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ngSeong\Desktop\★2026★\1. 입찰공고\2. 제한경쟁\18. 홍성군 농촌 돌봄마을 조성사업 반계거점(전기)\"/>
    </mc:Choice>
  </mc:AlternateContent>
  <bookViews>
    <workbookView xWindow="28680" yWindow="15" windowWidth="29040" windowHeight="15840"/>
  </bookViews>
  <sheets>
    <sheet name="원가" sheetId="8" r:id="rId1"/>
    <sheet name="공종별집계표" sheetId="7" r:id="rId2"/>
    <sheet name="공종별내역서" sheetId="6" r:id="rId3"/>
  </sheets>
  <definedNames>
    <definedName name="_xlnm.Print_Area" localSheetId="2">공종별내역서!$A$1:$M$459</definedName>
    <definedName name="_xlnm.Print_Area" localSheetId="1">공종별집계표!$A$1:$M$27</definedName>
    <definedName name="_xlnm.Print_Area" localSheetId="0">원가!$B$3:$AL$36</definedName>
    <definedName name="_xlnm.Print_Titles" localSheetId="2">공종별내역서!$1:$3</definedName>
    <definedName name="_xlnm.Print_Titles" localSheetId="1">공종별집계표!$1:$4</definedName>
  </definedNames>
  <calcPr calcId="162913"/>
</workbook>
</file>

<file path=xl/calcChain.xml><?xml version="1.0" encoding="utf-8"?>
<calcChain xmlns="http://schemas.openxmlformats.org/spreadsheetml/2006/main">
  <c r="B4" i="8" l="1"/>
  <c r="T16" i="7" l="1"/>
  <c r="AN33" i="8"/>
  <c r="AO8" i="8" s="1"/>
  <c r="AN34" i="8" l="1"/>
  <c r="AN35" i="8" l="1"/>
  <c r="AO7" i="8" s="1"/>
  <c r="T17" i="7" l="1"/>
  <c r="AQ18" i="8" l="1"/>
  <c r="AP18" i="8"/>
  <c r="AO18" i="8"/>
  <c r="AP17" i="8"/>
  <c r="AO17" i="8"/>
  <c r="AQ17" i="8"/>
  <c r="AO6" i="8"/>
  <c r="N16" i="8" l="1"/>
  <c r="AO15" i="8"/>
  <c r="N21" i="8"/>
  <c r="AO13" i="8"/>
  <c r="AG4" i="8"/>
  <c r="T4" i="8" s="1"/>
</calcChain>
</file>

<file path=xl/comments1.xml><?xml version="1.0" encoding="utf-8"?>
<comments xmlns="http://schemas.openxmlformats.org/spreadsheetml/2006/main">
  <authors>
    <author>Owner</author>
  </authors>
  <commentList>
    <comment ref="AO13" authorId="0" shapeId="0">
      <text>
        <r>
          <rPr>
            <sz val="10"/>
            <color indexed="81"/>
            <rFont val="Tahoma"/>
            <family val="2"/>
          </rPr>
          <t>2.3%</t>
        </r>
      </text>
    </comment>
    <comment ref="AO15" authorId="0" shapeId="0">
      <text>
        <r>
          <rPr>
            <sz val="10"/>
            <color indexed="81"/>
            <rFont val="Tahoma"/>
            <family val="2"/>
          </rPr>
          <t>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3.11%
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>~50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2.28%+4,325</t>
        </r>
        <r>
          <rPr>
            <sz val="10"/>
            <color indexed="81"/>
            <rFont val="돋움"/>
            <family val="3"/>
            <charset val="129"/>
          </rPr>
          <t xml:space="preserve">천원
</t>
        </r>
        <r>
          <rPr>
            <sz val="10"/>
            <color indexed="81"/>
            <rFont val="Tahoma"/>
            <family val="2"/>
          </rPr>
          <t>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이상</t>
        </r>
        <r>
          <rPr>
            <sz val="10"/>
            <color indexed="81"/>
            <rFont val="Tahoma"/>
            <family val="2"/>
          </rPr>
          <t xml:space="preserve"> : 2.37%</t>
        </r>
      </text>
    </comment>
  </commentList>
</comments>
</file>

<file path=xl/sharedStrings.xml><?xml version="1.0" encoding="utf-8"?>
<sst xmlns="http://schemas.openxmlformats.org/spreadsheetml/2006/main" count="4001" uniqueCount="1015">
  <si>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</si>
  <si>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</si>
  <si>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</si>
  <si>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</si>
  <si>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</si>
  <si>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</si>
  <si>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</si>
  <si>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</si>
  <si>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</si>
  <si>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</si>
  <si>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</si>
  <si>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</si>
  <si>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</si>
  <si>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</si>
  <si>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</si>
  <si>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</si>
  <si>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</si>
  <si>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</si>
  <si>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</si>
  <si>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</si>
  <si>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</si>
  <si>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</si>
  <si>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</si>
  <si>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</si>
  <si>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</si>
  <si>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</si>
  <si>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</si>
  <si>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</si>
  <si>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</si>
  <si>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</si>
  <si>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</si>
  <si>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</si>
  <si>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</si>
  <si>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</si>
  <si>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</si>
  <si>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</si>
  <si>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</si>
  <si>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</si>
  <si>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</si>
  <si>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</si>
  <si>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</si>
  <si>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</si>
  <si>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</si>
  <si>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</si>
  <si>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</si>
  <si>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</si>
  <si>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</si>
  <si>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</si>
  <si>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</si>
  <si>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</si>
  <si>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홍성군 농촌 돌봄마을 조성사업 기본 및 실시설계용역(반계거점)-전기</t>
  </si>
  <si>
    <t/>
  </si>
  <si>
    <t>01</t>
  </si>
  <si>
    <t>0101  전기공사(반계거점)</t>
  </si>
  <si>
    <t>0101</t>
  </si>
  <si>
    <t>010101  옥외전기설비공사</t>
  </si>
  <si>
    <t>010101</t>
  </si>
  <si>
    <t>전기공사(반계거점)</t>
    <phoneticPr fontId="1" type="noConversion"/>
  </si>
  <si>
    <t>파상형 경질폴리에틸렌 전선관</t>
  </si>
  <si>
    <t>125㎜</t>
  </si>
  <si>
    <t>M</t>
  </si>
  <si>
    <t>호표 54</t>
  </si>
  <si>
    <t>443D1535435CBCD32A87F7BD12BDF</t>
  </si>
  <si>
    <t>T</t>
  </si>
  <si>
    <t>F</t>
  </si>
  <si>
    <t>010101443D1535435CBCD32A87F7BD12BDF</t>
  </si>
  <si>
    <t>0.6/1kV가교폴리에틸렌(F-CV) 옥외</t>
  </si>
  <si>
    <t>1C 300㎟(4열)</t>
  </si>
  <si>
    <t>호표 75</t>
  </si>
  <si>
    <t>443D1535435E6AB324B6838A04EE4</t>
  </si>
  <si>
    <t>010101443D1535435E6AB324B6838A04EE4</t>
  </si>
  <si>
    <t>러그단자(전력용)-1C</t>
  </si>
  <si>
    <t>동관단자 1 HOLE 300 ㎟</t>
  </si>
  <si>
    <t>개</t>
  </si>
  <si>
    <t>호표 24</t>
  </si>
  <si>
    <t>433115CC3F59D433884736E6F2E9B</t>
  </si>
  <si>
    <t>010101433115CC3F59D433884736E6F2E9B</t>
  </si>
  <si>
    <t>전기맨홀</t>
  </si>
  <si>
    <t>800x800x800</t>
  </si>
  <si>
    <t>개소</t>
  </si>
  <si>
    <t>호표 87</t>
  </si>
  <si>
    <t>443D15354358C163F28898BD1F80A</t>
  </si>
  <si>
    <t>010101443D15354358C163F28898BD1F80A</t>
  </si>
  <si>
    <t>관로구방수</t>
  </si>
  <si>
    <t>D 125</t>
  </si>
  <si>
    <t>호표 89</t>
  </si>
  <si>
    <t>443D15354358C1638F8D095D7E851</t>
  </si>
  <si>
    <t>010101443D15354358C1638F8D095D7E851</t>
  </si>
  <si>
    <t>경고 테이프(저압용)</t>
  </si>
  <si>
    <t>200*250</t>
  </si>
  <si>
    <t>호표 90</t>
  </si>
  <si>
    <t>443D15354358C1638F8D1BCE1B663</t>
  </si>
  <si>
    <t>010101443D15354358C1638F8D1BCE1B663</t>
  </si>
  <si>
    <t>터파기(기계100%)</t>
  </si>
  <si>
    <t>보통토사</t>
  </si>
  <si>
    <t>㎥</t>
  </si>
  <si>
    <t>호표 37</t>
  </si>
  <si>
    <t>4477153D54551883774A695E42D6A</t>
  </si>
  <si>
    <t>0101014477153D54551883774A695E42D6A</t>
  </si>
  <si>
    <t>되메우기(기계100%)</t>
  </si>
  <si>
    <t>호표 38</t>
  </si>
  <si>
    <t>4477153D54551883774A695E533B5</t>
  </si>
  <si>
    <t>0101014477153D54551883774A695E533B5</t>
  </si>
  <si>
    <t>[ 합           계 ]</t>
  </si>
  <si>
    <t>TOTAL</t>
  </si>
  <si>
    <t>010102  옥외보안등설비공사</t>
  </si>
  <si>
    <t>010102</t>
  </si>
  <si>
    <t>나사없는전선관(반복공종)</t>
  </si>
  <si>
    <t>용융아연도도금 E51</t>
  </si>
  <si>
    <t>호표 46</t>
  </si>
  <si>
    <t>443D1535435CBCD318150783FBA72</t>
  </si>
  <si>
    <t>010102443D1535435CBCD318150783FBA72</t>
  </si>
  <si>
    <t>30㎜</t>
  </si>
  <si>
    <t>호표 52</t>
  </si>
  <si>
    <t>443D1535435CBCD32A87F7BD12D8C</t>
  </si>
  <si>
    <t>010102443D1535435CBCD32A87F7BD12D8C</t>
  </si>
  <si>
    <t>40㎜</t>
  </si>
  <si>
    <t>호표 53</t>
  </si>
  <si>
    <t>443D1535435CBCD32A87F7BD12E93</t>
  </si>
  <si>
    <t>010102443D1535435CBCD32A87F7BD12E93</t>
  </si>
  <si>
    <t>난연성 비닐절연 접지용전선</t>
  </si>
  <si>
    <t>0.6/1kV F-GV  6㎟</t>
  </si>
  <si>
    <t>호표 68</t>
  </si>
  <si>
    <t>443D1535435F71A30A8538B682AB8</t>
  </si>
  <si>
    <t>010102443D1535435F71A30A8538B682AB8</t>
  </si>
  <si>
    <t>2C 6㎟</t>
  </si>
  <si>
    <t>호표 74</t>
  </si>
  <si>
    <t>443D1535435E6AB324B6838AA4E59</t>
  </si>
  <si>
    <t>010102443D1535435E6AB324B6838AA4E59</t>
  </si>
  <si>
    <t>0.6/1kV가교폴리에틸렌(F-CV) 옥내</t>
  </si>
  <si>
    <t>호표 76</t>
  </si>
  <si>
    <t>443D1535435E6AB324B6AE53CF950</t>
  </si>
  <si>
    <t>010102443D1535435E6AB324B6AE53CF950</t>
  </si>
  <si>
    <t>나사없는전선관 지지행거</t>
  </si>
  <si>
    <t>E51</t>
  </si>
  <si>
    <t>호표 59</t>
  </si>
  <si>
    <t>443D1535435CBCD3DB29FDA46DB7E</t>
  </si>
  <si>
    <t>010102443D1535435CBCD3DB29FDA46DB7E</t>
  </si>
  <si>
    <t>풀박스(반복공정)</t>
  </si>
  <si>
    <t>200x200x100</t>
  </si>
  <si>
    <t>호표 96</t>
  </si>
  <si>
    <t>443D153543546673CAB25FAF65A62</t>
  </si>
  <si>
    <t>010102443D153543546673CAB25FAF65A62</t>
  </si>
  <si>
    <t>D 50</t>
  </si>
  <si>
    <t>호표 88</t>
  </si>
  <si>
    <t>443D15354358C1638F8D095D7ECCC</t>
  </si>
  <si>
    <t>010102443D15354358C1638F8D095D7ECCC</t>
  </si>
  <si>
    <t>010102443D15354358C1638F8D1BCE1B663</t>
  </si>
  <si>
    <t>정원등기초(접지유)</t>
  </si>
  <si>
    <t>300*400*600</t>
  </si>
  <si>
    <t>호표 10</t>
  </si>
  <si>
    <t>433115CC3F59D43388D6DFEF0A971</t>
  </si>
  <si>
    <t>010102433115CC3F59D43388D6DFEF0A971</t>
  </si>
  <si>
    <t>배관용홈파기</t>
  </si>
  <si>
    <t>42C 이하</t>
  </si>
  <si>
    <t>호표 107</t>
  </si>
  <si>
    <t>443D153543546673E58FCBD7CA038</t>
  </si>
  <si>
    <t>010102443D153543546673E58FCBD7CA038</t>
  </si>
  <si>
    <t>조명기구 "K" 볼라드(반계거점)</t>
  </si>
  <si>
    <t>LED 12W</t>
  </si>
  <si>
    <t>조</t>
  </si>
  <si>
    <t>호표 129</t>
  </si>
  <si>
    <t>452215B3DD5DC32373C7CC69763DC</t>
  </si>
  <si>
    <t>010102452215B3DD5DC32373C7CC69763DC</t>
  </si>
  <si>
    <t>0101024477153D54551883774A695E42D6A</t>
  </si>
  <si>
    <t>0101024477153D54551883774A695E533B5</t>
  </si>
  <si>
    <t>나사없는전선관용 부품</t>
  </si>
  <si>
    <t>노말밴드, E51</t>
  </si>
  <si>
    <t>자재 134</t>
  </si>
  <si>
    <t>435C15EC17578113F47689CD3CF98FCD001EC</t>
  </si>
  <si>
    <t>010102435C15EC17578113F47689CD3CF98FCD001EC</t>
  </si>
  <si>
    <t>박스커넥터, E51</t>
  </si>
  <si>
    <t>자재 140</t>
  </si>
  <si>
    <t>435C15EC17578113F47689CD2201233000A2F</t>
  </si>
  <si>
    <t>010102435C15EC17578113F47689CD2201233000A2F</t>
  </si>
  <si>
    <t>커플링, E51</t>
  </si>
  <si>
    <t>자재 146</t>
  </si>
  <si>
    <t>435C15EC17578113F47689CD2201233000905</t>
  </si>
  <si>
    <t>010102435C15EC17578113F47689CD2201233000905</t>
  </si>
  <si>
    <t>010103  전력간선설비공사</t>
  </si>
  <si>
    <t>010103</t>
  </si>
  <si>
    <t>010103443D1535435CBCD318150783FBA72</t>
  </si>
  <si>
    <t>용융아연도도금 E63</t>
  </si>
  <si>
    <t>호표 47</t>
  </si>
  <si>
    <t>443D1535435CBCD318150783FB96C</t>
  </si>
  <si>
    <t>010103443D1535435CBCD318150783FB96C</t>
  </si>
  <si>
    <t>용융아연도도금 E75</t>
  </si>
  <si>
    <t>호표 48</t>
  </si>
  <si>
    <t>443D1535435CBCD318150783FB845</t>
  </si>
  <si>
    <t>010103443D1535435CBCD318150783FB845</t>
  </si>
  <si>
    <t>010103443D1535435CBCD32A87F7BD12E93</t>
  </si>
  <si>
    <t>0.6/1kV F-GV  10㎟</t>
  </si>
  <si>
    <t>호표 69</t>
  </si>
  <si>
    <t>443D1535435F71A30A8538B682D0D</t>
  </si>
  <si>
    <t>010103443D1535435F71A30A8538B682D0D</t>
  </si>
  <si>
    <t>0.6/1kV F-GV  16㎟</t>
  </si>
  <si>
    <t>호표 70</t>
  </si>
  <si>
    <t>443D1535435F71A30A8538B682C66</t>
  </si>
  <si>
    <t>010103443D1535435F71A30A8538B682C66</t>
  </si>
  <si>
    <t>0.6/1kV F-GV  35㎟</t>
  </si>
  <si>
    <t>호표 71</t>
  </si>
  <si>
    <t>443D1535435F71A30A8538B682E13</t>
  </si>
  <si>
    <t>010103443D1535435F71A30A8538B682E13</t>
  </si>
  <si>
    <t>0.6/1kV F-GV  150㎟</t>
  </si>
  <si>
    <t>호표 73</t>
  </si>
  <si>
    <t>443D1535435F71A30A8538B6932B1</t>
  </si>
  <si>
    <t>010103443D1535435F71A30A8538B6932B1</t>
  </si>
  <si>
    <t>4C 10㎟</t>
  </si>
  <si>
    <t>호표 79</t>
  </si>
  <si>
    <t>443D1535435E6AB324B6C93984084</t>
  </si>
  <si>
    <t>010103443D1535435E6AB324B6C93984084</t>
  </si>
  <si>
    <t>4C 25㎟</t>
  </si>
  <si>
    <t>호표 80</t>
  </si>
  <si>
    <t>443D1535435E6AB324B6C939842B1</t>
  </si>
  <si>
    <t>010103443D1535435E6AB324B6C939842B1</t>
  </si>
  <si>
    <t>4C 35㎟</t>
  </si>
  <si>
    <t>호표 81</t>
  </si>
  <si>
    <t>443D1535435E6AB324B6C93984D5C</t>
  </si>
  <si>
    <t>010103443D1535435E6AB324B6C93984D5C</t>
  </si>
  <si>
    <t>1C 70 ㎟(4열)</t>
  </si>
  <si>
    <t>호표 82</t>
  </si>
  <si>
    <t>443D1535435E6AB324B6C939B1B92</t>
  </si>
  <si>
    <t>010103443D1535435E6AB324B6C939B1B92</t>
  </si>
  <si>
    <t>0.6/1kV 내화전선 (F-FR-8) 옥내</t>
  </si>
  <si>
    <t>호표 83</t>
  </si>
  <si>
    <t>443D1535435E6AB347960FE79F2F1</t>
  </si>
  <si>
    <t>010103443D1535435E6AB347960FE79F2F1</t>
  </si>
  <si>
    <t>010103443D1535435CBCD3DB29FDA46DB7E</t>
  </si>
  <si>
    <t>E63</t>
  </si>
  <si>
    <t>호표 60</t>
  </si>
  <si>
    <t>443D1535435CBCD3DB29FDA46D8A9</t>
  </si>
  <si>
    <t>010103443D1535435CBCD3DB29FDA46D8A9</t>
  </si>
  <si>
    <t>E75</t>
  </si>
  <si>
    <t>호표 61</t>
  </si>
  <si>
    <t>443D1535435CBCD3DB29FDA46D9B0</t>
  </si>
  <si>
    <t>010103443D1535435CBCD3DB29FDA46D9B0</t>
  </si>
  <si>
    <t>동관단자 1 HOLE 35 ㎟</t>
  </si>
  <si>
    <t>호표 20</t>
  </si>
  <si>
    <t>433115CC3F59D433884736E6D7515</t>
  </si>
  <si>
    <t>010103433115CC3F59D433884736E6D7515</t>
  </si>
  <si>
    <t>러그단자(접지용)</t>
  </si>
  <si>
    <t>호표 21</t>
  </si>
  <si>
    <t>433115CC3F59D433884736E6D751D</t>
  </si>
  <si>
    <t>010103433115CC3F59D433884736E6D751D</t>
  </si>
  <si>
    <t>동관단자 1 HOLE 70 ㎟</t>
  </si>
  <si>
    <t>호표 23</t>
  </si>
  <si>
    <t>433115CC3F59D433884736E6C5494</t>
  </si>
  <si>
    <t>010103433115CC3F59D433884736E6C5494</t>
  </si>
  <si>
    <t>동관단자 2 HOLE 150 ㎟</t>
  </si>
  <si>
    <t>호표 25</t>
  </si>
  <si>
    <t>433115CC3F59D433884736D465B28</t>
  </si>
  <si>
    <t>010103433115CC3F59D433884736D465B28</t>
  </si>
  <si>
    <t>압착단자(접지용)</t>
  </si>
  <si>
    <t>R형동선 나압착 16 ㎟</t>
  </si>
  <si>
    <t>호표 26</t>
  </si>
  <si>
    <t>433115CC3F59D4338847369ECCB2A</t>
  </si>
  <si>
    <t>010103433115CC3F59D4338847369ECCB2A</t>
  </si>
  <si>
    <t>압착단자(전력용)-1C</t>
  </si>
  <si>
    <t>R형동선 나압착 25 ㎟</t>
  </si>
  <si>
    <t>호표 27</t>
  </si>
  <si>
    <t>433115CC3F59D4338847369ECCDD0</t>
  </si>
  <si>
    <t>010103433115CC3F59D4338847369ECCDD0</t>
  </si>
  <si>
    <t>010103443D153543546673CAB25FAF65A62</t>
  </si>
  <si>
    <t>010103443D15354358C1638F8D1BCE1B663</t>
  </si>
  <si>
    <t>접지봉</t>
  </si>
  <si>
    <t>16Φ×1800 mm</t>
  </si>
  <si>
    <t>호표 86</t>
  </si>
  <si>
    <t>443D15354358C163C53029C3AFB5D</t>
  </si>
  <si>
    <t>010103443D15354358C163C53029C3AFB5D</t>
  </si>
  <si>
    <t>노출형 분전반설치비</t>
  </si>
  <si>
    <t>면</t>
  </si>
  <si>
    <t>호표 36</t>
  </si>
  <si>
    <t>433115CC3F59D433B400FAF188B95</t>
  </si>
  <si>
    <t>010103433115CC3F59D433B400FAF188B95</t>
  </si>
  <si>
    <t>54C 이하</t>
  </si>
  <si>
    <t>호표 108</t>
  </si>
  <si>
    <t>443D153543546673E58FCBD7CA38C</t>
  </si>
  <si>
    <t>010103443D153543546673E58FCBD7CA38C</t>
  </si>
  <si>
    <t>70C 이하</t>
  </si>
  <si>
    <t>호표 109</t>
  </si>
  <si>
    <t>443D153543546673E58FCBD7CA2E5</t>
  </si>
  <si>
    <t>010103443D153543546673E58FCBD7CA2E5</t>
  </si>
  <si>
    <t>배관용 구멍뚫기(코어드릴)-Con,c</t>
  </si>
  <si>
    <t>두께30cm이하 Ø50mm, 바닥</t>
  </si>
  <si>
    <t>호표 112</t>
  </si>
  <si>
    <t>443D153543546673E58FCB8F94201</t>
  </si>
  <si>
    <t>010103443D153543546673E58FCB8F94201</t>
  </si>
  <si>
    <t>두께30cm이하 Ø75mm, 바닥</t>
  </si>
  <si>
    <t>호표 113</t>
  </si>
  <si>
    <t>443D153543546673E58FCB8F9417B</t>
  </si>
  <si>
    <t>010103443D153543546673E58FCB8F9417B</t>
  </si>
  <si>
    <t>두께30cm이하 Ø75mm, 벽</t>
  </si>
  <si>
    <t>호표 115</t>
  </si>
  <si>
    <t>443D153543546673E58FCB8FFEEF9</t>
  </si>
  <si>
    <t>010103443D153543546673E58FCB8FFEEF9</t>
  </si>
  <si>
    <t>0101034477153D54551883774A695E42D6A</t>
  </si>
  <si>
    <t>0101034477153D54551883774A695E533B5</t>
  </si>
  <si>
    <t>010103435C15EC17578113F47689CD3CF98FCD001EC</t>
  </si>
  <si>
    <t>노말밴드, E63</t>
  </si>
  <si>
    <t>자재 135</t>
  </si>
  <si>
    <t>435C15EC17578113F47689CD3CF98FCD0028B</t>
  </si>
  <si>
    <t>010103435C15EC17578113F47689CD3CF98FCD0028B</t>
  </si>
  <si>
    <t>노말밴드, E75</t>
  </si>
  <si>
    <t>자재 136</t>
  </si>
  <si>
    <t>435C15EC17578113F47689CD3CF98FCD00289</t>
  </si>
  <si>
    <t>010103435C15EC17578113F47689CD3CF98FCD00289</t>
  </si>
  <si>
    <t>010103435C15EC17578113F47689CD2201233000A2F</t>
  </si>
  <si>
    <t>박스커넥터, E63</t>
  </si>
  <si>
    <t>자재 141</t>
  </si>
  <si>
    <t>435C15EC17578113F47689CD2201233000A2E</t>
  </si>
  <si>
    <t>010103435C15EC17578113F47689CD2201233000A2E</t>
  </si>
  <si>
    <t>박스커넥터, E75</t>
  </si>
  <si>
    <t>자재 142</t>
  </si>
  <si>
    <t>435C15EC17578113F47689CD2201233000A2D</t>
  </si>
  <si>
    <t>010103435C15EC17578113F47689CD2201233000A2D</t>
  </si>
  <si>
    <t>010103435C15EC17578113F47689CD2201233000905</t>
  </si>
  <si>
    <t>커플링, E63</t>
  </si>
  <si>
    <t>자재 147</t>
  </si>
  <si>
    <t>435C15EC17578113F47689CD2201233000906</t>
  </si>
  <si>
    <t>010103435C15EC17578113F47689CD2201233000906</t>
  </si>
  <si>
    <t>커플링, E75</t>
  </si>
  <si>
    <t>자재 148</t>
  </si>
  <si>
    <t>435C15EC17578113F47689CD2201233000907</t>
  </si>
  <si>
    <t>010103435C15EC17578113F47689CD2201233000907</t>
  </si>
  <si>
    <t>볼트형콘넥터</t>
  </si>
  <si>
    <t>U 볼트형, Φ16</t>
  </si>
  <si>
    <t>자재 65</t>
  </si>
  <si>
    <t>435C15EC1756F893D5EC84A1FE3C85B0E59D1</t>
  </si>
  <si>
    <t>010103435C15EC1756F893D5EC84A1FE3C85B0E59D1</t>
  </si>
  <si>
    <t>분전반(반계)</t>
  </si>
  <si>
    <t>MCP-F</t>
  </si>
  <si>
    <t>관급자재</t>
  </si>
  <si>
    <t>44B815113158B373F72C9A02471495C61D9CE</t>
  </si>
  <si>
    <t>01010344B815113158B373F72C9A02471495C61D9CE</t>
  </si>
  <si>
    <t>LN-1</t>
  </si>
  <si>
    <t>44B815113158B373F72C9A02471495C61DAD5</t>
  </si>
  <si>
    <t>01010344B815113158B373F72C9A02471495C61DAD5</t>
  </si>
  <si>
    <t>LN-2</t>
  </si>
  <si>
    <t>44B815113158B373F72C9A02471495C61DBFC</t>
  </si>
  <si>
    <t>01010344B815113158B373F72C9A02471495C61DBFC</t>
  </si>
  <si>
    <t>WHM</t>
  </si>
  <si>
    <t>44B815113158B373F72C9A02471495C61DC82</t>
  </si>
  <si>
    <t>01010344B815113158B373F72C9A02471495C61DC82</t>
  </si>
  <si>
    <t>LN-카페</t>
  </si>
  <si>
    <t>44B815113158B373F72C9A02471495C61DDA9</t>
  </si>
  <si>
    <t>01010344B815113158B373F72C9A02471495C61DDA9</t>
  </si>
  <si>
    <t>010104  냉난방설비공사</t>
  </si>
  <si>
    <t>010104</t>
  </si>
  <si>
    <t>용융아연도도금 E19</t>
  </si>
  <si>
    <t>호표 43</t>
  </si>
  <si>
    <t>443D1535435CBCD318150783FBEED</t>
  </si>
  <si>
    <t>010104443D1535435CBCD318150783FBEED</t>
  </si>
  <si>
    <t>용융아연도도금 E31</t>
  </si>
  <si>
    <t>호표 44</t>
  </si>
  <si>
    <t>443D1535435CBCD318150783FBC20</t>
  </si>
  <si>
    <t>010104443D1535435CBCD318150783FBC20</t>
  </si>
  <si>
    <t>010104443D1535435CBCD318150783FB96C</t>
  </si>
  <si>
    <t>1종금속제가요전선관(반복공정)</t>
  </si>
  <si>
    <t xml:space="preserve"> 16 mm 비방수</t>
  </si>
  <si>
    <t>호표 49</t>
  </si>
  <si>
    <t>443D1535435CBCD30FBAA24C889AA</t>
  </si>
  <si>
    <t>010104443D1535435CBCD30FBAA24C889AA</t>
  </si>
  <si>
    <t>비닐피복, 28 mm 방수</t>
  </si>
  <si>
    <t>호표 50</t>
  </si>
  <si>
    <t>443D1535435CBCD30FBACD26237AE</t>
  </si>
  <si>
    <t>010104443D1535435CBCD30FBACD26237AE</t>
  </si>
  <si>
    <t>비닐피복, 54 mm 방수</t>
  </si>
  <si>
    <t>호표 51</t>
  </si>
  <si>
    <t>443D1535435CBCD30FBACD262322D</t>
  </si>
  <si>
    <t>010104443D1535435CBCD30FBACD262322D</t>
  </si>
  <si>
    <t>저독성폴리올레핀절연전선(HFIX)</t>
  </si>
  <si>
    <t>2.5㎟(1.78㎜)</t>
  </si>
  <si>
    <t>호표 66</t>
  </si>
  <si>
    <t>443D1535435F71A325401385018A4</t>
  </si>
  <si>
    <t>010104443D1535435F71A325401385018A4</t>
  </si>
  <si>
    <t>0.6/1kV F-GV  4㎟</t>
  </si>
  <si>
    <t>호표 67</t>
  </si>
  <si>
    <t>443D1535435F71A30A8538B682B5F</t>
  </si>
  <si>
    <t>010104443D1535435F71A30A8538B682B5F</t>
  </si>
  <si>
    <t>010104443D1535435F71A30A8538B682C66</t>
  </si>
  <si>
    <t>4C 4㎟</t>
  </si>
  <si>
    <t>호표 78</t>
  </si>
  <si>
    <t>443D1535435E6AB324B6C9398462C</t>
  </si>
  <si>
    <t>010104443D1535435E6AB324B6C9398462C</t>
  </si>
  <si>
    <t>010104443D1535435E6AB324B6C939842B1</t>
  </si>
  <si>
    <t>알루미늄 인터록 금속외장 전력케이블</t>
  </si>
  <si>
    <t>3C 1.78mm (2.5㎟)</t>
  </si>
  <si>
    <t>호표 12</t>
  </si>
  <si>
    <t>433115CC3F59D433889F717626787</t>
  </si>
  <si>
    <t>010104433115CC3F59D433889F717626787</t>
  </si>
  <si>
    <t>전선관지지행거</t>
  </si>
  <si>
    <t xml:space="preserve"> 16 C</t>
  </si>
  <si>
    <t>호표 55</t>
  </si>
  <si>
    <t>443D1535435CBCD3DB29C0626C713</t>
  </si>
  <si>
    <t>010104443D1535435CBCD3DB29C0626C713</t>
  </si>
  <si>
    <t>E19</t>
  </si>
  <si>
    <t>호표 56</t>
  </si>
  <si>
    <t>443D1535435CBCD3DB29FDA46DFD9</t>
  </si>
  <si>
    <t>010104443D1535435CBCD3DB29FDA46DFD9</t>
  </si>
  <si>
    <t>E31</t>
  </si>
  <si>
    <t>호표 57</t>
  </si>
  <si>
    <t>443D1535435CBCD3DB29FDA46DD2B</t>
  </si>
  <si>
    <t>010104443D1535435CBCD3DB29FDA46DD2B</t>
  </si>
  <si>
    <t>010104443D1535435CBCD3DB29FDA46D8A9</t>
  </si>
  <si>
    <t>나사없는전선관 지지대-바닥or벽체</t>
  </si>
  <si>
    <t>호표 63</t>
  </si>
  <si>
    <t>443D1535435CBCD3DB29E342538FA</t>
  </si>
  <si>
    <t>010104443D1535435CBCD3DB29E342538FA</t>
  </si>
  <si>
    <t>010104433115CC3F59D4338847369ECCB2A</t>
  </si>
  <si>
    <t>010104433115CC3F59D4338847369ECCDD0</t>
  </si>
  <si>
    <t>아우트렛박스(노출,반복공정)</t>
  </si>
  <si>
    <t>중형4각 54㎜</t>
  </si>
  <si>
    <t>호표 92</t>
  </si>
  <si>
    <t>443D153543546673CAB24D3EBE688</t>
  </si>
  <si>
    <t>010104443D153543546673CAB24D3EBE688</t>
  </si>
  <si>
    <t>스위치박스 (반복공정)</t>
  </si>
  <si>
    <t>2 개용 54 mm</t>
  </si>
  <si>
    <t>호표 94</t>
  </si>
  <si>
    <t>443D153543546673CAB24D3EACCBB</t>
  </si>
  <si>
    <t>010104443D153543546673CAB24D3EACCBB</t>
  </si>
  <si>
    <t>100x100x100</t>
  </si>
  <si>
    <t>호표 95</t>
  </si>
  <si>
    <t>443D153543546673CAB25FAF65C15</t>
  </si>
  <si>
    <t>010104443D153543546673CAB25FAF65C15</t>
  </si>
  <si>
    <t>22C 이하</t>
  </si>
  <si>
    <t>호표 105</t>
  </si>
  <si>
    <t>443D153543546673E58FCBD7CA767</t>
  </si>
  <si>
    <t>010104443D153543546673E58FCBD7CA767</t>
  </si>
  <si>
    <t>28C 이하</t>
  </si>
  <si>
    <t>호표 106</t>
  </si>
  <si>
    <t>443D153543546673E58FCBD7CA640</t>
  </si>
  <si>
    <t>010104443D153543546673E58FCBD7CA640</t>
  </si>
  <si>
    <t>010104443D153543546673E58FCBD7CA38C</t>
  </si>
  <si>
    <t>두께30cm이하 Ø25mm, 바닥</t>
  </si>
  <si>
    <t>호표 111</t>
  </si>
  <si>
    <t>443D153543546673E58FCB8F94328</t>
  </si>
  <si>
    <t>010104443D153543546673E58FCB8F94328</t>
  </si>
  <si>
    <t>두께30cm이하 Ø50mm, 벽</t>
  </si>
  <si>
    <t>호표 114</t>
  </si>
  <si>
    <t>443D153543546673E58FCB8FFEDD2</t>
  </si>
  <si>
    <t>010104443D153543546673E58FCB8FFEDD2</t>
  </si>
  <si>
    <t>010104443D153543546673E58FCB8FFEEF9</t>
  </si>
  <si>
    <t>1종금속제가요전선관</t>
  </si>
  <si>
    <t>박스커넥터, 16 mm 비방수</t>
  </si>
  <si>
    <t>자재 106</t>
  </si>
  <si>
    <t>435C15EC17578113F4766D3C52D6F2329884D</t>
  </si>
  <si>
    <t>010104435C15EC17578113F4766D3C52D6F2329884D</t>
  </si>
  <si>
    <t>박스커넥터-비닐, 28mm 방수</t>
  </si>
  <si>
    <t>자재 107</t>
  </si>
  <si>
    <t>435C15EC17578113F4766D3C52D6F23298FF0</t>
  </si>
  <si>
    <t>010104435C15EC17578113F4766D3C52D6F23298FF0</t>
  </si>
  <si>
    <t>박스커넥터-비닐, 54mm 방수</t>
  </si>
  <si>
    <t>자재 108</t>
  </si>
  <si>
    <t>435C15EC17578113F4766D3C52D6F23298ED0</t>
  </si>
  <si>
    <t>010104435C15EC17578113F4766D3C52D6F23298ED0</t>
  </si>
  <si>
    <t>아우트렛박스 커버</t>
  </si>
  <si>
    <t>4각, 평</t>
  </si>
  <si>
    <t>자재 57</t>
  </si>
  <si>
    <t>435C15EC1756F893A8A6485FE041DA739795A</t>
  </si>
  <si>
    <t>010104435C15EC1756F893A8A6485FE041DA739795A</t>
  </si>
  <si>
    <t>스위치박스 커버</t>
  </si>
  <si>
    <t>4각, 2개용 평</t>
  </si>
  <si>
    <t>자재 58</t>
  </si>
  <si>
    <t>435C15EC1756F893A8A6485FE041DA7397950</t>
  </si>
  <si>
    <t>010104435C15EC1756F893A8A6485FE041DA7397950</t>
  </si>
  <si>
    <t>노말밴드, E31</t>
  </si>
  <si>
    <t>자재 132</t>
  </si>
  <si>
    <t>435C15EC17578113F47689CD3CF98FCD001E2</t>
  </si>
  <si>
    <t>010104435C15EC17578113F47689CD3CF98FCD001E2</t>
  </si>
  <si>
    <t>010104435C15EC17578113F47689CD3CF98FCD0028B</t>
  </si>
  <si>
    <t>박스커넥터, E19</t>
  </si>
  <si>
    <t>자재 137</t>
  </si>
  <si>
    <t>435C15EC17578113F47689CD2201233000A2B</t>
  </si>
  <si>
    <t>010104435C15EC17578113F47689CD2201233000A2B</t>
  </si>
  <si>
    <t>박스커넥터, E31</t>
  </si>
  <si>
    <t>자재 138</t>
  </si>
  <si>
    <t>435C15EC17578113F47689CD2201233000A29</t>
  </si>
  <si>
    <t>010104435C15EC17578113F47689CD2201233000A29</t>
  </si>
  <si>
    <t>010104435C15EC17578113F47689CD2201233000A2E</t>
  </si>
  <si>
    <t>커플링, E19</t>
  </si>
  <si>
    <t>자재 143</t>
  </si>
  <si>
    <t>435C15EC17578113F47689CD2201233000A2C</t>
  </si>
  <si>
    <t>010104435C15EC17578113F47689CD2201233000A2C</t>
  </si>
  <si>
    <t>커플링, E31</t>
  </si>
  <si>
    <t>자재 144</t>
  </si>
  <si>
    <t>435C15EC17578113F47689CD2201233000A22</t>
  </si>
  <si>
    <t>010104435C15EC17578113F47689CD2201233000A22</t>
  </si>
  <si>
    <t>010104435C15EC17578113F47689CD2201233000906</t>
  </si>
  <si>
    <t>010105  전열설비공사</t>
  </si>
  <si>
    <t>010105</t>
  </si>
  <si>
    <t>용융아연도도금 E39</t>
  </si>
  <si>
    <t>호표 45</t>
  </si>
  <si>
    <t>443D1535435CBCD318150783FBB19</t>
  </si>
  <si>
    <t>010105443D1535435CBCD318150783FBB19</t>
  </si>
  <si>
    <t>010105443D1535435CBCD30FBAA24C889AA</t>
  </si>
  <si>
    <t>저독성폴리올레핀절연전선(HFIX) 바닥</t>
  </si>
  <si>
    <t>4㎟(2.25㎜)</t>
  </si>
  <si>
    <t>호표 65</t>
  </si>
  <si>
    <t>443D1535435F71A32540138501A51</t>
  </si>
  <si>
    <t>010105443D1535435F71A32540138501A51</t>
  </si>
  <si>
    <t>010105443D1535435F71A325401385018A4</t>
  </si>
  <si>
    <t>010105443D1535435F71A30A8538B682B5F</t>
  </si>
  <si>
    <t>0.6/1kV 고내화전선 (F-FR-8) 옥내</t>
  </si>
  <si>
    <t>4C 4 ㎟</t>
  </si>
  <si>
    <t>호표 84</t>
  </si>
  <si>
    <t>443D1535435E6AB347962ABCB9DAA</t>
  </si>
  <si>
    <t>010105443D1535435E6AB347962ABCB9DAA</t>
  </si>
  <si>
    <t>010105433115CC3F59D433889F717626787</t>
  </si>
  <si>
    <t>3C 2.25mm (4㎟)</t>
  </si>
  <si>
    <t>호표 13</t>
  </si>
  <si>
    <t>433115CC3F59D433889F717626433</t>
  </si>
  <si>
    <t>010105433115CC3F59D433889F717626433</t>
  </si>
  <si>
    <t>5C 1.78mm (2.5㎟)</t>
  </si>
  <si>
    <t>호표 15</t>
  </si>
  <si>
    <t>433115CC3F59D433889F7176308E9</t>
  </si>
  <si>
    <t>010105433115CC3F59D433889F7176308E9</t>
  </si>
  <si>
    <t>5C 2.25mm (4㎟)</t>
  </si>
  <si>
    <t>호표 16</t>
  </si>
  <si>
    <t>433115CC3F59D433889F717630BBD</t>
  </si>
  <si>
    <t>010105433115CC3F59D433889F717630BBD</t>
  </si>
  <si>
    <t>010105443D1535435CBCD3DB29C0626C713</t>
  </si>
  <si>
    <t>E39</t>
  </si>
  <si>
    <t>호표 58</t>
  </si>
  <si>
    <t>443D1535435CBCD3DB29FDA46DA57</t>
  </si>
  <si>
    <t>010105443D1535435CBCD3DB29FDA46DA57</t>
  </si>
  <si>
    <t>전선관지지대-바닥or벽체</t>
  </si>
  <si>
    <t>ST 16C</t>
  </si>
  <si>
    <t>호표 62</t>
  </si>
  <si>
    <t>443D1535435CBCD3DB29E34230F60</t>
  </si>
  <si>
    <t>010105443D1535435CBCD3DB29E34230F60</t>
  </si>
  <si>
    <t>콘센트</t>
  </si>
  <si>
    <t>매입-접지형, 16A 250V 2구</t>
  </si>
  <si>
    <t>호표 103</t>
  </si>
  <si>
    <t>443D153543546673E58F9E99EA955</t>
  </si>
  <si>
    <t>010105443D153543546673E58F9E99EA955</t>
  </si>
  <si>
    <t>방적콘센트</t>
  </si>
  <si>
    <t>호표 104</t>
  </si>
  <si>
    <t>443D153543546673E58F9E99EAED7</t>
  </si>
  <si>
    <t>010105443D153543546673E58F9E99EAED7</t>
  </si>
  <si>
    <t>시스템 박스</t>
  </si>
  <si>
    <t>ACCESS FLOOR 용</t>
  </si>
  <si>
    <t>호표 119</t>
  </si>
  <si>
    <t>443D15D5385A70636E933AF12AC36</t>
  </si>
  <si>
    <t>010105443D15D5385A70636E933AF12AC36</t>
  </si>
  <si>
    <t>010105443D153543546673CAB24D3EBE688</t>
  </si>
  <si>
    <t>1 개용 54 mm</t>
  </si>
  <si>
    <t>호표 93</t>
  </si>
  <si>
    <t>443D153543546673CAB24D3EACB94</t>
  </si>
  <si>
    <t>010105443D153543546673CAB24D3EACB94</t>
  </si>
  <si>
    <t>010105443D153543546673CAB25FAF65C15</t>
  </si>
  <si>
    <t>010105443D153543546673CAB25FAF65A62</t>
  </si>
  <si>
    <t>010105443D153543546673E58FCBD7CA767</t>
  </si>
  <si>
    <t>010105443D153543546673E58FCB8F94328</t>
  </si>
  <si>
    <t>010105435C15EC17578113F4766D3C52D6F2329884D</t>
  </si>
  <si>
    <t>010105435C15EC1756F893A8A6485FE041DA739795A</t>
  </si>
  <si>
    <t>노말밴드, E39</t>
  </si>
  <si>
    <t>자재 133</t>
  </si>
  <si>
    <t>435C15EC17578113F47689CD3CF98FCD001E3</t>
  </si>
  <si>
    <t>010105435C15EC17578113F47689CD3CF98FCD001E3</t>
  </si>
  <si>
    <t>박스커넥터, E39</t>
  </si>
  <si>
    <t>자재 139</t>
  </si>
  <si>
    <t>435C15EC17578113F47689CD2201233000A28</t>
  </si>
  <si>
    <t>010105435C15EC17578113F47689CD2201233000A28</t>
  </si>
  <si>
    <t>커플링, E39</t>
  </si>
  <si>
    <t>자재 145</t>
  </si>
  <si>
    <t>435C15EC17578113F47689CD2201233000904</t>
  </si>
  <si>
    <t>010105435C15EC17578113F47689CD2201233000904</t>
  </si>
  <si>
    <t>010106  전등설비공사</t>
  </si>
  <si>
    <t>010106</t>
  </si>
  <si>
    <t>010106443D1535435CBCD318150783FBEED</t>
  </si>
  <si>
    <t>010106443D1535435CBCD30FBAA24C889AA</t>
  </si>
  <si>
    <t>010106443D1535435F71A325401385018A4</t>
  </si>
  <si>
    <t>3C 2.5㎟</t>
  </si>
  <si>
    <t>호표 77</t>
  </si>
  <si>
    <t>443D1535435E6AB324B6B8CA68CC5</t>
  </si>
  <si>
    <t>010106443D1535435E6AB324B6B8CA68CC5</t>
  </si>
  <si>
    <t>2C 1.78mm (2.5㎟)</t>
  </si>
  <si>
    <t>호표 11</t>
  </si>
  <si>
    <t>433115CC3F59D433889F717626058</t>
  </si>
  <si>
    <t>010106433115CC3F59D433889F717626058</t>
  </si>
  <si>
    <t>010106433115CC3F59D433889F717626787</t>
  </si>
  <si>
    <t>4C 1.78mm (2.5㎟)</t>
  </si>
  <si>
    <t>호표 14</t>
  </si>
  <si>
    <t>433115CC3F59D433889F717626A5B</t>
  </si>
  <si>
    <t>010106433115CC3F59D433889F717626A5B</t>
  </si>
  <si>
    <t>010106433115CC3F59D433889F7176308E9</t>
  </si>
  <si>
    <t>6C 1.78mm (2.5㎟)</t>
  </si>
  <si>
    <t>호표 17</t>
  </si>
  <si>
    <t>433115CC3F59D433889F717630D6A</t>
  </si>
  <si>
    <t>010106433115CC3F59D433889F717630D6A</t>
  </si>
  <si>
    <t>7C 1.78mm (2.5㎟)</t>
  </si>
  <si>
    <t>호표 18</t>
  </si>
  <si>
    <t>433115CC3F59D433889F717615B14</t>
  </si>
  <si>
    <t>010106433115CC3F59D433889F717615B14</t>
  </si>
  <si>
    <t>8C 1.78mm (2.5㎟)</t>
  </si>
  <si>
    <t>호표 19</t>
  </si>
  <si>
    <t>433115CC3F59D433889F717615A0D</t>
  </si>
  <si>
    <t>010106433115CC3F59D433889F717615A0D</t>
  </si>
  <si>
    <t>RACEWAY 지지행거 70 * 40</t>
  </si>
  <si>
    <t>A형</t>
  </si>
  <si>
    <t>호표 35</t>
  </si>
  <si>
    <t>433115CC3F59D433994425011C2A5</t>
  </si>
  <si>
    <t>010106433115CC3F59D433994425011C2A5</t>
  </si>
  <si>
    <t>레이스웨이</t>
  </si>
  <si>
    <t>BODY, 70 x 40</t>
  </si>
  <si>
    <t>호표 116</t>
  </si>
  <si>
    <t>443D15356E5EB213D6895E24B6884</t>
  </si>
  <si>
    <t>010106443D15356E5EB213D6895E24B6884</t>
  </si>
  <si>
    <t>레이스웨이 부속품</t>
  </si>
  <si>
    <t>JOINT BOX, W70 x H40</t>
  </si>
  <si>
    <t>호표 117</t>
  </si>
  <si>
    <t>443D15D5385C28B344B05F342EB72</t>
  </si>
  <si>
    <t>010106443D15D5385C28B344B05F342EB72</t>
  </si>
  <si>
    <t>JOINT BOX,2방, W70 x H40</t>
  </si>
  <si>
    <t>호표 118</t>
  </si>
  <si>
    <t>443D15D5385C28B344A7E21244FAA</t>
  </si>
  <si>
    <t>010106443D15D5385C28B344A7E21244FAA</t>
  </si>
  <si>
    <t>COVER, 70 x 40</t>
  </si>
  <si>
    <t>자재 150</t>
  </si>
  <si>
    <t>435C15EC17578113F4769A4D06DD830FF7C7B</t>
  </si>
  <si>
    <t>010106435C15EC17578113F4769A4D06DD830FF7C7B</t>
  </si>
  <si>
    <t>JOINER, 70 x 40</t>
  </si>
  <si>
    <t>자재 151</t>
  </si>
  <si>
    <t>435C15EC17578113F4769A4D06DD830FF7C7E</t>
  </si>
  <si>
    <t>010106435C15EC17578113F4769A4D06DD830FF7C7E</t>
  </si>
  <si>
    <t>END CAP, 70 x 40</t>
  </si>
  <si>
    <t>자재 152</t>
  </si>
  <si>
    <t>435C15EC17578113F4769A4D06DD830FF7C71</t>
  </si>
  <si>
    <t>010106435C15EC17578113F4769A4D06DD830FF7C71</t>
  </si>
  <si>
    <t>기구용금구, 70 x 40</t>
  </si>
  <si>
    <t>자재 153</t>
  </si>
  <si>
    <t>435C15EC17578113F4769A4D06DD830FF7D1B</t>
  </si>
  <si>
    <t>010106435C15EC17578113F4769A4D06DD830FF7D1B</t>
  </si>
  <si>
    <t>010106443D1535435CBCD3DB29C0626C713</t>
  </si>
  <si>
    <t>단로 스위치</t>
  </si>
  <si>
    <t>1구</t>
  </si>
  <si>
    <t>호표 97</t>
  </si>
  <si>
    <t>443D153543546673E58F9E8F46C8D</t>
  </si>
  <si>
    <t>010106443D153543546673E58F9E8F46C8D</t>
  </si>
  <si>
    <t>2구</t>
  </si>
  <si>
    <t>호표 98</t>
  </si>
  <si>
    <t>443D153543546673E58F9E8F46F41</t>
  </si>
  <si>
    <t>010106443D153543546673E58F9E8F46F41</t>
  </si>
  <si>
    <t>3구</t>
  </si>
  <si>
    <t>호표 99</t>
  </si>
  <si>
    <t>443D153543546673E58F9E8F46EBB</t>
  </si>
  <si>
    <t>010106443D153543546673E58F9E8F46EBB</t>
  </si>
  <si>
    <t>단로 스위치(2개용)</t>
  </si>
  <si>
    <t>4구</t>
  </si>
  <si>
    <t>호표 100</t>
  </si>
  <si>
    <t>443D153543546673E58F9E8F46939</t>
  </si>
  <si>
    <t>010106443D153543546673E58F9E8F46939</t>
  </si>
  <si>
    <t>5구</t>
  </si>
  <si>
    <t>호표 101</t>
  </si>
  <si>
    <t>443D153543546673E58F9E8F46812</t>
  </si>
  <si>
    <t>010106443D153543546673E58F9E8F46812</t>
  </si>
  <si>
    <t>6구</t>
  </si>
  <si>
    <t>호표 102</t>
  </si>
  <si>
    <t>443D153543546673E58F9E8F46BE6</t>
  </si>
  <si>
    <t>010106443D153543546673E58F9E8F46BE6</t>
  </si>
  <si>
    <t>8각 54㎜</t>
  </si>
  <si>
    <t>호표 91</t>
  </si>
  <si>
    <t>443D153543546673CAB24D3EBE68E</t>
  </si>
  <si>
    <t>010106443D153543546673CAB24D3EBE68E</t>
  </si>
  <si>
    <t>010106443D153543546673CAB24D3EBE688</t>
  </si>
  <si>
    <t>010106443D153543546673CAB24D3EACB94</t>
  </si>
  <si>
    <t>010106443D153543546673CAB24D3EACCBB</t>
  </si>
  <si>
    <t>010106443D153543546673E58FCBD7CA767</t>
  </si>
  <si>
    <t>박스용 구멍따기</t>
  </si>
  <si>
    <t>각종두께</t>
  </si>
  <si>
    <t>호표 110</t>
  </si>
  <si>
    <t>443D153543546673E58FCBD7F7A3F</t>
  </si>
  <si>
    <t>010106443D153543546673E58FCBD7F7A3F</t>
  </si>
  <si>
    <t>010106443D153543546673E58FCB8F94328</t>
  </si>
  <si>
    <t>조명기구 "A" 매입등(반계거점) 반복</t>
  </si>
  <si>
    <t>LED 40W</t>
  </si>
  <si>
    <t>호표 120</t>
  </si>
  <si>
    <t>452215B3DD5DC32373C7CC694AF13</t>
  </si>
  <si>
    <t>010106452215B3DD5DC32373C7CC694AF13</t>
  </si>
  <si>
    <t>조명기구 "B" D/L(반계거점) 반복</t>
  </si>
  <si>
    <t>LED 15W</t>
  </si>
  <si>
    <t>호표 121</t>
  </si>
  <si>
    <t>452215B3DD5DC32373C7CC694A8E3</t>
  </si>
  <si>
    <t>010106452215B3DD5DC32373C7CC694A8E3</t>
  </si>
  <si>
    <t>조명기구 "D"원형직부등(반계거점) 반복</t>
  </si>
  <si>
    <t>호표 122</t>
  </si>
  <si>
    <t>452215B3DD5DC32373C7CC694AA91</t>
  </si>
  <si>
    <t>010106452215B3DD5DC32373C7CC694AA91</t>
  </si>
  <si>
    <t>조명기구 "E" P/P(반계거점) 반복</t>
  </si>
  <si>
    <t>호표 123</t>
  </si>
  <si>
    <t>452215B3DD5DC32373C7CC694ABBE</t>
  </si>
  <si>
    <t>010106452215B3DD5DC32373C7CC694ABBE</t>
  </si>
  <si>
    <t>조명기구 "F" 매입등(반계거점) 반복</t>
  </si>
  <si>
    <t>호표 124</t>
  </si>
  <si>
    <t>452215B3DD5DC32373C7CC694A40E</t>
  </si>
  <si>
    <t>010106452215B3DD5DC32373C7CC694A40E</t>
  </si>
  <si>
    <t>조명기구 "G" 벽부등(반계거점) 반복</t>
  </si>
  <si>
    <t>LED 30W</t>
  </si>
  <si>
    <t>호표 125</t>
  </si>
  <si>
    <t>452215B3DD5DC32373C7CC694A517</t>
  </si>
  <si>
    <t>010106452215B3DD5DC32373C7CC694A517</t>
  </si>
  <si>
    <t>조명기구 "H" R/W(반계거점) 반복</t>
  </si>
  <si>
    <t>호표 126</t>
  </si>
  <si>
    <t>452215B3DD5DC32373C7CC697600D</t>
  </si>
  <si>
    <t>010106452215B3DD5DC32373C7CC697600D</t>
  </si>
  <si>
    <t>조명기구 "I" 간접등(반계거점) 반복</t>
  </si>
  <si>
    <t>LED 20W(1200mm)</t>
  </si>
  <si>
    <t>호표 127</t>
  </si>
  <si>
    <t>452215B3DD5DC32373C7CC697612A</t>
  </si>
  <si>
    <t>010106452215B3DD5DC32373C7CC697612A</t>
  </si>
  <si>
    <t>조명기구 "J" 펜던트(반계거점) 반복</t>
  </si>
  <si>
    <t>LED 20W</t>
  </si>
  <si>
    <t>호표 128</t>
  </si>
  <si>
    <t>452215B3DD5DC32373C7CC6976233</t>
  </si>
  <si>
    <t>010106452215B3DD5DC32373C7CC6976233</t>
  </si>
  <si>
    <t>010106452215B3DD5DC32373C7CC69763DC</t>
  </si>
  <si>
    <t>010106435C15EC17578113F4766D3C52D6F2329884D</t>
  </si>
  <si>
    <t>케이블그랜드커넥터</t>
  </si>
  <si>
    <t>CCG-16</t>
  </si>
  <si>
    <t>EA</t>
  </si>
  <si>
    <t>자재 109</t>
  </si>
  <si>
    <t>435C15EC17578113F4766D3C52D6F23298DCB</t>
  </si>
  <si>
    <t>010106435C15EC17578113F4766D3C52D6F23298DCB</t>
  </si>
  <si>
    <t>8각, 평</t>
  </si>
  <si>
    <t>자재 56</t>
  </si>
  <si>
    <t>435C15EC1756F893A8A6485FE041DA7397959</t>
  </si>
  <si>
    <t>010106435C15EC1756F893A8A6485FE041DA7397959</t>
  </si>
  <si>
    <t>010106435C15EC1756F893A8A6485FE041DA739795A</t>
  </si>
  <si>
    <t>010106435C15EC17578113F47689CD2201233000A2B</t>
  </si>
  <si>
    <t>등기구보강대</t>
  </si>
  <si>
    <t>다운라이트용(1.0m)</t>
  </si>
  <si>
    <t>0.</t>
  </si>
  <si>
    <t>자재 49</t>
  </si>
  <si>
    <t>435C15EC1755D2933BAD9557E4C8DD93E5CD0</t>
  </si>
  <si>
    <t>010106435C15EC1755D2933BAD9557E4C8DD93E5CD0</t>
  </si>
  <si>
    <t>010107  피뢰및접지설비공사</t>
  </si>
  <si>
    <t>010107</t>
  </si>
  <si>
    <t>경질비닐전선관(반복공정)</t>
  </si>
  <si>
    <t>HI 28 mm</t>
  </si>
  <si>
    <t>호표 42</t>
  </si>
  <si>
    <t>443D1535435CBCD3456D915B0324D</t>
  </si>
  <si>
    <t>010107443D1535435CBCD3456D915B0324D</t>
  </si>
  <si>
    <t>0.6/1kV F-GV  50㎟</t>
  </si>
  <si>
    <t>호표 72</t>
  </si>
  <si>
    <t>443D1535435F71A30A8538B68215C</t>
  </si>
  <si>
    <t>010107443D1535435F71A30A8538B68215C</t>
  </si>
  <si>
    <t>동관단자 1 HOLE 50 ㎟</t>
  </si>
  <si>
    <t>호표 22</t>
  </si>
  <si>
    <t>433115CC3F59D433884736E6C564A</t>
  </si>
  <si>
    <t>010107433115CC3F59D433884736E6C564A</t>
  </si>
  <si>
    <t>노말밴드</t>
  </si>
  <si>
    <t>PVC 28 C</t>
  </si>
  <si>
    <t>자재 129</t>
  </si>
  <si>
    <t>435C15EC17578113F47689CD7AD3686A49039</t>
  </si>
  <si>
    <t>010107435C15EC17578113F47689CD7AD3686A49039</t>
  </si>
  <si>
    <t>접지설비 주자재(반계)</t>
  </si>
  <si>
    <t>SET</t>
  </si>
  <si>
    <t>자재 176</t>
  </si>
  <si>
    <t>44B815113158B373F774BFB432801959C2AF7</t>
  </si>
  <si>
    <t>01010744B815113158B373F774BFB432801959C2AF7</t>
  </si>
  <si>
    <t>피뢰설비 주자재(반계)</t>
  </si>
  <si>
    <t>자재 177</t>
  </si>
  <si>
    <t>44B815113158B373F774BFB432801959C2B9E</t>
  </si>
  <si>
    <t>01010744B815113158B373F774BFB432801959C2B9E</t>
  </si>
  <si>
    <t>010108  태양광설비공사</t>
  </si>
  <si>
    <t>010108</t>
  </si>
  <si>
    <t>010108443D1535435CBCD318150783FB845</t>
  </si>
  <si>
    <t>010108443D1535435F71A30A8538B682E13</t>
  </si>
  <si>
    <t>010108443D1535435E6AB324B6C939B1B92</t>
  </si>
  <si>
    <t>010108443D1535435CBCD3DB29FDA46D9B0</t>
  </si>
  <si>
    <t>호표 64</t>
  </si>
  <si>
    <t>443D1535435CBCD3DB29E34253C54</t>
  </si>
  <si>
    <t>010108443D1535435CBCD3DB29E34253C54</t>
  </si>
  <si>
    <t>010108433115CC3F59D433884736E6D751D</t>
  </si>
  <si>
    <t>010108433115CC3F59D433884736E6C5494</t>
  </si>
  <si>
    <t>010108443D153543546673E58FCBD7CA2E5</t>
  </si>
  <si>
    <t>010108443D153543546673E58FCB8F9417B</t>
  </si>
  <si>
    <t>010108443D153543546673E58FCB8FFEEF9</t>
  </si>
  <si>
    <t>010108435C15EC17578113F47689CD3CF98FCD00289</t>
  </si>
  <si>
    <t>010108435C15EC17578113F47689CD2201233000A2D</t>
  </si>
  <si>
    <t>010108435C15EC17578113F47689CD2201233000907</t>
  </si>
  <si>
    <t>태양광설비 주자재(반계)</t>
  </si>
  <si>
    <t>40KW</t>
  </si>
  <si>
    <t>44B815113158B373F774BFB432801959C29D0</t>
  </si>
  <si>
    <t>01010844B815113158B373F774BFB432801959C29D0</t>
  </si>
  <si>
    <t>010109  철거공사</t>
  </si>
  <si>
    <t>010109</t>
  </si>
  <si>
    <t>전기공사(반계거점)</t>
    <phoneticPr fontId="1" type="noConversion"/>
  </si>
  <si>
    <t>MULTI DUCT - 철거</t>
  </si>
  <si>
    <t>70 x 50mm</t>
  </si>
  <si>
    <t>호표 34</t>
  </si>
  <si>
    <t>433115CC3F59D433993B34B463B1F</t>
  </si>
  <si>
    <t>010109433115CC3F59D433993B34B463B1F</t>
  </si>
  <si>
    <t>분전반 철거</t>
  </si>
  <si>
    <t>호표 28</t>
  </si>
  <si>
    <t>433115CC3F59D43388519375E7546</t>
  </si>
  <si>
    <t>010109433115CC3F59D43388519375E7546</t>
  </si>
  <si>
    <t>매입콘센트 철거</t>
  </si>
  <si>
    <t>2P</t>
  </si>
  <si>
    <t>호표 29</t>
  </si>
  <si>
    <t>433115CC3F59D433885193488E8CA</t>
  </si>
  <si>
    <t>010109433115CC3F59D433885193488E8CA</t>
  </si>
  <si>
    <t>직부형 형광등 철거</t>
  </si>
  <si>
    <t>1/40W 이하</t>
  </si>
  <si>
    <t>호표 30</t>
  </si>
  <si>
    <t>433115CC3F59D4338851935918DFF</t>
  </si>
  <si>
    <t>010109433115CC3F59D4338851935918DFF</t>
  </si>
  <si>
    <t>펜단트형 형광등 철거</t>
  </si>
  <si>
    <t>호표 31</t>
  </si>
  <si>
    <t>433115CC3F59D4338851935960991</t>
  </si>
  <si>
    <t>010109433115CC3F59D4338851935960991</t>
  </si>
  <si>
    <t>매입형 형광등 철거</t>
  </si>
  <si>
    <t>호표 32</t>
  </si>
  <si>
    <t>433115CC3F59D43388519359837AC</t>
  </si>
  <si>
    <t>010109433115CC3F59D43388519359837AC</t>
  </si>
  <si>
    <t>직부형 백열등 철거</t>
  </si>
  <si>
    <t>60W 이하</t>
  </si>
  <si>
    <t>호표 33</t>
  </si>
  <si>
    <t>433115CC3F59D433885193A15F55B</t>
  </si>
  <si>
    <t>010109433115CC3F59D433885193A15F55B</t>
  </si>
  <si>
    <t>0102  한전인입비</t>
  </si>
  <si>
    <t>0102</t>
  </si>
  <si>
    <t>9</t>
  </si>
  <si>
    <t>한전수용신청비</t>
  </si>
  <si>
    <t>저압지중 (기본5kW까지)</t>
  </si>
  <si>
    <t>식</t>
  </si>
  <si>
    <t>자재 178</t>
  </si>
  <si>
    <t>44B81511475BB183DF234BAE6C5D1C641E575</t>
  </si>
  <si>
    <t>010244B81511475BB183DF234BAE6C5D1C641E575</t>
  </si>
  <si>
    <t>저압지중 (5kW초과분)</t>
  </si>
  <si>
    <t>KW</t>
  </si>
  <si>
    <t>자재 179</t>
  </si>
  <si>
    <t>44B81511475BB183DF234BAE6C79F590DEB96</t>
  </si>
  <si>
    <t>010244B81511475BB183DF234BAE6C79F590DEB96</t>
  </si>
  <si>
    <t>사용전검사수수료(수용설비)</t>
  </si>
  <si>
    <t>저압 기본료</t>
  </si>
  <si>
    <t>자재 180</t>
  </si>
  <si>
    <t>44B81511475BB183DF234B8394F3CA8687CCB</t>
  </si>
  <si>
    <t>010244B81511475BB183DF234B8394F3CA8687CCB</t>
  </si>
  <si>
    <t>저압</t>
  </si>
  <si>
    <t>kW</t>
  </si>
  <si>
    <t>자재 181</t>
  </si>
  <si>
    <t>44B81511475BB183DF234B83949934405DA4D</t>
  </si>
  <si>
    <t>010244B81511475BB183DF234B83949934405DA4D</t>
  </si>
  <si>
    <t>사용전검사수수료(태양광발전소)</t>
  </si>
  <si>
    <t>저압 20kW초과 기본료</t>
  </si>
  <si>
    <t>자재 182</t>
  </si>
  <si>
    <t>44B81511475BB183DF234B9C55C166058393F</t>
  </si>
  <si>
    <t>010244B81511475BB183DF234B9C55C166058393F</t>
  </si>
  <si>
    <t>저압 20kW초과</t>
  </si>
  <si>
    <t>자재 183</t>
  </si>
  <si>
    <t>44B81511475BB183DF234B9C55C1660583AC6</t>
  </si>
  <si>
    <t>010244B81511475BB183DF234B9C55C1660583AC6</t>
  </si>
  <si>
    <t>부가가치세</t>
  </si>
  <si>
    <t>합계의 10%</t>
  </si>
  <si>
    <t>456E156F6E520253E43963B88B0001</t>
  </si>
  <si>
    <t>0102456E156F6E520253E43963B88B0001</t>
  </si>
  <si>
    <t>0103  자재구매비</t>
  </si>
  <si>
    <t>0103</t>
  </si>
  <si>
    <t>3</t>
  </si>
  <si>
    <t>010301  관급자설치 관급자재</t>
  </si>
  <si>
    <t>010301</t>
  </si>
  <si>
    <t>01030101  태양광</t>
  </si>
  <si>
    <t>01030101</t>
  </si>
  <si>
    <t>자재구매비 관급자설치 관급자재</t>
    <phoneticPr fontId="1" type="noConversion"/>
  </si>
  <si>
    <t>자재 175</t>
  </si>
  <si>
    <t>0103010144B815113158B373F774BFB432801959C29D0</t>
  </si>
  <si>
    <t>조달수수료</t>
  </si>
  <si>
    <t>합계의 0.54%</t>
  </si>
  <si>
    <t>01030101456E156F6E520253E43963B88B0001</t>
  </si>
  <si>
    <t>010302  도급자설치 관급자재</t>
  </si>
  <si>
    <t>010302</t>
  </si>
  <si>
    <t>01030201  분전반</t>
  </si>
  <si>
    <t>01030201</t>
  </si>
  <si>
    <t>자재구매비 도급자설치 관급자재</t>
    <phoneticPr fontId="1" type="noConversion"/>
  </si>
  <si>
    <t>자재 170</t>
  </si>
  <si>
    <t>0103020144B815113158B373F72C9A02471495C61D9CE</t>
  </si>
  <si>
    <t>자재 171</t>
  </si>
  <si>
    <t>0103020144B815113158B373F72C9A02471495C61DAD5</t>
  </si>
  <si>
    <t>자재 172</t>
  </si>
  <si>
    <t>0103020144B815113158B373F72C9A02471495C61DBFC</t>
  </si>
  <si>
    <t>자재 173</t>
  </si>
  <si>
    <t>0103020144B815113158B373F72C9A02471495C61DC82</t>
  </si>
  <si>
    <t>자재 174</t>
  </si>
  <si>
    <t>0103020144B815113158B373F72C9A02471495C61DDA9</t>
  </si>
  <si>
    <t>01030201456E156F6E520253E43963B88B0001</t>
  </si>
  <si>
    <t>01030202  조명기구</t>
  </si>
  <si>
    <t>01030202</t>
  </si>
  <si>
    <t>조명기구 "A" 매입등(반계거점)</t>
  </si>
  <si>
    <t>자재 160</t>
  </si>
  <si>
    <t>44B815113158B373F712277090A3D3E11CFA4</t>
  </si>
  <si>
    <t>0103020244B815113158B373F712277090A3D3E11CFA4</t>
  </si>
  <si>
    <t>조명기구 "B" D/L(반계거점)</t>
  </si>
  <si>
    <t>자재 161</t>
  </si>
  <si>
    <t>44B815113158B373F712277090A3D3E11C875</t>
  </si>
  <si>
    <t>0103020244B815113158B373F712277090A3D3E11C875</t>
  </si>
  <si>
    <t>조명기구 "D"원형직부등(반계거점)</t>
  </si>
  <si>
    <t>자재 162</t>
  </si>
  <si>
    <t>44B815113158B373F712277090A3D3E11CA22</t>
  </si>
  <si>
    <t>0103020244B815113158B373F712277090A3D3E11CA22</t>
  </si>
  <si>
    <t>조명기구 "E" P/P(반계거점)</t>
  </si>
  <si>
    <t>자재 163</t>
  </si>
  <si>
    <t>44B815113158B373F712277090A3D3E11CBC9</t>
  </si>
  <si>
    <t>0103020244B815113158B373F712277090A3D3E11CBC9</t>
  </si>
  <si>
    <t>조명기구 "F" 매입등(반계거점)</t>
  </si>
  <si>
    <t>자재 164</t>
  </si>
  <si>
    <t>44B815113158B373F712277090A3D3E11C49A</t>
  </si>
  <si>
    <t>0103020244B815113158B373F712277090A3D3E11C49A</t>
  </si>
  <si>
    <t>조명기구 "G" 벽부등(반계거점)</t>
  </si>
  <si>
    <t>자재 165</t>
  </si>
  <si>
    <t>44B815113158B373F712277090A3D3E11C5A1</t>
  </si>
  <si>
    <t>0103020244B815113158B373F712277090A3D3E11C5A1</t>
  </si>
  <si>
    <t>조명기구 "H" R/W(반계거점)</t>
  </si>
  <si>
    <t>자재 166</t>
  </si>
  <si>
    <t>44B815113158B373F712277090A3D3E12D3C2</t>
  </si>
  <si>
    <t>0103020244B815113158B373F712277090A3D3E12D3C2</t>
  </si>
  <si>
    <t>조명기구 "I" 간접등(반계거점)</t>
  </si>
  <si>
    <t>자재 167</t>
  </si>
  <si>
    <t>44B815113158B373F712277090A3D3E12D23B</t>
  </si>
  <si>
    <t>0103020244B815113158B373F712277090A3D3E12D23B</t>
  </si>
  <si>
    <t>조명기구 "J" 펜던트(반계거점)</t>
  </si>
  <si>
    <t>자재 168</t>
  </si>
  <si>
    <t>44B815113158B373F712277090A3D3E12D114</t>
  </si>
  <si>
    <t>0103020244B815113158B373F712277090A3D3E12D114</t>
  </si>
  <si>
    <t>자재 169</t>
  </si>
  <si>
    <t>44B815113158B373F712277090A3D3E12D00D</t>
  </si>
  <si>
    <t>0103020244B815113158B373F712277090A3D3E12D00D</t>
  </si>
  <si>
    <t>01030202456E156F6E520253E43963B88B0001</t>
  </si>
  <si>
    <t>시트명</t>
    <phoneticPr fontId="6" type="noConversion"/>
  </si>
  <si>
    <t>공종별집계표</t>
    <phoneticPr fontId="6" type="noConversion"/>
  </si>
  <si>
    <t>행</t>
    <phoneticPr fontId="6" type="noConversion"/>
  </si>
  <si>
    <t>금액:</t>
    <phoneticPr fontId="6" type="noConversion"/>
  </si>
  <si>
    <t>원 정</t>
    <phoneticPr fontId="6" type="noConversion"/>
  </si>
  <si>
    <t>(</t>
    <phoneticPr fontId="6" type="noConversion"/>
  </si>
  <si>
    <t>W</t>
    <phoneticPr fontId="6" type="noConversion"/>
  </si>
  <si>
    <t>)</t>
    <phoneticPr fontId="6" type="noConversion"/>
  </si>
  <si>
    <t>열</t>
    <phoneticPr fontId="6" type="noConversion"/>
  </si>
  <si>
    <t>비목</t>
    <phoneticPr fontId="6" type="noConversion"/>
  </si>
  <si>
    <t xml:space="preserve">구분 </t>
    <phoneticPr fontId="6" type="noConversion"/>
  </si>
  <si>
    <t>금액</t>
    <phoneticPr fontId="6" type="noConversion"/>
  </si>
  <si>
    <t>구성비</t>
    <phoneticPr fontId="6" type="noConversion"/>
  </si>
  <si>
    <t>비고</t>
    <phoneticPr fontId="6" type="noConversion"/>
  </si>
  <si>
    <t>F</t>
    <phoneticPr fontId="6" type="noConversion"/>
  </si>
  <si>
    <t>순공사비원가</t>
    <phoneticPr fontId="6" type="noConversion"/>
  </si>
  <si>
    <t>재료비</t>
    <phoneticPr fontId="6" type="noConversion"/>
  </si>
  <si>
    <t>직접재료비</t>
    <phoneticPr fontId="6" type="noConversion"/>
  </si>
  <si>
    <t>순공사비</t>
    <phoneticPr fontId="6" type="noConversion"/>
  </si>
  <si>
    <t>간접재료비</t>
    <phoneticPr fontId="6" type="noConversion"/>
  </si>
  <si>
    <t>관급총액</t>
    <phoneticPr fontId="6" type="noConversion"/>
  </si>
  <si>
    <t>작업부산물</t>
    <phoneticPr fontId="6" type="noConversion"/>
  </si>
  <si>
    <t>한전비</t>
    <phoneticPr fontId="6" type="noConversion"/>
  </si>
  <si>
    <t>소계</t>
    <phoneticPr fontId="6" type="noConversion"/>
  </si>
  <si>
    <t>H</t>
    <phoneticPr fontId="6" type="noConversion"/>
  </si>
  <si>
    <t>노무비</t>
    <phoneticPr fontId="6" type="noConversion"/>
  </si>
  <si>
    <t>직접노무비(가)</t>
    <phoneticPr fontId="6" type="noConversion"/>
  </si>
  <si>
    <t>간접노무비(나)</t>
    <phoneticPr fontId="6" type="noConversion"/>
  </si>
  <si>
    <t xml:space="preserve"> 직접노무비의</t>
    <phoneticPr fontId="6" type="noConversion"/>
  </si>
  <si>
    <t>순공사비 10억미만 기준(공사기간 6개월이하)</t>
    <phoneticPr fontId="6" type="noConversion"/>
  </si>
  <si>
    <t>소계</t>
    <phoneticPr fontId="6" type="noConversion"/>
  </si>
  <si>
    <t>J</t>
    <phoneticPr fontId="6" type="noConversion"/>
  </si>
  <si>
    <t>경비</t>
    <phoneticPr fontId="6" type="noConversion"/>
  </si>
  <si>
    <t>기계경비</t>
    <phoneticPr fontId="6" type="noConversion"/>
  </si>
  <si>
    <t>퇴직공제비</t>
    <phoneticPr fontId="16" type="noConversion"/>
  </si>
  <si>
    <t>고용보험료</t>
    <phoneticPr fontId="6" type="noConversion"/>
  </si>
  <si>
    <t xml:space="preserve"> 노무비의</t>
    <phoneticPr fontId="6" type="noConversion"/>
  </si>
  <si>
    <t>산재보험료</t>
    <phoneticPr fontId="6" type="noConversion"/>
  </si>
  <si>
    <t xml:space="preserve"> 노무비의 </t>
    <phoneticPr fontId="6" type="noConversion"/>
  </si>
  <si>
    <t>안전관리비</t>
    <phoneticPr fontId="16" type="noConversion"/>
  </si>
  <si>
    <t>산업안전보건관리비</t>
    <phoneticPr fontId="6" type="noConversion"/>
  </si>
  <si>
    <t>도급액+도급자관급 2천만원이상</t>
    <phoneticPr fontId="6" type="noConversion"/>
  </si>
  <si>
    <t>5억미만</t>
    <phoneticPr fontId="16" type="noConversion"/>
  </si>
  <si>
    <t>5억이상 50억미만</t>
    <phoneticPr fontId="16" type="noConversion"/>
  </si>
  <si>
    <t>50억이상</t>
    <phoneticPr fontId="6" type="noConversion"/>
  </si>
  <si>
    <t>건강보험료</t>
    <phoneticPr fontId="6" type="noConversion"/>
  </si>
  <si>
    <t xml:space="preserve"> 직접노무비의 </t>
    <phoneticPr fontId="6" type="noConversion"/>
  </si>
  <si>
    <t>a.</t>
    <phoneticPr fontId="16" type="noConversion"/>
  </si>
  <si>
    <t>연금보험료</t>
    <phoneticPr fontId="6" type="noConversion"/>
  </si>
  <si>
    <t>b.</t>
    <phoneticPr fontId="16" type="noConversion"/>
  </si>
  <si>
    <t>노인장기요양보험료</t>
    <phoneticPr fontId="6" type="noConversion"/>
  </si>
  <si>
    <t xml:space="preserve"> 건강보험료의 </t>
    <phoneticPr fontId="6" type="noConversion"/>
  </si>
  <si>
    <t xml:space="preserve"> (재+직노+도급자관급)의 3.11%</t>
    <phoneticPr fontId="6" type="noConversion"/>
  </si>
  <si>
    <t xml:space="preserve"> (재+직노+도급자관급)의 2.28%+4,325천원</t>
    <phoneticPr fontId="6" type="noConversion"/>
  </si>
  <si>
    <t xml:space="preserve"> (재+직노+도급자관급)의 2.37%</t>
    <phoneticPr fontId="6" type="noConversion"/>
  </si>
  <si>
    <t>기타경비</t>
    <phoneticPr fontId="6" type="noConversion"/>
  </si>
  <si>
    <t xml:space="preserve"> (재+노)의</t>
    <phoneticPr fontId="6" type="noConversion"/>
  </si>
  <si>
    <t xml:space="preserve"> (재+직노)의 3.11% *1.2</t>
    <phoneticPr fontId="6" type="noConversion"/>
  </si>
  <si>
    <t xml:space="preserve"> ((재+직노)의 2.28%+4,325천원)*1.2</t>
    <phoneticPr fontId="6" type="noConversion"/>
  </si>
  <si>
    <t xml:space="preserve"> (재+직노)의 2.37% *1.2</t>
    <phoneticPr fontId="6" type="noConversion"/>
  </si>
  <si>
    <t>퇴직공제부금비</t>
    <phoneticPr fontId="6" type="noConversion"/>
  </si>
  <si>
    <t>도급액+도급자관급 1억원이상</t>
    <phoneticPr fontId="6" type="noConversion"/>
  </si>
  <si>
    <t>공사이행보증수수료</t>
    <phoneticPr fontId="6" type="noConversion"/>
  </si>
  <si>
    <t>석면분담금</t>
    <phoneticPr fontId="6" type="noConversion"/>
  </si>
  <si>
    <t>임금채권부담금</t>
    <phoneticPr fontId="6" type="noConversion"/>
  </si>
  <si>
    <t>계</t>
    <phoneticPr fontId="6" type="noConversion"/>
  </si>
  <si>
    <t>일반관리비</t>
    <phoneticPr fontId="6" type="noConversion"/>
  </si>
  <si>
    <t xml:space="preserve"> 계의</t>
    <phoneticPr fontId="6" type="noConversion"/>
  </si>
  <si>
    <t>5억미만 8% / 5~30억미만 6.5% / 30~100억미만 5% (공급가액 기준)</t>
    <phoneticPr fontId="6" type="noConversion"/>
  </si>
  <si>
    <t>이윤</t>
    <phoneticPr fontId="6" type="noConversion"/>
  </si>
  <si>
    <t xml:space="preserve"> (노+경비+일.관)의</t>
    <phoneticPr fontId="6" type="noConversion"/>
  </si>
  <si>
    <t>50억미만 15% / 50~300억미만 12% (공급가액 기준)</t>
    <phoneticPr fontId="6" type="noConversion"/>
  </si>
  <si>
    <t>사급자재비</t>
    <phoneticPr fontId="6" type="noConversion"/>
  </si>
  <si>
    <t>공급가액</t>
    <phoneticPr fontId="6" type="noConversion"/>
  </si>
  <si>
    <t>부가가치세</t>
    <phoneticPr fontId="6" type="noConversion"/>
  </si>
  <si>
    <t xml:space="preserve"> 공급가액의</t>
    <phoneticPr fontId="6" type="noConversion"/>
  </si>
  <si>
    <t>도급액</t>
    <phoneticPr fontId="6" type="noConversion"/>
  </si>
  <si>
    <t xml:space="preserve"> 천단위절사</t>
    <phoneticPr fontId="6" type="noConversion"/>
  </si>
  <si>
    <t>한전인입비/사용전검사비</t>
    <phoneticPr fontId="6" type="noConversion"/>
  </si>
  <si>
    <t xml:space="preserve"> 천단위절상</t>
    <phoneticPr fontId="6" type="noConversion"/>
  </si>
  <si>
    <t>☜ 한전비 입력</t>
    <phoneticPr fontId="6" type="noConversion"/>
  </si>
  <si>
    <t>관급자설치 관급자재</t>
    <phoneticPr fontId="6" type="noConversion"/>
  </si>
  <si>
    <t>☜ 관급자관급 입력</t>
    <phoneticPr fontId="6" type="noConversion"/>
  </si>
  <si>
    <t>도급자설치 관급자재</t>
    <phoneticPr fontId="6" type="noConversion"/>
  </si>
  <si>
    <t>☜ 도급자관급 입력</t>
    <phoneticPr fontId="6" type="noConversion"/>
  </si>
  <si>
    <t>총공사비</t>
    <phoneticPr fontId="6" type="noConversion"/>
  </si>
  <si>
    <t>[ 홍성군 농촌 돌봄마을 조성사업 반계거점(전기)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</si>
</sst>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#"/>
    <numFmt numFmtId="180" formatCode="&quot;₩&quot;#,##0_);\(&quot;₩&quot;#,##0\)"/>
    <numFmt numFmtId="181" formatCode="#,##0_);\(#,##0\)"/>
    <numFmt numFmtId="182" formatCode="0.0%"/>
    <numFmt numFmtId="183" formatCode="#,##0_);[Red]\(#,##0\)"/>
    <numFmt numFmtId="184" formatCode="0.000%"/>
    <numFmt numFmtId="185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2"/>
      <name val="돋움체"/>
      <family val="3"/>
      <charset val="129"/>
    </font>
    <font>
      <sz val="10"/>
      <name val="돋움체"/>
      <family val="3"/>
      <charset val="129"/>
    </font>
    <font>
      <b/>
      <sz val="11"/>
      <name val="돋움"/>
      <family val="3"/>
      <charset val="129"/>
    </font>
    <font>
      <b/>
      <sz val="10"/>
      <name val="돋움체"/>
      <family val="3"/>
      <charset val="129"/>
    </font>
    <font>
      <sz val="11"/>
      <color rgb="FF7030A0"/>
      <name val="돋움"/>
      <family val="3"/>
      <charset val="129"/>
    </font>
    <font>
      <sz val="10"/>
      <color rgb="FFFF0000"/>
      <name val="돋움체"/>
      <family val="3"/>
      <charset val="129"/>
    </font>
    <font>
      <sz val="9"/>
      <name val="돋움체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1"/>
      <color rgb="FF012BFF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rgb="FF0000FF"/>
      <name val="돋움체"/>
      <family val="3"/>
      <charset val="129"/>
    </font>
    <font>
      <sz val="11"/>
      <name val="돋움체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15" fillId="0" borderId="0"/>
    <xf numFmtId="0" fontId="5" fillId="0" borderId="0"/>
    <xf numFmtId="41" fontId="5" fillId="0" borderId="0" applyFont="0" applyFill="0" applyBorder="0" applyAlignment="0" applyProtection="0"/>
  </cellStyleXfs>
  <cellXfs count="16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5" fillId="0" borderId="0" xfId="1" applyAlignment="1">
      <alignment horizontal="center"/>
    </xf>
    <xf numFmtId="0" fontId="5" fillId="0" borderId="0" xfId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right" vertical="center"/>
    </xf>
    <xf numFmtId="180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9" fillId="0" borderId="8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181" fontId="9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left" vertical="center" shrinkToFit="1"/>
    </xf>
    <xf numFmtId="181" fontId="5" fillId="0" borderId="0" xfId="1" applyNumberFormat="1" applyAlignment="1">
      <alignment horizontal="right"/>
    </xf>
    <xf numFmtId="181" fontId="10" fillId="0" borderId="0" xfId="1" applyNumberFormat="1" applyFont="1"/>
    <xf numFmtId="0" fontId="10" fillId="0" borderId="0" xfId="1" applyFont="1"/>
    <xf numFmtId="181" fontId="9" fillId="0" borderId="16" xfId="1" applyNumberFormat="1" applyFont="1" applyBorder="1" applyAlignment="1">
      <alignment horizontal="right" vertical="center"/>
    </xf>
    <xf numFmtId="181" fontId="9" fillId="0" borderId="18" xfId="1" applyNumberFormat="1" applyFont="1" applyBorder="1" applyAlignment="1">
      <alignment horizontal="right" vertical="center"/>
    </xf>
    <xf numFmtId="0" fontId="12" fillId="0" borderId="0" xfId="1" applyFont="1"/>
    <xf numFmtId="0" fontId="14" fillId="0" borderId="23" xfId="1" applyFont="1" applyBorder="1" applyAlignment="1">
      <alignment vertical="center"/>
    </xf>
    <xf numFmtId="10" fontId="14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0" fontId="10" fillId="0" borderId="5" xfId="2" applyFont="1" applyBorder="1" applyAlignment="1">
      <alignment horizontal="right"/>
    </xf>
    <xf numFmtId="0" fontId="14" fillId="0" borderId="24" xfId="1" applyFont="1" applyBorder="1" applyAlignment="1">
      <alignment vertical="center"/>
    </xf>
    <xf numFmtId="0" fontId="9" fillId="0" borderId="20" xfId="3" applyFont="1" applyBorder="1" applyAlignment="1">
      <alignment vertical="center"/>
    </xf>
    <xf numFmtId="0" fontId="9" fillId="0" borderId="21" xfId="3" applyFont="1" applyBorder="1" applyAlignment="1">
      <alignment vertical="center"/>
    </xf>
    <xf numFmtId="0" fontId="5" fillId="0" borderId="0" xfId="2" applyFont="1" applyAlignment="1">
      <alignment horizontal="right"/>
    </xf>
    <xf numFmtId="0" fontId="18" fillId="0" borderId="0" xfId="2" applyFont="1" applyAlignment="1">
      <alignment horizontal="center"/>
    </xf>
    <xf numFmtId="0" fontId="10" fillId="0" borderId="0" xfId="2" applyFont="1"/>
    <xf numFmtId="0" fontId="5" fillId="0" borderId="5" xfId="2" applyFont="1" applyBorder="1" applyAlignment="1">
      <alignment horizontal="right"/>
    </xf>
    <xf numFmtId="0" fontId="5" fillId="0" borderId="5" xfId="2" applyFont="1" applyBorder="1" applyAlignment="1">
      <alignment horizontal="center"/>
    </xf>
    <xf numFmtId="0" fontId="5" fillId="0" borderId="5" xfId="1" applyBorder="1" applyAlignment="1">
      <alignment horizontal="center" vertical="center"/>
    </xf>
    <xf numFmtId="181" fontId="9" fillId="0" borderId="20" xfId="1" applyNumberFormat="1" applyFont="1" applyBorder="1" applyAlignment="1">
      <alignment horizontal="right" vertical="center"/>
    </xf>
    <xf numFmtId="0" fontId="9" fillId="0" borderId="20" xfId="1" applyFont="1" applyBorder="1" applyAlignment="1">
      <alignment vertical="center"/>
    </xf>
    <xf numFmtId="0" fontId="9" fillId="0" borderId="21" xfId="1" applyFont="1" applyBorder="1" applyAlignment="1">
      <alignment vertical="center"/>
    </xf>
    <xf numFmtId="185" fontId="5" fillId="0" borderId="5" xfId="2" applyNumberFormat="1" applyFont="1" applyBorder="1" applyAlignment="1">
      <alignment horizontal="center"/>
    </xf>
    <xf numFmtId="0" fontId="20" fillId="0" borderId="5" xfId="1" applyFont="1" applyBorder="1" applyAlignment="1">
      <alignment vertical="center"/>
    </xf>
    <xf numFmtId="0" fontId="5" fillId="0" borderId="5" xfId="1" applyBorder="1"/>
    <xf numFmtId="0" fontId="6" fillId="0" borderId="0" xfId="1" applyFont="1" applyAlignment="1">
      <alignment shrinkToFit="1"/>
    </xf>
    <xf numFmtId="185" fontId="5" fillId="0" borderId="0" xfId="1" applyNumberFormat="1"/>
    <xf numFmtId="181" fontId="9" fillId="0" borderId="5" xfId="1" applyNumberFormat="1" applyFont="1" applyBorder="1" applyAlignment="1">
      <alignment horizontal="right" vertical="center"/>
    </xf>
    <xf numFmtId="181" fontId="9" fillId="0" borderId="28" xfId="1" applyNumberFormat="1" applyFont="1" applyBorder="1" applyAlignment="1">
      <alignment horizontal="right" vertical="center"/>
    </xf>
    <xf numFmtId="181" fontId="9" fillId="0" borderId="35" xfId="1" applyNumberFormat="1" applyFont="1" applyBorder="1" applyAlignment="1">
      <alignment horizontal="right" vertical="center"/>
    </xf>
    <xf numFmtId="0" fontId="9" fillId="0" borderId="39" xfId="1" applyFont="1" applyBorder="1" applyAlignment="1">
      <alignment vertical="center"/>
    </xf>
    <xf numFmtId="0" fontId="9" fillId="0" borderId="40" xfId="1" applyFont="1" applyBorder="1" applyAlignment="1">
      <alignment vertical="center"/>
    </xf>
    <xf numFmtId="0" fontId="9" fillId="0" borderId="43" xfId="1" applyFont="1" applyBorder="1" applyAlignment="1">
      <alignment horizontal="left" vertical="center" shrinkToFit="1"/>
    </xf>
    <xf numFmtId="41" fontId="0" fillId="0" borderId="5" xfId="4" applyFont="1" applyBorder="1"/>
    <xf numFmtId="0" fontId="17" fillId="0" borderId="0" xfId="1" applyFont="1" applyAlignment="1">
      <alignment horizontal="left"/>
    </xf>
    <xf numFmtId="0" fontId="20" fillId="0" borderId="0" xfId="1" applyFont="1" applyAlignment="1">
      <alignment horizontal="left" vertical="center"/>
    </xf>
    <xf numFmtId="0" fontId="5" fillId="0" borderId="0" xfId="1" applyAlignment="1">
      <alignment horizontal="left"/>
    </xf>
    <xf numFmtId="181" fontId="11" fillId="0" borderId="49" xfId="1" applyNumberFormat="1" applyFont="1" applyBorder="1" applyAlignment="1">
      <alignment horizontal="right" vertical="center"/>
    </xf>
    <xf numFmtId="0" fontId="11" fillId="0" borderId="0" xfId="1" applyFont="1" applyAlignment="1">
      <alignment horizontal="left" vertical="center"/>
    </xf>
    <xf numFmtId="41" fontId="0" fillId="0" borderId="0" xfId="4" applyFont="1" applyAlignment="1">
      <alignment horizontal="center"/>
    </xf>
    <xf numFmtId="0" fontId="9" fillId="0" borderId="44" xfId="1" applyFont="1" applyBorder="1" applyAlignment="1">
      <alignment horizontal="distributed" vertical="center" indent="3"/>
    </xf>
    <xf numFmtId="0" fontId="9" fillId="0" borderId="45" xfId="1" applyFont="1" applyBorder="1" applyAlignment="1">
      <alignment horizontal="distributed" vertical="center" indent="3"/>
    </xf>
    <xf numFmtId="0" fontId="9" fillId="0" borderId="45" xfId="1" applyFont="1" applyBorder="1" applyAlignment="1">
      <alignment horizontal="left" vertical="center"/>
    </xf>
    <xf numFmtId="0" fontId="9" fillId="0" borderId="46" xfId="1" applyFont="1" applyBorder="1" applyAlignment="1">
      <alignment horizontal="left" vertical="center" shrinkToFit="1"/>
    </xf>
    <xf numFmtId="0" fontId="9" fillId="0" borderId="47" xfId="1" applyFont="1" applyBorder="1" applyAlignment="1">
      <alignment horizontal="left" vertical="center" shrinkToFit="1"/>
    </xf>
    <xf numFmtId="0" fontId="11" fillId="0" borderId="48" xfId="1" applyFont="1" applyBorder="1" applyAlignment="1">
      <alignment horizontal="distributed" vertical="center" indent="3"/>
    </xf>
    <xf numFmtId="0" fontId="11" fillId="0" borderId="49" xfId="1" applyFont="1" applyBorder="1" applyAlignment="1">
      <alignment horizontal="distributed" vertical="center" indent="3"/>
    </xf>
    <xf numFmtId="0" fontId="11" fillId="0" borderId="49" xfId="1" applyFont="1" applyBorder="1" applyAlignment="1">
      <alignment horizontal="left" vertical="center"/>
    </xf>
    <xf numFmtId="0" fontId="11" fillId="0" borderId="50" xfId="1" applyFont="1" applyBorder="1" applyAlignment="1">
      <alignment horizontal="left" vertical="center"/>
    </xf>
    <xf numFmtId="0" fontId="9" fillId="0" borderId="33" xfId="1" applyFont="1" applyBorder="1" applyAlignment="1">
      <alignment horizontal="distributed" vertical="center" indent="3"/>
    </xf>
    <xf numFmtId="0" fontId="9" fillId="0" borderId="16" xfId="1" applyFont="1" applyBorder="1" applyAlignment="1">
      <alignment horizontal="distributed" vertical="center" indent="3"/>
    </xf>
    <xf numFmtId="0" fontId="9" fillId="0" borderId="16" xfId="1" applyFont="1" applyBorder="1" applyAlignment="1">
      <alignment horizontal="left" vertical="center"/>
    </xf>
    <xf numFmtId="0" fontId="9" fillId="0" borderId="16" xfId="1" applyFont="1" applyBorder="1" applyAlignment="1">
      <alignment horizontal="left" vertical="center" shrinkToFit="1"/>
    </xf>
    <xf numFmtId="0" fontId="9" fillId="0" borderId="17" xfId="1" applyFont="1" applyBorder="1" applyAlignment="1">
      <alignment horizontal="left" vertical="center" shrinkToFit="1"/>
    </xf>
    <xf numFmtId="0" fontId="9" fillId="0" borderId="38" xfId="1" applyFont="1" applyBorder="1" applyAlignment="1">
      <alignment horizontal="distributed" vertical="center" indent="3"/>
    </xf>
    <xf numFmtId="0" fontId="9" fillId="0" borderId="18" xfId="1" applyFont="1" applyBorder="1" applyAlignment="1">
      <alignment horizontal="distributed" vertical="center" indent="3"/>
    </xf>
    <xf numFmtId="9" fontId="9" fillId="0" borderId="40" xfId="1" applyNumberFormat="1" applyFont="1" applyBorder="1" applyAlignment="1">
      <alignment horizontal="left" vertical="center"/>
    </xf>
    <xf numFmtId="9" fontId="9" fillId="0" borderId="41" xfId="1" applyNumberFormat="1" applyFont="1" applyBorder="1" applyAlignment="1">
      <alignment horizontal="left" vertical="center"/>
    </xf>
    <xf numFmtId="0" fontId="9" fillId="0" borderId="18" xfId="1" applyFont="1" applyBorder="1" applyAlignment="1">
      <alignment horizontal="left" vertical="center" shrinkToFit="1"/>
    </xf>
    <xf numFmtId="0" fontId="9" fillId="0" borderId="19" xfId="1" applyFont="1" applyBorder="1" applyAlignment="1">
      <alignment horizontal="left" vertical="center" shrinkToFit="1"/>
    </xf>
    <xf numFmtId="0" fontId="11" fillId="0" borderId="37" xfId="1" applyFont="1" applyBorder="1" applyAlignment="1">
      <alignment horizontal="distributed" vertical="center" indent="3"/>
    </xf>
    <xf numFmtId="0" fontId="11" fillId="0" borderId="14" xfId="1" applyFont="1" applyBorder="1" applyAlignment="1">
      <alignment horizontal="distributed" vertical="center" indent="3"/>
    </xf>
    <xf numFmtId="0" fontId="9" fillId="0" borderId="14" xfId="1" applyFont="1" applyBorder="1" applyAlignment="1">
      <alignment horizontal="left" vertical="center"/>
    </xf>
    <xf numFmtId="0" fontId="9" fillId="0" borderId="28" xfId="1" applyFont="1" applyBorder="1" applyAlignment="1">
      <alignment horizontal="left" vertical="center" shrinkToFit="1"/>
    </xf>
    <xf numFmtId="0" fontId="9" fillId="0" borderId="42" xfId="1" applyFont="1" applyBorder="1" applyAlignment="1">
      <alignment horizontal="left" vertical="center" shrinkToFit="1"/>
    </xf>
    <xf numFmtId="0" fontId="9" fillId="0" borderId="34" xfId="1" applyFont="1" applyBorder="1" applyAlignment="1">
      <alignment horizontal="distributed" vertical="center" indent="3"/>
    </xf>
    <xf numFmtId="0" fontId="9" fillId="0" borderId="35" xfId="1" applyFont="1" applyBorder="1" applyAlignment="1">
      <alignment horizontal="distributed" vertical="center" indent="3"/>
    </xf>
    <xf numFmtId="0" fontId="9" fillId="0" borderId="35" xfId="1" applyFont="1" applyBorder="1" applyAlignment="1">
      <alignment horizontal="left" vertical="center"/>
    </xf>
    <xf numFmtId="0" fontId="9" fillId="0" borderId="35" xfId="1" applyFont="1" applyBorder="1" applyAlignment="1">
      <alignment horizontal="left" vertical="center" shrinkToFit="1"/>
    </xf>
    <xf numFmtId="0" fontId="9" fillId="0" borderId="36" xfId="1" applyFont="1" applyBorder="1" applyAlignment="1">
      <alignment horizontal="left" vertical="center" shrinkToFit="1"/>
    </xf>
    <xf numFmtId="0" fontId="9" fillId="0" borderId="14" xfId="1" applyFont="1" applyBorder="1" applyAlignment="1">
      <alignment horizontal="left" vertical="center" shrinkToFit="1"/>
    </xf>
    <xf numFmtId="0" fontId="9" fillId="0" borderId="15" xfId="1" applyFont="1" applyBorder="1" applyAlignment="1">
      <alignment horizontal="left" vertical="center" shrinkToFit="1"/>
    </xf>
    <xf numFmtId="0" fontId="9" fillId="0" borderId="27" xfId="1" applyFont="1" applyBorder="1" applyAlignment="1">
      <alignment horizontal="distributed" vertical="center" indent="3"/>
    </xf>
    <xf numFmtId="0" fontId="9" fillId="0" borderId="28" xfId="1" applyFont="1" applyBorder="1" applyAlignment="1">
      <alignment horizontal="distributed" vertical="center" indent="3"/>
    </xf>
    <xf numFmtId="0" fontId="9" fillId="0" borderId="29" xfId="1" applyFont="1" applyBorder="1" applyAlignment="1">
      <alignment horizontal="left" vertical="center"/>
    </xf>
    <xf numFmtId="0" fontId="9" fillId="0" borderId="30" xfId="1" applyFont="1" applyBorder="1" applyAlignment="1">
      <alignment horizontal="left" vertical="center"/>
    </xf>
    <xf numFmtId="182" fontId="13" fillId="0" borderId="30" xfId="1" applyNumberFormat="1" applyFont="1" applyBorder="1" applyAlignment="1">
      <alignment horizontal="left" vertical="center"/>
    </xf>
    <xf numFmtId="182" fontId="13" fillId="0" borderId="31" xfId="1" applyNumberFormat="1" applyFont="1" applyBorder="1" applyAlignment="1">
      <alignment horizontal="left" vertical="center"/>
    </xf>
    <xf numFmtId="0" fontId="9" fillId="0" borderId="11" xfId="1" applyFont="1" applyBorder="1" applyAlignment="1">
      <alignment horizontal="left" vertical="center" shrinkToFit="1"/>
    </xf>
    <xf numFmtId="0" fontId="9" fillId="0" borderId="12" xfId="1" applyFont="1" applyBorder="1" applyAlignment="1">
      <alignment horizontal="left" vertical="center" shrinkToFit="1"/>
    </xf>
    <xf numFmtId="0" fontId="9" fillId="0" borderId="32" xfId="1" applyFont="1" applyBorder="1" applyAlignment="1">
      <alignment horizontal="left" vertical="center" shrinkToFit="1"/>
    </xf>
    <xf numFmtId="0" fontId="9" fillId="0" borderId="20" xfId="1" applyFont="1" applyBorder="1" applyAlignment="1">
      <alignment horizontal="left" vertical="center" shrinkToFit="1"/>
    </xf>
    <xf numFmtId="0" fontId="9" fillId="0" borderId="21" xfId="1" applyFont="1" applyBorder="1" applyAlignment="1">
      <alignment horizontal="left" vertical="center" shrinkToFit="1"/>
    </xf>
    <xf numFmtId="9" fontId="13" fillId="0" borderId="21" xfId="1" applyNumberFormat="1" applyFont="1" applyBorder="1" applyAlignment="1">
      <alignment horizontal="left" vertical="center"/>
    </xf>
    <xf numFmtId="9" fontId="13" fillId="0" borderId="22" xfId="1" applyNumberFormat="1" applyFont="1" applyBorder="1" applyAlignment="1">
      <alignment horizontal="left" vertical="center"/>
    </xf>
    <xf numFmtId="0" fontId="11" fillId="0" borderId="18" xfId="1" applyFont="1" applyBorder="1" applyAlignment="1">
      <alignment horizontal="distributed" vertical="center" indent="2"/>
    </xf>
    <xf numFmtId="0" fontId="9" fillId="0" borderId="18" xfId="1" applyFont="1" applyBorder="1" applyAlignment="1">
      <alignment horizontal="left" vertical="center"/>
    </xf>
    <xf numFmtId="0" fontId="9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left" vertical="center"/>
    </xf>
    <xf numFmtId="0" fontId="9" fillId="0" borderId="5" xfId="1" applyFont="1" applyBorder="1" applyAlignment="1">
      <alignment horizontal="left" vertical="center" shrinkToFit="1"/>
    </xf>
    <xf numFmtId="0" fontId="9" fillId="0" borderId="26" xfId="1" applyFont="1" applyBorder="1" applyAlignment="1">
      <alignment horizontal="left" vertical="center" shrinkToFit="1"/>
    </xf>
    <xf numFmtId="0" fontId="9" fillId="0" borderId="5" xfId="1" applyFont="1" applyBorder="1" applyAlignment="1">
      <alignment horizontal="center" vertical="center" textRotation="255"/>
    </xf>
    <xf numFmtId="0" fontId="9" fillId="0" borderId="10" xfId="1" applyFont="1" applyBorder="1" applyAlignment="1">
      <alignment horizontal="center" vertical="center" textRotation="255"/>
    </xf>
    <xf numFmtId="0" fontId="9" fillId="0" borderId="16" xfId="1" applyFont="1" applyBorder="1" applyAlignment="1">
      <alignment horizontal="distributed" vertical="center" indent="2"/>
    </xf>
    <xf numFmtId="184" fontId="9" fillId="0" borderId="21" xfId="3" applyNumberFormat="1" applyFont="1" applyBorder="1" applyAlignment="1">
      <alignment horizontal="left" vertical="center"/>
    </xf>
    <xf numFmtId="184" fontId="9" fillId="0" borderId="22" xfId="3" applyNumberFormat="1" applyFont="1" applyBorder="1" applyAlignment="1">
      <alignment horizontal="left" vertical="center"/>
    </xf>
    <xf numFmtId="0" fontId="14" fillId="0" borderId="16" xfId="1" applyFont="1" applyBorder="1" applyAlignment="1">
      <alignment horizontal="distributed" vertical="center" wrapText="1" indent="2"/>
    </xf>
    <xf numFmtId="0" fontId="14" fillId="0" borderId="16" xfId="1" applyFont="1" applyBorder="1" applyAlignment="1">
      <alignment horizontal="distributed" vertical="center" indent="2"/>
    </xf>
    <xf numFmtId="10" fontId="9" fillId="0" borderId="21" xfId="3" applyNumberFormat="1" applyFont="1" applyBorder="1" applyAlignment="1">
      <alignment horizontal="left" vertical="center"/>
    </xf>
    <xf numFmtId="10" fontId="9" fillId="0" borderId="22" xfId="3" applyNumberFormat="1" applyFont="1" applyBorder="1" applyAlignment="1">
      <alignment horizontal="left" vertical="center"/>
    </xf>
    <xf numFmtId="0" fontId="19" fillId="0" borderId="16" xfId="1" applyFont="1" applyBorder="1" applyAlignment="1">
      <alignment horizontal="left" vertical="center"/>
    </xf>
    <xf numFmtId="0" fontId="14" fillId="0" borderId="20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0" fontId="9" fillId="0" borderId="20" xfId="1" applyFont="1" applyBorder="1" applyAlignment="1">
      <alignment horizontal="left" vertical="center"/>
    </xf>
    <xf numFmtId="0" fontId="9" fillId="0" borderId="21" xfId="1" applyFont="1" applyBorder="1" applyAlignment="1">
      <alignment horizontal="left" vertical="center"/>
    </xf>
    <xf numFmtId="0" fontId="9" fillId="0" borderId="22" xfId="1" applyFont="1" applyBorder="1" applyAlignment="1">
      <alignment horizontal="left" vertical="center"/>
    </xf>
    <xf numFmtId="10" fontId="9" fillId="0" borderId="21" xfId="1" applyNumberFormat="1" applyFont="1" applyBorder="1" applyAlignment="1">
      <alignment horizontal="left" vertical="center"/>
    </xf>
    <xf numFmtId="10" fontId="9" fillId="0" borderId="22" xfId="1" applyNumberFormat="1" applyFont="1" applyBorder="1" applyAlignment="1">
      <alignment horizontal="left" vertical="center"/>
    </xf>
    <xf numFmtId="0" fontId="9" fillId="0" borderId="25" xfId="1" applyFont="1" applyBorder="1" applyAlignment="1">
      <alignment horizontal="left" vertical="center" shrinkToFit="1"/>
    </xf>
    <xf numFmtId="182" fontId="13" fillId="0" borderId="21" xfId="1" applyNumberFormat="1" applyFont="1" applyBorder="1" applyAlignment="1">
      <alignment horizontal="left" vertical="center"/>
    </xf>
    <xf numFmtId="182" fontId="13" fillId="0" borderId="22" xfId="1" applyNumberFormat="1" applyFont="1" applyBorder="1" applyAlignment="1">
      <alignment horizontal="left" vertical="center"/>
    </xf>
    <xf numFmtId="0" fontId="19" fillId="0" borderId="16" xfId="1" applyFont="1" applyBorder="1" applyAlignment="1">
      <alignment horizontal="left" vertical="center" shrinkToFit="1"/>
    </xf>
    <xf numFmtId="0" fontId="9" fillId="0" borderId="20" xfId="1" applyFont="1" applyBorder="1" applyAlignment="1">
      <alignment horizontal="distributed" vertical="center" indent="2"/>
    </xf>
    <xf numFmtId="0" fontId="9" fillId="0" borderId="21" xfId="1" applyFont="1" applyBorder="1" applyAlignment="1">
      <alignment horizontal="distributed" vertical="center" indent="2"/>
    </xf>
    <xf numFmtId="0" fontId="9" fillId="0" borderId="22" xfId="1" applyFont="1" applyBorder="1" applyAlignment="1">
      <alignment horizontal="distributed" vertical="center" indent="2"/>
    </xf>
    <xf numFmtId="184" fontId="9" fillId="0" borderId="21" xfId="1" applyNumberFormat="1" applyFont="1" applyBorder="1" applyAlignment="1">
      <alignment horizontal="left" vertical="center"/>
    </xf>
    <xf numFmtId="184" fontId="9" fillId="0" borderId="22" xfId="1" applyNumberFormat="1" applyFont="1" applyBorder="1" applyAlignment="1">
      <alignment horizontal="left" vertical="center"/>
    </xf>
    <xf numFmtId="0" fontId="5" fillId="0" borderId="21" xfId="1" applyBorder="1" applyAlignment="1">
      <alignment horizontal="center" vertical="center"/>
    </xf>
    <xf numFmtId="0" fontId="5" fillId="0" borderId="22" xfId="1" applyBorder="1" applyAlignment="1">
      <alignment horizontal="center" vertical="center"/>
    </xf>
    <xf numFmtId="183" fontId="17" fillId="0" borderId="5" xfId="2" applyNumberFormat="1" applyFont="1" applyBorder="1" applyAlignment="1">
      <alignment horizontal="left"/>
    </xf>
    <xf numFmtId="0" fontId="17" fillId="0" borderId="5" xfId="2" applyFont="1" applyBorder="1" applyAlignment="1">
      <alignment horizontal="left"/>
    </xf>
    <xf numFmtId="0" fontId="9" fillId="0" borderId="11" xfId="1" applyFont="1" applyBorder="1" applyAlignment="1">
      <alignment horizontal="distributed" vertical="center" indent="2"/>
    </xf>
    <xf numFmtId="0" fontId="9" fillId="0" borderId="12" xfId="1" applyFont="1" applyBorder="1" applyAlignment="1">
      <alignment horizontal="distributed" vertical="center" indent="2"/>
    </xf>
    <xf numFmtId="0" fontId="9" fillId="0" borderId="13" xfId="1" applyFont="1" applyBorder="1" applyAlignment="1">
      <alignment horizontal="distributed" vertical="center" indent="2"/>
    </xf>
    <xf numFmtId="0" fontId="9" fillId="0" borderId="14" xfId="1" applyFont="1" applyBorder="1" applyAlignment="1">
      <alignment horizontal="distributed" vertical="center" indent="2"/>
    </xf>
    <xf numFmtId="0" fontId="9" fillId="0" borderId="11" xfId="1" applyFont="1" applyBorder="1" applyAlignment="1">
      <alignment horizontal="distributed" vertical="center" indent="2" shrinkToFit="1"/>
    </xf>
    <xf numFmtId="0" fontId="5" fillId="0" borderId="12" xfId="1" applyBorder="1" applyAlignment="1">
      <alignment horizontal="distributed" vertical="center" indent="2"/>
    </xf>
    <xf numFmtId="0" fontId="5" fillId="0" borderId="13" xfId="1" applyBorder="1" applyAlignment="1">
      <alignment horizontal="distributed" vertical="center" indent="2"/>
    </xf>
    <xf numFmtId="0" fontId="8" fillId="0" borderId="6" xfId="1" applyFont="1" applyBorder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8" fillId="0" borderId="6" xfId="1" applyFont="1" applyBorder="1" applyAlignment="1">
      <alignment horizontal="right" vertical="center" shrinkToFit="1"/>
    </xf>
    <xf numFmtId="0" fontId="8" fillId="0" borderId="0" xfId="1" applyFont="1" applyAlignment="1">
      <alignment horizontal="center" vertical="center"/>
    </xf>
    <xf numFmtId="181" fontId="8" fillId="0" borderId="0" xfId="1" applyNumberFormat="1" applyFont="1" applyAlignment="1">
      <alignment horizontal="right" vertical="center" shrinkToFit="1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5">
    <cellStyle name="쉼표 [0] 2" xfId="4"/>
    <cellStyle name="표준" xfId="0" builtinId="0"/>
    <cellStyle name="표준 2" xfId="1"/>
    <cellStyle name="표준_2007원가" xfId="3"/>
    <cellStyle name="표준_원가(22동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523875</xdr:colOff>
      <xdr:row>2</xdr:row>
      <xdr:rowOff>0</xdr:rowOff>
    </xdr:from>
    <xdr:to>
      <xdr:col>21</xdr:col>
      <xdr:colOff>66675</xdr:colOff>
      <xdr:row>2</xdr:row>
      <xdr:rowOff>295275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381375" y="342900"/>
          <a:ext cx="2800350" cy="295275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W1247"/>
  <sheetViews>
    <sheetView tabSelected="1" view="pageBreakPreview" zoomScaleNormal="100" zoomScaleSheetLayoutView="100" workbookViewId="0">
      <selection activeCell="X7" sqref="X7:AL7"/>
    </sheetView>
  </sheetViews>
  <sheetFormatPr defaultRowHeight="13.5" x14ac:dyDescent="0.15"/>
  <cols>
    <col min="1" max="1" width="3.125" style="14" customWidth="1"/>
    <col min="2" max="12" width="3.125" style="15" customWidth="1"/>
    <col min="13" max="13" width="17.75" style="15" customWidth="1"/>
    <col min="14" max="30" width="3.125" style="15" customWidth="1"/>
    <col min="31" max="31" width="2" style="15" customWidth="1"/>
    <col min="32" max="32" width="3.125" style="15" customWidth="1"/>
    <col min="33" max="37" width="4.25" style="15" customWidth="1"/>
    <col min="38" max="39" width="3.125" style="15" customWidth="1"/>
    <col min="40" max="43" width="21.125" style="15" customWidth="1"/>
    <col min="44" max="157" width="3.125" style="15" customWidth="1"/>
    <col min="158" max="256" width="9" style="15"/>
    <col min="257" max="268" width="3.125" style="15" customWidth="1"/>
    <col min="269" max="269" width="17.75" style="15" customWidth="1"/>
    <col min="270" max="286" width="3.125" style="15" customWidth="1"/>
    <col min="287" max="287" width="2" style="15" customWidth="1"/>
    <col min="288" max="288" width="3.125" style="15" customWidth="1"/>
    <col min="289" max="293" width="4.25" style="15" customWidth="1"/>
    <col min="294" max="295" width="3.125" style="15" customWidth="1"/>
    <col min="296" max="299" width="21.125" style="15" customWidth="1"/>
    <col min="300" max="413" width="3.125" style="15" customWidth="1"/>
    <col min="414" max="512" width="9" style="15"/>
    <col min="513" max="524" width="3.125" style="15" customWidth="1"/>
    <col min="525" max="525" width="17.75" style="15" customWidth="1"/>
    <col min="526" max="542" width="3.125" style="15" customWidth="1"/>
    <col min="543" max="543" width="2" style="15" customWidth="1"/>
    <col min="544" max="544" width="3.125" style="15" customWidth="1"/>
    <col min="545" max="549" width="4.25" style="15" customWidth="1"/>
    <col min="550" max="551" width="3.125" style="15" customWidth="1"/>
    <col min="552" max="555" width="21.125" style="15" customWidth="1"/>
    <col min="556" max="669" width="3.125" style="15" customWidth="1"/>
    <col min="670" max="768" width="9" style="15"/>
    <col min="769" max="780" width="3.125" style="15" customWidth="1"/>
    <col min="781" max="781" width="17.75" style="15" customWidth="1"/>
    <col min="782" max="798" width="3.125" style="15" customWidth="1"/>
    <col min="799" max="799" width="2" style="15" customWidth="1"/>
    <col min="800" max="800" width="3.125" style="15" customWidth="1"/>
    <col min="801" max="805" width="4.25" style="15" customWidth="1"/>
    <col min="806" max="807" width="3.125" style="15" customWidth="1"/>
    <col min="808" max="811" width="21.125" style="15" customWidth="1"/>
    <col min="812" max="925" width="3.125" style="15" customWidth="1"/>
    <col min="926" max="1024" width="9" style="15"/>
    <col min="1025" max="1036" width="3.125" style="15" customWidth="1"/>
    <col min="1037" max="1037" width="17.75" style="15" customWidth="1"/>
    <col min="1038" max="1054" width="3.125" style="15" customWidth="1"/>
    <col min="1055" max="1055" width="2" style="15" customWidth="1"/>
    <col min="1056" max="1056" width="3.125" style="15" customWidth="1"/>
    <col min="1057" max="1061" width="4.25" style="15" customWidth="1"/>
    <col min="1062" max="1063" width="3.125" style="15" customWidth="1"/>
    <col min="1064" max="1067" width="21.125" style="15" customWidth="1"/>
    <col min="1068" max="1181" width="3.125" style="15" customWidth="1"/>
    <col min="1182" max="1280" width="9" style="15"/>
    <col min="1281" max="1292" width="3.125" style="15" customWidth="1"/>
    <col min="1293" max="1293" width="17.75" style="15" customWidth="1"/>
    <col min="1294" max="1310" width="3.125" style="15" customWidth="1"/>
    <col min="1311" max="1311" width="2" style="15" customWidth="1"/>
    <col min="1312" max="1312" width="3.125" style="15" customWidth="1"/>
    <col min="1313" max="1317" width="4.25" style="15" customWidth="1"/>
    <col min="1318" max="1319" width="3.125" style="15" customWidth="1"/>
    <col min="1320" max="1323" width="21.125" style="15" customWidth="1"/>
    <col min="1324" max="1437" width="3.125" style="15" customWidth="1"/>
    <col min="1438" max="1536" width="9" style="15"/>
    <col min="1537" max="1548" width="3.125" style="15" customWidth="1"/>
    <col min="1549" max="1549" width="17.75" style="15" customWidth="1"/>
    <col min="1550" max="1566" width="3.125" style="15" customWidth="1"/>
    <col min="1567" max="1567" width="2" style="15" customWidth="1"/>
    <col min="1568" max="1568" width="3.125" style="15" customWidth="1"/>
    <col min="1569" max="1573" width="4.25" style="15" customWidth="1"/>
    <col min="1574" max="1575" width="3.125" style="15" customWidth="1"/>
    <col min="1576" max="1579" width="21.125" style="15" customWidth="1"/>
    <col min="1580" max="1693" width="3.125" style="15" customWidth="1"/>
    <col min="1694" max="1792" width="9" style="15"/>
    <col min="1793" max="1804" width="3.125" style="15" customWidth="1"/>
    <col min="1805" max="1805" width="17.75" style="15" customWidth="1"/>
    <col min="1806" max="1822" width="3.125" style="15" customWidth="1"/>
    <col min="1823" max="1823" width="2" style="15" customWidth="1"/>
    <col min="1824" max="1824" width="3.125" style="15" customWidth="1"/>
    <col min="1825" max="1829" width="4.25" style="15" customWidth="1"/>
    <col min="1830" max="1831" width="3.125" style="15" customWidth="1"/>
    <col min="1832" max="1835" width="21.125" style="15" customWidth="1"/>
    <col min="1836" max="1949" width="3.125" style="15" customWidth="1"/>
    <col min="1950" max="2048" width="9" style="15"/>
    <col min="2049" max="2060" width="3.125" style="15" customWidth="1"/>
    <col min="2061" max="2061" width="17.75" style="15" customWidth="1"/>
    <col min="2062" max="2078" width="3.125" style="15" customWidth="1"/>
    <col min="2079" max="2079" width="2" style="15" customWidth="1"/>
    <col min="2080" max="2080" width="3.125" style="15" customWidth="1"/>
    <col min="2081" max="2085" width="4.25" style="15" customWidth="1"/>
    <col min="2086" max="2087" width="3.125" style="15" customWidth="1"/>
    <col min="2088" max="2091" width="21.125" style="15" customWidth="1"/>
    <col min="2092" max="2205" width="3.125" style="15" customWidth="1"/>
    <col min="2206" max="2304" width="9" style="15"/>
    <col min="2305" max="2316" width="3.125" style="15" customWidth="1"/>
    <col min="2317" max="2317" width="17.75" style="15" customWidth="1"/>
    <col min="2318" max="2334" width="3.125" style="15" customWidth="1"/>
    <col min="2335" max="2335" width="2" style="15" customWidth="1"/>
    <col min="2336" max="2336" width="3.125" style="15" customWidth="1"/>
    <col min="2337" max="2341" width="4.25" style="15" customWidth="1"/>
    <col min="2342" max="2343" width="3.125" style="15" customWidth="1"/>
    <col min="2344" max="2347" width="21.125" style="15" customWidth="1"/>
    <col min="2348" max="2461" width="3.125" style="15" customWidth="1"/>
    <col min="2462" max="2560" width="9" style="15"/>
    <col min="2561" max="2572" width="3.125" style="15" customWidth="1"/>
    <col min="2573" max="2573" width="17.75" style="15" customWidth="1"/>
    <col min="2574" max="2590" width="3.125" style="15" customWidth="1"/>
    <col min="2591" max="2591" width="2" style="15" customWidth="1"/>
    <col min="2592" max="2592" width="3.125" style="15" customWidth="1"/>
    <col min="2593" max="2597" width="4.25" style="15" customWidth="1"/>
    <col min="2598" max="2599" width="3.125" style="15" customWidth="1"/>
    <col min="2600" max="2603" width="21.125" style="15" customWidth="1"/>
    <col min="2604" max="2717" width="3.125" style="15" customWidth="1"/>
    <col min="2718" max="2816" width="9" style="15"/>
    <col min="2817" max="2828" width="3.125" style="15" customWidth="1"/>
    <col min="2829" max="2829" width="17.75" style="15" customWidth="1"/>
    <col min="2830" max="2846" width="3.125" style="15" customWidth="1"/>
    <col min="2847" max="2847" width="2" style="15" customWidth="1"/>
    <col min="2848" max="2848" width="3.125" style="15" customWidth="1"/>
    <col min="2849" max="2853" width="4.25" style="15" customWidth="1"/>
    <col min="2854" max="2855" width="3.125" style="15" customWidth="1"/>
    <col min="2856" max="2859" width="21.125" style="15" customWidth="1"/>
    <col min="2860" max="2973" width="3.125" style="15" customWidth="1"/>
    <col min="2974" max="3072" width="9" style="15"/>
    <col min="3073" max="3084" width="3.125" style="15" customWidth="1"/>
    <col min="3085" max="3085" width="17.75" style="15" customWidth="1"/>
    <col min="3086" max="3102" width="3.125" style="15" customWidth="1"/>
    <col min="3103" max="3103" width="2" style="15" customWidth="1"/>
    <col min="3104" max="3104" width="3.125" style="15" customWidth="1"/>
    <col min="3105" max="3109" width="4.25" style="15" customWidth="1"/>
    <col min="3110" max="3111" width="3.125" style="15" customWidth="1"/>
    <col min="3112" max="3115" width="21.125" style="15" customWidth="1"/>
    <col min="3116" max="3229" width="3.125" style="15" customWidth="1"/>
    <col min="3230" max="3328" width="9" style="15"/>
    <col min="3329" max="3340" width="3.125" style="15" customWidth="1"/>
    <col min="3341" max="3341" width="17.75" style="15" customWidth="1"/>
    <col min="3342" max="3358" width="3.125" style="15" customWidth="1"/>
    <col min="3359" max="3359" width="2" style="15" customWidth="1"/>
    <col min="3360" max="3360" width="3.125" style="15" customWidth="1"/>
    <col min="3361" max="3365" width="4.25" style="15" customWidth="1"/>
    <col min="3366" max="3367" width="3.125" style="15" customWidth="1"/>
    <col min="3368" max="3371" width="21.125" style="15" customWidth="1"/>
    <col min="3372" max="3485" width="3.125" style="15" customWidth="1"/>
    <col min="3486" max="3584" width="9" style="15"/>
    <col min="3585" max="3596" width="3.125" style="15" customWidth="1"/>
    <col min="3597" max="3597" width="17.75" style="15" customWidth="1"/>
    <col min="3598" max="3614" width="3.125" style="15" customWidth="1"/>
    <col min="3615" max="3615" width="2" style="15" customWidth="1"/>
    <col min="3616" max="3616" width="3.125" style="15" customWidth="1"/>
    <col min="3617" max="3621" width="4.25" style="15" customWidth="1"/>
    <col min="3622" max="3623" width="3.125" style="15" customWidth="1"/>
    <col min="3624" max="3627" width="21.125" style="15" customWidth="1"/>
    <col min="3628" max="3741" width="3.125" style="15" customWidth="1"/>
    <col min="3742" max="3840" width="9" style="15"/>
    <col min="3841" max="3852" width="3.125" style="15" customWidth="1"/>
    <col min="3853" max="3853" width="17.75" style="15" customWidth="1"/>
    <col min="3854" max="3870" width="3.125" style="15" customWidth="1"/>
    <col min="3871" max="3871" width="2" style="15" customWidth="1"/>
    <col min="3872" max="3872" width="3.125" style="15" customWidth="1"/>
    <col min="3873" max="3877" width="4.25" style="15" customWidth="1"/>
    <col min="3878" max="3879" width="3.125" style="15" customWidth="1"/>
    <col min="3880" max="3883" width="21.125" style="15" customWidth="1"/>
    <col min="3884" max="3997" width="3.125" style="15" customWidth="1"/>
    <col min="3998" max="4096" width="9" style="15"/>
    <col min="4097" max="4108" width="3.125" style="15" customWidth="1"/>
    <col min="4109" max="4109" width="17.75" style="15" customWidth="1"/>
    <col min="4110" max="4126" width="3.125" style="15" customWidth="1"/>
    <col min="4127" max="4127" width="2" style="15" customWidth="1"/>
    <col min="4128" max="4128" width="3.125" style="15" customWidth="1"/>
    <col min="4129" max="4133" width="4.25" style="15" customWidth="1"/>
    <col min="4134" max="4135" width="3.125" style="15" customWidth="1"/>
    <col min="4136" max="4139" width="21.125" style="15" customWidth="1"/>
    <col min="4140" max="4253" width="3.125" style="15" customWidth="1"/>
    <col min="4254" max="4352" width="9" style="15"/>
    <col min="4353" max="4364" width="3.125" style="15" customWidth="1"/>
    <col min="4365" max="4365" width="17.75" style="15" customWidth="1"/>
    <col min="4366" max="4382" width="3.125" style="15" customWidth="1"/>
    <col min="4383" max="4383" width="2" style="15" customWidth="1"/>
    <col min="4384" max="4384" width="3.125" style="15" customWidth="1"/>
    <col min="4385" max="4389" width="4.25" style="15" customWidth="1"/>
    <col min="4390" max="4391" width="3.125" style="15" customWidth="1"/>
    <col min="4392" max="4395" width="21.125" style="15" customWidth="1"/>
    <col min="4396" max="4509" width="3.125" style="15" customWidth="1"/>
    <col min="4510" max="4608" width="9" style="15"/>
    <col min="4609" max="4620" width="3.125" style="15" customWidth="1"/>
    <col min="4621" max="4621" width="17.75" style="15" customWidth="1"/>
    <col min="4622" max="4638" width="3.125" style="15" customWidth="1"/>
    <col min="4639" max="4639" width="2" style="15" customWidth="1"/>
    <col min="4640" max="4640" width="3.125" style="15" customWidth="1"/>
    <col min="4641" max="4645" width="4.25" style="15" customWidth="1"/>
    <col min="4646" max="4647" width="3.125" style="15" customWidth="1"/>
    <col min="4648" max="4651" width="21.125" style="15" customWidth="1"/>
    <col min="4652" max="4765" width="3.125" style="15" customWidth="1"/>
    <col min="4766" max="4864" width="9" style="15"/>
    <col min="4865" max="4876" width="3.125" style="15" customWidth="1"/>
    <col min="4877" max="4877" width="17.75" style="15" customWidth="1"/>
    <col min="4878" max="4894" width="3.125" style="15" customWidth="1"/>
    <col min="4895" max="4895" width="2" style="15" customWidth="1"/>
    <col min="4896" max="4896" width="3.125" style="15" customWidth="1"/>
    <col min="4897" max="4901" width="4.25" style="15" customWidth="1"/>
    <col min="4902" max="4903" width="3.125" style="15" customWidth="1"/>
    <col min="4904" max="4907" width="21.125" style="15" customWidth="1"/>
    <col min="4908" max="5021" width="3.125" style="15" customWidth="1"/>
    <col min="5022" max="5120" width="9" style="15"/>
    <col min="5121" max="5132" width="3.125" style="15" customWidth="1"/>
    <col min="5133" max="5133" width="17.75" style="15" customWidth="1"/>
    <col min="5134" max="5150" width="3.125" style="15" customWidth="1"/>
    <col min="5151" max="5151" width="2" style="15" customWidth="1"/>
    <col min="5152" max="5152" width="3.125" style="15" customWidth="1"/>
    <col min="5153" max="5157" width="4.25" style="15" customWidth="1"/>
    <col min="5158" max="5159" width="3.125" style="15" customWidth="1"/>
    <col min="5160" max="5163" width="21.125" style="15" customWidth="1"/>
    <col min="5164" max="5277" width="3.125" style="15" customWidth="1"/>
    <col min="5278" max="5376" width="9" style="15"/>
    <col min="5377" max="5388" width="3.125" style="15" customWidth="1"/>
    <col min="5389" max="5389" width="17.75" style="15" customWidth="1"/>
    <col min="5390" max="5406" width="3.125" style="15" customWidth="1"/>
    <col min="5407" max="5407" width="2" style="15" customWidth="1"/>
    <col min="5408" max="5408" width="3.125" style="15" customWidth="1"/>
    <col min="5409" max="5413" width="4.25" style="15" customWidth="1"/>
    <col min="5414" max="5415" width="3.125" style="15" customWidth="1"/>
    <col min="5416" max="5419" width="21.125" style="15" customWidth="1"/>
    <col min="5420" max="5533" width="3.125" style="15" customWidth="1"/>
    <col min="5534" max="5632" width="9" style="15"/>
    <col min="5633" max="5644" width="3.125" style="15" customWidth="1"/>
    <col min="5645" max="5645" width="17.75" style="15" customWidth="1"/>
    <col min="5646" max="5662" width="3.125" style="15" customWidth="1"/>
    <col min="5663" max="5663" width="2" style="15" customWidth="1"/>
    <col min="5664" max="5664" width="3.125" style="15" customWidth="1"/>
    <col min="5665" max="5669" width="4.25" style="15" customWidth="1"/>
    <col min="5670" max="5671" width="3.125" style="15" customWidth="1"/>
    <col min="5672" max="5675" width="21.125" style="15" customWidth="1"/>
    <col min="5676" max="5789" width="3.125" style="15" customWidth="1"/>
    <col min="5790" max="5888" width="9" style="15"/>
    <col min="5889" max="5900" width="3.125" style="15" customWidth="1"/>
    <col min="5901" max="5901" width="17.75" style="15" customWidth="1"/>
    <col min="5902" max="5918" width="3.125" style="15" customWidth="1"/>
    <col min="5919" max="5919" width="2" style="15" customWidth="1"/>
    <col min="5920" max="5920" width="3.125" style="15" customWidth="1"/>
    <col min="5921" max="5925" width="4.25" style="15" customWidth="1"/>
    <col min="5926" max="5927" width="3.125" style="15" customWidth="1"/>
    <col min="5928" max="5931" width="21.125" style="15" customWidth="1"/>
    <col min="5932" max="6045" width="3.125" style="15" customWidth="1"/>
    <col min="6046" max="6144" width="9" style="15"/>
    <col min="6145" max="6156" width="3.125" style="15" customWidth="1"/>
    <col min="6157" max="6157" width="17.75" style="15" customWidth="1"/>
    <col min="6158" max="6174" width="3.125" style="15" customWidth="1"/>
    <col min="6175" max="6175" width="2" style="15" customWidth="1"/>
    <col min="6176" max="6176" width="3.125" style="15" customWidth="1"/>
    <col min="6177" max="6181" width="4.25" style="15" customWidth="1"/>
    <col min="6182" max="6183" width="3.125" style="15" customWidth="1"/>
    <col min="6184" max="6187" width="21.125" style="15" customWidth="1"/>
    <col min="6188" max="6301" width="3.125" style="15" customWidth="1"/>
    <col min="6302" max="6400" width="9" style="15"/>
    <col min="6401" max="6412" width="3.125" style="15" customWidth="1"/>
    <col min="6413" max="6413" width="17.75" style="15" customWidth="1"/>
    <col min="6414" max="6430" width="3.125" style="15" customWidth="1"/>
    <col min="6431" max="6431" width="2" style="15" customWidth="1"/>
    <col min="6432" max="6432" width="3.125" style="15" customWidth="1"/>
    <col min="6433" max="6437" width="4.25" style="15" customWidth="1"/>
    <col min="6438" max="6439" width="3.125" style="15" customWidth="1"/>
    <col min="6440" max="6443" width="21.125" style="15" customWidth="1"/>
    <col min="6444" max="6557" width="3.125" style="15" customWidth="1"/>
    <col min="6558" max="6656" width="9" style="15"/>
    <col min="6657" max="6668" width="3.125" style="15" customWidth="1"/>
    <col min="6669" max="6669" width="17.75" style="15" customWidth="1"/>
    <col min="6670" max="6686" width="3.125" style="15" customWidth="1"/>
    <col min="6687" max="6687" width="2" style="15" customWidth="1"/>
    <col min="6688" max="6688" width="3.125" style="15" customWidth="1"/>
    <col min="6689" max="6693" width="4.25" style="15" customWidth="1"/>
    <col min="6694" max="6695" width="3.125" style="15" customWidth="1"/>
    <col min="6696" max="6699" width="21.125" style="15" customWidth="1"/>
    <col min="6700" max="6813" width="3.125" style="15" customWidth="1"/>
    <col min="6814" max="6912" width="9" style="15"/>
    <col min="6913" max="6924" width="3.125" style="15" customWidth="1"/>
    <col min="6925" max="6925" width="17.75" style="15" customWidth="1"/>
    <col min="6926" max="6942" width="3.125" style="15" customWidth="1"/>
    <col min="6943" max="6943" width="2" style="15" customWidth="1"/>
    <col min="6944" max="6944" width="3.125" style="15" customWidth="1"/>
    <col min="6945" max="6949" width="4.25" style="15" customWidth="1"/>
    <col min="6950" max="6951" width="3.125" style="15" customWidth="1"/>
    <col min="6952" max="6955" width="21.125" style="15" customWidth="1"/>
    <col min="6956" max="7069" width="3.125" style="15" customWidth="1"/>
    <col min="7070" max="7168" width="9" style="15"/>
    <col min="7169" max="7180" width="3.125" style="15" customWidth="1"/>
    <col min="7181" max="7181" width="17.75" style="15" customWidth="1"/>
    <col min="7182" max="7198" width="3.125" style="15" customWidth="1"/>
    <col min="7199" max="7199" width="2" style="15" customWidth="1"/>
    <col min="7200" max="7200" width="3.125" style="15" customWidth="1"/>
    <col min="7201" max="7205" width="4.25" style="15" customWidth="1"/>
    <col min="7206" max="7207" width="3.125" style="15" customWidth="1"/>
    <col min="7208" max="7211" width="21.125" style="15" customWidth="1"/>
    <col min="7212" max="7325" width="3.125" style="15" customWidth="1"/>
    <col min="7326" max="7424" width="9" style="15"/>
    <col min="7425" max="7436" width="3.125" style="15" customWidth="1"/>
    <col min="7437" max="7437" width="17.75" style="15" customWidth="1"/>
    <col min="7438" max="7454" width="3.125" style="15" customWidth="1"/>
    <col min="7455" max="7455" width="2" style="15" customWidth="1"/>
    <col min="7456" max="7456" width="3.125" style="15" customWidth="1"/>
    <col min="7457" max="7461" width="4.25" style="15" customWidth="1"/>
    <col min="7462" max="7463" width="3.125" style="15" customWidth="1"/>
    <col min="7464" max="7467" width="21.125" style="15" customWidth="1"/>
    <col min="7468" max="7581" width="3.125" style="15" customWidth="1"/>
    <col min="7582" max="7680" width="9" style="15"/>
    <col min="7681" max="7692" width="3.125" style="15" customWidth="1"/>
    <col min="7693" max="7693" width="17.75" style="15" customWidth="1"/>
    <col min="7694" max="7710" width="3.125" style="15" customWidth="1"/>
    <col min="7711" max="7711" width="2" style="15" customWidth="1"/>
    <col min="7712" max="7712" width="3.125" style="15" customWidth="1"/>
    <col min="7713" max="7717" width="4.25" style="15" customWidth="1"/>
    <col min="7718" max="7719" width="3.125" style="15" customWidth="1"/>
    <col min="7720" max="7723" width="21.125" style="15" customWidth="1"/>
    <col min="7724" max="7837" width="3.125" style="15" customWidth="1"/>
    <col min="7838" max="7936" width="9" style="15"/>
    <col min="7937" max="7948" width="3.125" style="15" customWidth="1"/>
    <col min="7949" max="7949" width="17.75" style="15" customWidth="1"/>
    <col min="7950" max="7966" width="3.125" style="15" customWidth="1"/>
    <col min="7967" max="7967" width="2" style="15" customWidth="1"/>
    <col min="7968" max="7968" width="3.125" style="15" customWidth="1"/>
    <col min="7969" max="7973" width="4.25" style="15" customWidth="1"/>
    <col min="7974" max="7975" width="3.125" style="15" customWidth="1"/>
    <col min="7976" max="7979" width="21.125" style="15" customWidth="1"/>
    <col min="7980" max="8093" width="3.125" style="15" customWidth="1"/>
    <col min="8094" max="8192" width="9" style="15"/>
    <col min="8193" max="8204" width="3.125" style="15" customWidth="1"/>
    <col min="8205" max="8205" width="17.75" style="15" customWidth="1"/>
    <col min="8206" max="8222" width="3.125" style="15" customWidth="1"/>
    <col min="8223" max="8223" width="2" style="15" customWidth="1"/>
    <col min="8224" max="8224" width="3.125" style="15" customWidth="1"/>
    <col min="8225" max="8229" width="4.25" style="15" customWidth="1"/>
    <col min="8230" max="8231" width="3.125" style="15" customWidth="1"/>
    <col min="8232" max="8235" width="21.125" style="15" customWidth="1"/>
    <col min="8236" max="8349" width="3.125" style="15" customWidth="1"/>
    <col min="8350" max="8448" width="9" style="15"/>
    <col min="8449" max="8460" width="3.125" style="15" customWidth="1"/>
    <col min="8461" max="8461" width="17.75" style="15" customWidth="1"/>
    <col min="8462" max="8478" width="3.125" style="15" customWidth="1"/>
    <col min="8479" max="8479" width="2" style="15" customWidth="1"/>
    <col min="8480" max="8480" width="3.125" style="15" customWidth="1"/>
    <col min="8481" max="8485" width="4.25" style="15" customWidth="1"/>
    <col min="8486" max="8487" width="3.125" style="15" customWidth="1"/>
    <col min="8488" max="8491" width="21.125" style="15" customWidth="1"/>
    <col min="8492" max="8605" width="3.125" style="15" customWidth="1"/>
    <col min="8606" max="8704" width="9" style="15"/>
    <col min="8705" max="8716" width="3.125" style="15" customWidth="1"/>
    <col min="8717" max="8717" width="17.75" style="15" customWidth="1"/>
    <col min="8718" max="8734" width="3.125" style="15" customWidth="1"/>
    <col min="8735" max="8735" width="2" style="15" customWidth="1"/>
    <col min="8736" max="8736" width="3.125" style="15" customWidth="1"/>
    <col min="8737" max="8741" width="4.25" style="15" customWidth="1"/>
    <col min="8742" max="8743" width="3.125" style="15" customWidth="1"/>
    <col min="8744" max="8747" width="21.125" style="15" customWidth="1"/>
    <col min="8748" max="8861" width="3.125" style="15" customWidth="1"/>
    <col min="8862" max="8960" width="9" style="15"/>
    <col min="8961" max="8972" width="3.125" style="15" customWidth="1"/>
    <col min="8973" max="8973" width="17.75" style="15" customWidth="1"/>
    <col min="8974" max="8990" width="3.125" style="15" customWidth="1"/>
    <col min="8991" max="8991" width="2" style="15" customWidth="1"/>
    <col min="8992" max="8992" width="3.125" style="15" customWidth="1"/>
    <col min="8993" max="8997" width="4.25" style="15" customWidth="1"/>
    <col min="8998" max="8999" width="3.125" style="15" customWidth="1"/>
    <col min="9000" max="9003" width="21.125" style="15" customWidth="1"/>
    <col min="9004" max="9117" width="3.125" style="15" customWidth="1"/>
    <col min="9118" max="9216" width="9" style="15"/>
    <col min="9217" max="9228" width="3.125" style="15" customWidth="1"/>
    <col min="9229" max="9229" width="17.75" style="15" customWidth="1"/>
    <col min="9230" max="9246" width="3.125" style="15" customWidth="1"/>
    <col min="9247" max="9247" width="2" style="15" customWidth="1"/>
    <col min="9248" max="9248" width="3.125" style="15" customWidth="1"/>
    <col min="9249" max="9253" width="4.25" style="15" customWidth="1"/>
    <col min="9254" max="9255" width="3.125" style="15" customWidth="1"/>
    <col min="9256" max="9259" width="21.125" style="15" customWidth="1"/>
    <col min="9260" max="9373" width="3.125" style="15" customWidth="1"/>
    <col min="9374" max="9472" width="9" style="15"/>
    <col min="9473" max="9484" width="3.125" style="15" customWidth="1"/>
    <col min="9485" max="9485" width="17.75" style="15" customWidth="1"/>
    <col min="9486" max="9502" width="3.125" style="15" customWidth="1"/>
    <col min="9503" max="9503" width="2" style="15" customWidth="1"/>
    <col min="9504" max="9504" width="3.125" style="15" customWidth="1"/>
    <col min="9505" max="9509" width="4.25" style="15" customWidth="1"/>
    <col min="9510" max="9511" width="3.125" style="15" customWidth="1"/>
    <col min="9512" max="9515" width="21.125" style="15" customWidth="1"/>
    <col min="9516" max="9629" width="3.125" style="15" customWidth="1"/>
    <col min="9630" max="9728" width="9" style="15"/>
    <col min="9729" max="9740" width="3.125" style="15" customWidth="1"/>
    <col min="9741" max="9741" width="17.75" style="15" customWidth="1"/>
    <col min="9742" max="9758" width="3.125" style="15" customWidth="1"/>
    <col min="9759" max="9759" width="2" style="15" customWidth="1"/>
    <col min="9760" max="9760" width="3.125" style="15" customWidth="1"/>
    <col min="9761" max="9765" width="4.25" style="15" customWidth="1"/>
    <col min="9766" max="9767" width="3.125" style="15" customWidth="1"/>
    <col min="9768" max="9771" width="21.125" style="15" customWidth="1"/>
    <col min="9772" max="9885" width="3.125" style="15" customWidth="1"/>
    <col min="9886" max="9984" width="9" style="15"/>
    <col min="9985" max="9996" width="3.125" style="15" customWidth="1"/>
    <col min="9997" max="9997" width="17.75" style="15" customWidth="1"/>
    <col min="9998" max="10014" width="3.125" style="15" customWidth="1"/>
    <col min="10015" max="10015" width="2" style="15" customWidth="1"/>
    <col min="10016" max="10016" width="3.125" style="15" customWidth="1"/>
    <col min="10017" max="10021" width="4.25" style="15" customWidth="1"/>
    <col min="10022" max="10023" width="3.125" style="15" customWidth="1"/>
    <col min="10024" max="10027" width="21.125" style="15" customWidth="1"/>
    <col min="10028" max="10141" width="3.125" style="15" customWidth="1"/>
    <col min="10142" max="10240" width="9" style="15"/>
    <col min="10241" max="10252" width="3.125" style="15" customWidth="1"/>
    <col min="10253" max="10253" width="17.75" style="15" customWidth="1"/>
    <col min="10254" max="10270" width="3.125" style="15" customWidth="1"/>
    <col min="10271" max="10271" width="2" style="15" customWidth="1"/>
    <col min="10272" max="10272" width="3.125" style="15" customWidth="1"/>
    <col min="10273" max="10277" width="4.25" style="15" customWidth="1"/>
    <col min="10278" max="10279" width="3.125" style="15" customWidth="1"/>
    <col min="10280" max="10283" width="21.125" style="15" customWidth="1"/>
    <col min="10284" max="10397" width="3.125" style="15" customWidth="1"/>
    <col min="10398" max="10496" width="9" style="15"/>
    <col min="10497" max="10508" width="3.125" style="15" customWidth="1"/>
    <col min="10509" max="10509" width="17.75" style="15" customWidth="1"/>
    <col min="10510" max="10526" width="3.125" style="15" customWidth="1"/>
    <col min="10527" max="10527" width="2" style="15" customWidth="1"/>
    <col min="10528" max="10528" width="3.125" style="15" customWidth="1"/>
    <col min="10529" max="10533" width="4.25" style="15" customWidth="1"/>
    <col min="10534" max="10535" width="3.125" style="15" customWidth="1"/>
    <col min="10536" max="10539" width="21.125" style="15" customWidth="1"/>
    <col min="10540" max="10653" width="3.125" style="15" customWidth="1"/>
    <col min="10654" max="10752" width="9" style="15"/>
    <col min="10753" max="10764" width="3.125" style="15" customWidth="1"/>
    <col min="10765" max="10765" width="17.75" style="15" customWidth="1"/>
    <col min="10766" max="10782" width="3.125" style="15" customWidth="1"/>
    <col min="10783" max="10783" width="2" style="15" customWidth="1"/>
    <col min="10784" max="10784" width="3.125" style="15" customWidth="1"/>
    <col min="10785" max="10789" width="4.25" style="15" customWidth="1"/>
    <col min="10790" max="10791" width="3.125" style="15" customWidth="1"/>
    <col min="10792" max="10795" width="21.125" style="15" customWidth="1"/>
    <col min="10796" max="10909" width="3.125" style="15" customWidth="1"/>
    <col min="10910" max="11008" width="9" style="15"/>
    <col min="11009" max="11020" width="3.125" style="15" customWidth="1"/>
    <col min="11021" max="11021" width="17.75" style="15" customWidth="1"/>
    <col min="11022" max="11038" width="3.125" style="15" customWidth="1"/>
    <col min="11039" max="11039" width="2" style="15" customWidth="1"/>
    <col min="11040" max="11040" width="3.125" style="15" customWidth="1"/>
    <col min="11041" max="11045" width="4.25" style="15" customWidth="1"/>
    <col min="11046" max="11047" width="3.125" style="15" customWidth="1"/>
    <col min="11048" max="11051" width="21.125" style="15" customWidth="1"/>
    <col min="11052" max="11165" width="3.125" style="15" customWidth="1"/>
    <col min="11166" max="11264" width="9" style="15"/>
    <col min="11265" max="11276" width="3.125" style="15" customWidth="1"/>
    <col min="11277" max="11277" width="17.75" style="15" customWidth="1"/>
    <col min="11278" max="11294" width="3.125" style="15" customWidth="1"/>
    <col min="11295" max="11295" width="2" style="15" customWidth="1"/>
    <col min="11296" max="11296" width="3.125" style="15" customWidth="1"/>
    <col min="11297" max="11301" width="4.25" style="15" customWidth="1"/>
    <col min="11302" max="11303" width="3.125" style="15" customWidth="1"/>
    <col min="11304" max="11307" width="21.125" style="15" customWidth="1"/>
    <col min="11308" max="11421" width="3.125" style="15" customWidth="1"/>
    <col min="11422" max="11520" width="9" style="15"/>
    <col min="11521" max="11532" width="3.125" style="15" customWidth="1"/>
    <col min="11533" max="11533" width="17.75" style="15" customWidth="1"/>
    <col min="11534" max="11550" width="3.125" style="15" customWidth="1"/>
    <col min="11551" max="11551" width="2" style="15" customWidth="1"/>
    <col min="11552" max="11552" width="3.125" style="15" customWidth="1"/>
    <col min="11553" max="11557" width="4.25" style="15" customWidth="1"/>
    <col min="11558" max="11559" width="3.125" style="15" customWidth="1"/>
    <col min="11560" max="11563" width="21.125" style="15" customWidth="1"/>
    <col min="11564" max="11677" width="3.125" style="15" customWidth="1"/>
    <col min="11678" max="11776" width="9" style="15"/>
    <col min="11777" max="11788" width="3.125" style="15" customWidth="1"/>
    <col min="11789" max="11789" width="17.75" style="15" customWidth="1"/>
    <col min="11790" max="11806" width="3.125" style="15" customWidth="1"/>
    <col min="11807" max="11807" width="2" style="15" customWidth="1"/>
    <col min="11808" max="11808" width="3.125" style="15" customWidth="1"/>
    <col min="11809" max="11813" width="4.25" style="15" customWidth="1"/>
    <col min="11814" max="11815" width="3.125" style="15" customWidth="1"/>
    <col min="11816" max="11819" width="21.125" style="15" customWidth="1"/>
    <col min="11820" max="11933" width="3.125" style="15" customWidth="1"/>
    <col min="11934" max="12032" width="9" style="15"/>
    <col min="12033" max="12044" width="3.125" style="15" customWidth="1"/>
    <col min="12045" max="12045" width="17.75" style="15" customWidth="1"/>
    <col min="12046" max="12062" width="3.125" style="15" customWidth="1"/>
    <col min="12063" max="12063" width="2" style="15" customWidth="1"/>
    <col min="12064" max="12064" width="3.125" style="15" customWidth="1"/>
    <col min="12065" max="12069" width="4.25" style="15" customWidth="1"/>
    <col min="12070" max="12071" width="3.125" style="15" customWidth="1"/>
    <col min="12072" max="12075" width="21.125" style="15" customWidth="1"/>
    <col min="12076" max="12189" width="3.125" style="15" customWidth="1"/>
    <col min="12190" max="12288" width="9" style="15"/>
    <col min="12289" max="12300" width="3.125" style="15" customWidth="1"/>
    <col min="12301" max="12301" width="17.75" style="15" customWidth="1"/>
    <col min="12302" max="12318" width="3.125" style="15" customWidth="1"/>
    <col min="12319" max="12319" width="2" style="15" customWidth="1"/>
    <col min="12320" max="12320" width="3.125" style="15" customWidth="1"/>
    <col min="12321" max="12325" width="4.25" style="15" customWidth="1"/>
    <col min="12326" max="12327" width="3.125" style="15" customWidth="1"/>
    <col min="12328" max="12331" width="21.125" style="15" customWidth="1"/>
    <col min="12332" max="12445" width="3.125" style="15" customWidth="1"/>
    <col min="12446" max="12544" width="9" style="15"/>
    <col min="12545" max="12556" width="3.125" style="15" customWidth="1"/>
    <col min="12557" max="12557" width="17.75" style="15" customWidth="1"/>
    <col min="12558" max="12574" width="3.125" style="15" customWidth="1"/>
    <col min="12575" max="12575" width="2" style="15" customWidth="1"/>
    <col min="12576" max="12576" width="3.125" style="15" customWidth="1"/>
    <col min="12577" max="12581" width="4.25" style="15" customWidth="1"/>
    <col min="12582" max="12583" width="3.125" style="15" customWidth="1"/>
    <col min="12584" max="12587" width="21.125" style="15" customWidth="1"/>
    <col min="12588" max="12701" width="3.125" style="15" customWidth="1"/>
    <col min="12702" max="12800" width="9" style="15"/>
    <col min="12801" max="12812" width="3.125" style="15" customWidth="1"/>
    <col min="12813" max="12813" width="17.75" style="15" customWidth="1"/>
    <col min="12814" max="12830" width="3.125" style="15" customWidth="1"/>
    <col min="12831" max="12831" width="2" style="15" customWidth="1"/>
    <col min="12832" max="12832" width="3.125" style="15" customWidth="1"/>
    <col min="12833" max="12837" width="4.25" style="15" customWidth="1"/>
    <col min="12838" max="12839" width="3.125" style="15" customWidth="1"/>
    <col min="12840" max="12843" width="21.125" style="15" customWidth="1"/>
    <col min="12844" max="12957" width="3.125" style="15" customWidth="1"/>
    <col min="12958" max="13056" width="9" style="15"/>
    <col min="13057" max="13068" width="3.125" style="15" customWidth="1"/>
    <col min="13069" max="13069" width="17.75" style="15" customWidth="1"/>
    <col min="13070" max="13086" width="3.125" style="15" customWidth="1"/>
    <col min="13087" max="13087" width="2" style="15" customWidth="1"/>
    <col min="13088" max="13088" width="3.125" style="15" customWidth="1"/>
    <col min="13089" max="13093" width="4.25" style="15" customWidth="1"/>
    <col min="13094" max="13095" width="3.125" style="15" customWidth="1"/>
    <col min="13096" max="13099" width="21.125" style="15" customWidth="1"/>
    <col min="13100" max="13213" width="3.125" style="15" customWidth="1"/>
    <col min="13214" max="13312" width="9" style="15"/>
    <col min="13313" max="13324" width="3.125" style="15" customWidth="1"/>
    <col min="13325" max="13325" width="17.75" style="15" customWidth="1"/>
    <col min="13326" max="13342" width="3.125" style="15" customWidth="1"/>
    <col min="13343" max="13343" width="2" style="15" customWidth="1"/>
    <col min="13344" max="13344" width="3.125" style="15" customWidth="1"/>
    <col min="13345" max="13349" width="4.25" style="15" customWidth="1"/>
    <col min="13350" max="13351" width="3.125" style="15" customWidth="1"/>
    <col min="13352" max="13355" width="21.125" style="15" customWidth="1"/>
    <col min="13356" max="13469" width="3.125" style="15" customWidth="1"/>
    <col min="13470" max="13568" width="9" style="15"/>
    <col min="13569" max="13580" width="3.125" style="15" customWidth="1"/>
    <col min="13581" max="13581" width="17.75" style="15" customWidth="1"/>
    <col min="13582" max="13598" width="3.125" style="15" customWidth="1"/>
    <col min="13599" max="13599" width="2" style="15" customWidth="1"/>
    <col min="13600" max="13600" width="3.125" style="15" customWidth="1"/>
    <col min="13601" max="13605" width="4.25" style="15" customWidth="1"/>
    <col min="13606" max="13607" width="3.125" style="15" customWidth="1"/>
    <col min="13608" max="13611" width="21.125" style="15" customWidth="1"/>
    <col min="13612" max="13725" width="3.125" style="15" customWidth="1"/>
    <col min="13726" max="13824" width="9" style="15"/>
    <col min="13825" max="13836" width="3.125" style="15" customWidth="1"/>
    <col min="13837" max="13837" width="17.75" style="15" customWidth="1"/>
    <col min="13838" max="13854" width="3.125" style="15" customWidth="1"/>
    <col min="13855" max="13855" width="2" style="15" customWidth="1"/>
    <col min="13856" max="13856" width="3.125" style="15" customWidth="1"/>
    <col min="13857" max="13861" width="4.25" style="15" customWidth="1"/>
    <col min="13862" max="13863" width="3.125" style="15" customWidth="1"/>
    <col min="13864" max="13867" width="21.125" style="15" customWidth="1"/>
    <col min="13868" max="13981" width="3.125" style="15" customWidth="1"/>
    <col min="13982" max="14080" width="9" style="15"/>
    <col min="14081" max="14092" width="3.125" style="15" customWidth="1"/>
    <col min="14093" max="14093" width="17.75" style="15" customWidth="1"/>
    <col min="14094" max="14110" width="3.125" style="15" customWidth="1"/>
    <col min="14111" max="14111" width="2" style="15" customWidth="1"/>
    <col min="14112" max="14112" width="3.125" style="15" customWidth="1"/>
    <col min="14113" max="14117" width="4.25" style="15" customWidth="1"/>
    <col min="14118" max="14119" width="3.125" style="15" customWidth="1"/>
    <col min="14120" max="14123" width="21.125" style="15" customWidth="1"/>
    <col min="14124" max="14237" width="3.125" style="15" customWidth="1"/>
    <col min="14238" max="14336" width="9" style="15"/>
    <col min="14337" max="14348" width="3.125" style="15" customWidth="1"/>
    <col min="14349" max="14349" width="17.75" style="15" customWidth="1"/>
    <col min="14350" max="14366" width="3.125" style="15" customWidth="1"/>
    <col min="14367" max="14367" width="2" style="15" customWidth="1"/>
    <col min="14368" max="14368" width="3.125" style="15" customWidth="1"/>
    <col min="14369" max="14373" width="4.25" style="15" customWidth="1"/>
    <col min="14374" max="14375" width="3.125" style="15" customWidth="1"/>
    <col min="14376" max="14379" width="21.125" style="15" customWidth="1"/>
    <col min="14380" max="14493" width="3.125" style="15" customWidth="1"/>
    <col min="14494" max="14592" width="9" style="15"/>
    <col min="14593" max="14604" width="3.125" style="15" customWidth="1"/>
    <col min="14605" max="14605" width="17.75" style="15" customWidth="1"/>
    <col min="14606" max="14622" width="3.125" style="15" customWidth="1"/>
    <col min="14623" max="14623" width="2" style="15" customWidth="1"/>
    <col min="14624" max="14624" width="3.125" style="15" customWidth="1"/>
    <col min="14625" max="14629" width="4.25" style="15" customWidth="1"/>
    <col min="14630" max="14631" width="3.125" style="15" customWidth="1"/>
    <col min="14632" max="14635" width="21.125" style="15" customWidth="1"/>
    <col min="14636" max="14749" width="3.125" style="15" customWidth="1"/>
    <col min="14750" max="14848" width="9" style="15"/>
    <col min="14849" max="14860" width="3.125" style="15" customWidth="1"/>
    <col min="14861" max="14861" width="17.75" style="15" customWidth="1"/>
    <col min="14862" max="14878" width="3.125" style="15" customWidth="1"/>
    <col min="14879" max="14879" width="2" style="15" customWidth="1"/>
    <col min="14880" max="14880" width="3.125" style="15" customWidth="1"/>
    <col min="14881" max="14885" width="4.25" style="15" customWidth="1"/>
    <col min="14886" max="14887" width="3.125" style="15" customWidth="1"/>
    <col min="14888" max="14891" width="21.125" style="15" customWidth="1"/>
    <col min="14892" max="15005" width="3.125" style="15" customWidth="1"/>
    <col min="15006" max="15104" width="9" style="15"/>
    <col min="15105" max="15116" width="3.125" style="15" customWidth="1"/>
    <col min="15117" max="15117" width="17.75" style="15" customWidth="1"/>
    <col min="15118" max="15134" width="3.125" style="15" customWidth="1"/>
    <col min="15135" max="15135" width="2" style="15" customWidth="1"/>
    <col min="15136" max="15136" width="3.125" style="15" customWidth="1"/>
    <col min="15137" max="15141" width="4.25" style="15" customWidth="1"/>
    <col min="15142" max="15143" width="3.125" style="15" customWidth="1"/>
    <col min="15144" max="15147" width="21.125" style="15" customWidth="1"/>
    <col min="15148" max="15261" width="3.125" style="15" customWidth="1"/>
    <col min="15262" max="15360" width="9" style="15"/>
    <col min="15361" max="15372" width="3.125" style="15" customWidth="1"/>
    <col min="15373" max="15373" width="17.75" style="15" customWidth="1"/>
    <col min="15374" max="15390" width="3.125" style="15" customWidth="1"/>
    <col min="15391" max="15391" width="2" style="15" customWidth="1"/>
    <col min="15392" max="15392" width="3.125" style="15" customWidth="1"/>
    <col min="15393" max="15397" width="4.25" style="15" customWidth="1"/>
    <col min="15398" max="15399" width="3.125" style="15" customWidth="1"/>
    <col min="15400" max="15403" width="21.125" style="15" customWidth="1"/>
    <col min="15404" max="15517" width="3.125" style="15" customWidth="1"/>
    <col min="15518" max="15616" width="9" style="15"/>
    <col min="15617" max="15628" width="3.125" style="15" customWidth="1"/>
    <col min="15629" max="15629" width="17.75" style="15" customWidth="1"/>
    <col min="15630" max="15646" width="3.125" style="15" customWidth="1"/>
    <col min="15647" max="15647" width="2" style="15" customWidth="1"/>
    <col min="15648" max="15648" width="3.125" style="15" customWidth="1"/>
    <col min="15649" max="15653" width="4.25" style="15" customWidth="1"/>
    <col min="15654" max="15655" width="3.125" style="15" customWidth="1"/>
    <col min="15656" max="15659" width="21.125" style="15" customWidth="1"/>
    <col min="15660" max="15773" width="3.125" style="15" customWidth="1"/>
    <col min="15774" max="15872" width="9" style="15"/>
    <col min="15873" max="15884" width="3.125" style="15" customWidth="1"/>
    <col min="15885" max="15885" width="17.75" style="15" customWidth="1"/>
    <col min="15886" max="15902" width="3.125" style="15" customWidth="1"/>
    <col min="15903" max="15903" width="2" style="15" customWidth="1"/>
    <col min="15904" max="15904" width="3.125" style="15" customWidth="1"/>
    <col min="15905" max="15909" width="4.25" style="15" customWidth="1"/>
    <col min="15910" max="15911" width="3.125" style="15" customWidth="1"/>
    <col min="15912" max="15915" width="21.125" style="15" customWidth="1"/>
    <col min="15916" max="16029" width="3.125" style="15" customWidth="1"/>
    <col min="16030" max="16128" width="9" style="15"/>
    <col min="16129" max="16140" width="3.125" style="15" customWidth="1"/>
    <col min="16141" max="16141" width="17.75" style="15" customWidth="1"/>
    <col min="16142" max="16158" width="3.125" style="15" customWidth="1"/>
    <col min="16159" max="16159" width="2" style="15" customWidth="1"/>
    <col min="16160" max="16160" width="3.125" style="15" customWidth="1"/>
    <col min="16161" max="16165" width="4.25" style="15" customWidth="1"/>
    <col min="16166" max="16167" width="3.125" style="15" customWidth="1"/>
    <col min="16168" max="16171" width="21.125" style="15" customWidth="1"/>
    <col min="16172" max="16285" width="3.125" style="15" customWidth="1"/>
    <col min="16286" max="16384" width="9" style="15"/>
  </cols>
  <sheetData>
    <row r="1" spans="1:49" x14ac:dyDescent="0.15">
      <c r="B1" s="14" t="s">
        <v>928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 t="s">
        <v>929</v>
      </c>
    </row>
    <row r="2" spans="1:49" x14ac:dyDescent="0.15">
      <c r="B2" s="14" t="s">
        <v>930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6">
        <v>5</v>
      </c>
    </row>
    <row r="3" spans="1:49" ht="24.95" customHeight="1" x14ac:dyDescent="0.15"/>
    <row r="4" spans="1:49" ht="18" customHeight="1" thickBot="1" x14ac:dyDescent="0.2">
      <c r="B4" s="153" t="str">
        <f>공종별집계표!A2</f>
        <v>[ 홍성군 농촌 돌봄마을 조성사업 반계거점(전기) ]</v>
      </c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R4" s="154" t="s">
        <v>931</v>
      </c>
      <c r="S4" s="154"/>
      <c r="T4" s="155" t="str">
        <f>NUMBERSTRING(AG4,1)</f>
        <v>영</v>
      </c>
      <c r="U4" s="155"/>
      <c r="V4" s="155"/>
      <c r="W4" s="155"/>
      <c r="X4" s="155"/>
      <c r="Y4" s="155"/>
      <c r="Z4" s="155"/>
      <c r="AA4" s="155"/>
      <c r="AB4" s="155"/>
      <c r="AC4" s="156" t="s">
        <v>932</v>
      </c>
      <c r="AD4" s="156"/>
      <c r="AE4" s="17" t="s">
        <v>933</v>
      </c>
      <c r="AF4" s="18" t="s">
        <v>934</v>
      </c>
      <c r="AG4" s="157">
        <f>M36</f>
        <v>0</v>
      </c>
      <c r="AH4" s="157"/>
      <c r="AI4" s="157"/>
      <c r="AJ4" s="157"/>
      <c r="AK4" s="157"/>
      <c r="AL4" s="19" t="s">
        <v>935</v>
      </c>
      <c r="AM4" s="19"/>
    </row>
    <row r="5" spans="1:49" ht="18" customHeight="1" thickTop="1" x14ac:dyDescent="0.15">
      <c r="A5" s="14" t="s">
        <v>936</v>
      </c>
      <c r="B5" s="158" t="s">
        <v>937</v>
      </c>
      <c r="C5" s="159"/>
      <c r="D5" s="159" t="s">
        <v>938</v>
      </c>
      <c r="E5" s="159"/>
      <c r="F5" s="159"/>
      <c r="G5" s="159"/>
      <c r="H5" s="159"/>
      <c r="I5" s="159"/>
      <c r="J5" s="159"/>
      <c r="K5" s="159"/>
      <c r="L5" s="159"/>
      <c r="M5" s="20" t="s">
        <v>939</v>
      </c>
      <c r="N5" s="159" t="s">
        <v>940</v>
      </c>
      <c r="O5" s="159"/>
      <c r="P5" s="159"/>
      <c r="Q5" s="159"/>
      <c r="R5" s="159"/>
      <c r="S5" s="159"/>
      <c r="T5" s="159"/>
      <c r="U5" s="159"/>
      <c r="V5" s="159"/>
      <c r="W5" s="159"/>
      <c r="X5" s="159" t="s">
        <v>941</v>
      </c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60"/>
      <c r="AM5" s="21"/>
    </row>
    <row r="6" spans="1:49" ht="15" customHeight="1" x14ac:dyDescent="0.15">
      <c r="A6" s="16" t="s">
        <v>942</v>
      </c>
      <c r="B6" s="116" t="s">
        <v>943</v>
      </c>
      <c r="C6" s="115"/>
      <c r="D6" s="115" t="s">
        <v>944</v>
      </c>
      <c r="E6" s="115"/>
      <c r="F6" s="150" t="s">
        <v>945</v>
      </c>
      <c r="G6" s="151"/>
      <c r="H6" s="151"/>
      <c r="I6" s="151"/>
      <c r="J6" s="151"/>
      <c r="K6" s="151"/>
      <c r="L6" s="152"/>
      <c r="M6" s="22"/>
      <c r="N6" s="86"/>
      <c r="O6" s="86"/>
      <c r="P6" s="86"/>
      <c r="Q6" s="86"/>
      <c r="R6" s="86"/>
      <c r="S6" s="86"/>
      <c r="T6" s="86"/>
      <c r="U6" s="86"/>
      <c r="V6" s="86"/>
      <c r="W6" s="86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5"/>
      <c r="AM6" s="23"/>
      <c r="AN6" s="24" t="s">
        <v>946</v>
      </c>
      <c r="AO6" s="25">
        <f>M9+M10+M13</f>
        <v>0</v>
      </c>
      <c r="AP6" s="26"/>
      <c r="AQ6" s="26"/>
      <c r="AR6" s="26"/>
    </row>
    <row r="7" spans="1:49" ht="15" customHeight="1" x14ac:dyDescent="0.15">
      <c r="B7" s="116"/>
      <c r="C7" s="115"/>
      <c r="D7" s="115"/>
      <c r="E7" s="115"/>
      <c r="F7" s="117" t="s">
        <v>947</v>
      </c>
      <c r="G7" s="117"/>
      <c r="H7" s="117"/>
      <c r="I7" s="117"/>
      <c r="J7" s="117"/>
      <c r="K7" s="117"/>
      <c r="L7" s="117"/>
      <c r="M7" s="27"/>
      <c r="N7" s="75"/>
      <c r="O7" s="75"/>
      <c r="P7" s="75"/>
      <c r="Q7" s="75"/>
      <c r="R7" s="75"/>
      <c r="S7" s="75"/>
      <c r="T7" s="75"/>
      <c r="U7" s="75"/>
      <c r="V7" s="75"/>
      <c r="W7" s="75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7"/>
      <c r="AM7" s="23"/>
      <c r="AN7" s="24" t="s">
        <v>948</v>
      </c>
      <c r="AO7" s="25">
        <f>M34+M35</f>
        <v>0</v>
      </c>
      <c r="AP7" s="26"/>
      <c r="AQ7" s="26"/>
      <c r="AR7" s="26"/>
    </row>
    <row r="8" spans="1:49" ht="15" customHeight="1" x14ac:dyDescent="0.15">
      <c r="B8" s="116"/>
      <c r="C8" s="115"/>
      <c r="D8" s="115"/>
      <c r="E8" s="115"/>
      <c r="F8" s="117" t="s">
        <v>949</v>
      </c>
      <c r="G8" s="117"/>
      <c r="H8" s="117"/>
      <c r="I8" s="117"/>
      <c r="J8" s="117"/>
      <c r="K8" s="117"/>
      <c r="L8" s="117"/>
      <c r="M8" s="27"/>
      <c r="N8" s="75"/>
      <c r="O8" s="75"/>
      <c r="P8" s="75"/>
      <c r="Q8" s="75"/>
      <c r="R8" s="75"/>
      <c r="S8" s="75"/>
      <c r="T8" s="75"/>
      <c r="U8" s="75"/>
      <c r="V8" s="75"/>
      <c r="W8" s="75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7"/>
      <c r="AM8" s="23"/>
      <c r="AN8" s="24" t="s">
        <v>950</v>
      </c>
      <c r="AO8" s="25">
        <f>M33</f>
        <v>0</v>
      </c>
      <c r="AP8" s="26"/>
      <c r="AQ8" s="26"/>
      <c r="AR8" s="26"/>
    </row>
    <row r="9" spans="1:49" ht="15" customHeight="1" x14ac:dyDescent="0.15">
      <c r="B9" s="116"/>
      <c r="C9" s="115"/>
      <c r="D9" s="115"/>
      <c r="E9" s="115"/>
      <c r="F9" s="109" t="s">
        <v>951</v>
      </c>
      <c r="G9" s="109"/>
      <c r="H9" s="109"/>
      <c r="I9" s="109"/>
      <c r="J9" s="109"/>
      <c r="K9" s="109"/>
      <c r="L9" s="109"/>
      <c r="M9" s="28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3"/>
      <c r="AM9" s="23"/>
    </row>
    <row r="10" spans="1:49" ht="15" customHeight="1" x14ac:dyDescent="0.15">
      <c r="A10" s="16" t="s">
        <v>952</v>
      </c>
      <c r="B10" s="116"/>
      <c r="C10" s="115"/>
      <c r="D10" s="115" t="s">
        <v>953</v>
      </c>
      <c r="E10" s="115"/>
      <c r="F10" s="149" t="s">
        <v>954</v>
      </c>
      <c r="G10" s="149"/>
      <c r="H10" s="149"/>
      <c r="I10" s="149"/>
      <c r="J10" s="149"/>
      <c r="K10" s="149"/>
      <c r="L10" s="149"/>
      <c r="M10" s="22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5"/>
      <c r="AM10" s="23"/>
      <c r="AN10" s="29"/>
      <c r="AO10" s="29"/>
      <c r="AP10" s="29"/>
      <c r="AQ10" s="29"/>
      <c r="AR10" s="29"/>
    </row>
    <row r="11" spans="1:49" ht="15" customHeight="1" x14ac:dyDescent="0.15">
      <c r="B11" s="116"/>
      <c r="C11" s="115"/>
      <c r="D11" s="115"/>
      <c r="E11" s="115"/>
      <c r="F11" s="117" t="s">
        <v>955</v>
      </c>
      <c r="G11" s="117"/>
      <c r="H11" s="117"/>
      <c r="I11" s="117"/>
      <c r="J11" s="117"/>
      <c r="K11" s="117"/>
      <c r="L11" s="117"/>
      <c r="M11" s="27"/>
      <c r="N11" s="128" t="s">
        <v>956</v>
      </c>
      <c r="O11" s="129"/>
      <c r="P11" s="129"/>
      <c r="Q11" s="129"/>
      <c r="R11" s="134">
        <v>0.17899999999999999</v>
      </c>
      <c r="S11" s="134"/>
      <c r="T11" s="134"/>
      <c r="U11" s="134"/>
      <c r="V11" s="134"/>
      <c r="W11" s="135"/>
      <c r="X11" s="76" t="s">
        <v>957</v>
      </c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7"/>
      <c r="AM11" s="23"/>
    </row>
    <row r="12" spans="1:49" ht="15" customHeight="1" x14ac:dyDescent="0.15">
      <c r="B12" s="116"/>
      <c r="C12" s="115"/>
      <c r="D12" s="115"/>
      <c r="E12" s="115"/>
      <c r="F12" s="109" t="s">
        <v>958</v>
      </c>
      <c r="G12" s="109"/>
      <c r="H12" s="109"/>
      <c r="I12" s="109"/>
      <c r="J12" s="109"/>
      <c r="K12" s="109"/>
      <c r="L12" s="109"/>
      <c r="M12" s="28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3"/>
      <c r="AM12" s="23"/>
      <c r="AN12" s="30"/>
      <c r="AO12" s="30"/>
      <c r="AP12" s="30"/>
      <c r="AQ12" s="31"/>
      <c r="AR12" s="32"/>
      <c r="AS12" s="32"/>
      <c r="AT12" s="32"/>
      <c r="AU12" s="32"/>
      <c r="AV12" s="32"/>
      <c r="AW12" s="32"/>
    </row>
    <row r="13" spans="1:49" ht="15" customHeight="1" x14ac:dyDescent="0.15">
      <c r="A13" s="16" t="s">
        <v>959</v>
      </c>
      <c r="B13" s="116"/>
      <c r="C13" s="115"/>
      <c r="D13" s="115" t="s">
        <v>960</v>
      </c>
      <c r="E13" s="115"/>
      <c r="F13" s="146" t="s">
        <v>961</v>
      </c>
      <c r="G13" s="147"/>
      <c r="H13" s="147"/>
      <c r="I13" s="147"/>
      <c r="J13" s="147"/>
      <c r="K13" s="147"/>
      <c r="L13" s="148"/>
      <c r="M13" s="22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5"/>
      <c r="AM13" s="23"/>
      <c r="AN13" s="33" t="s">
        <v>962</v>
      </c>
      <c r="AO13" s="144" t="str">
        <f>IF(M32+M35&gt;=100000000, "☜ 적용(2.3%)","☜ 삭제")</f>
        <v>☜ 삭제</v>
      </c>
      <c r="AP13" s="144"/>
      <c r="AQ13" s="34"/>
      <c r="AR13" s="32"/>
      <c r="AS13" s="32"/>
      <c r="AT13" s="32"/>
      <c r="AU13" s="32"/>
      <c r="AV13" s="32"/>
      <c r="AW13" s="32"/>
    </row>
    <row r="14" spans="1:49" ht="15" customHeight="1" x14ac:dyDescent="0.15">
      <c r="B14" s="116"/>
      <c r="C14" s="115"/>
      <c r="D14" s="115"/>
      <c r="E14" s="115"/>
      <c r="F14" s="117" t="s">
        <v>963</v>
      </c>
      <c r="G14" s="117"/>
      <c r="H14" s="117"/>
      <c r="I14" s="117"/>
      <c r="J14" s="117"/>
      <c r="K14" s="117"/>
      <c r="L14" s="117"/>
      <c r="M14" s="27"/>
      <c r="N14" s="35" t="s">
        <v>964</v>
      </c>
      <c r="O14" s="36"/>
      <c r="P14" s="36"/>
      <c r="Q14" s="122">
        <v>1.01E-2</v>
      </c>
      <c r="R14" s="122"/>
      <c r="S14" s="122"/>
      <c r="T14" s="122"/>
      <c r="U14" s="122"/>
      <c r="V14" s="122"/>
      <c r="W14" s="123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7"/>
      <c r="AM14" s="23"/>
      <c r="AN14" s="37"/>
      <c r="AO14" s="38"/>
      <c r="AP14" s="39"/>
      <c r="AQ14" s="32"/>
      <c r="AR14" s="32"/>
      <c r="AS14" s="32"/>
      <c r="AT14" s="32"/>
      <c r="AU14" s="32"/>
      <c r="AV14" s="32"/>
      <c r="AW14" s="32"/>
    </row>
    <row r="15" spans="1:49" ht="15" customHeight="1" x14ac:dyDescent="0.15">
      <c r="B15" s="116"/>
      <c r="C15" s="115"/>
      <c r="D15" s="115"/>
      <c r="E15" s="115"/>
      <c r="F15" s="137" t="s">
        <v>965</v>
      </c>
      <c r="G15" s="138"/>
      <c r="H15" s="138"/>
      <c r="I15" s="138"/>
      <c r="J15" s="138"/>
      <c r="K15" s="138"/>
      <c r="L15" s="139"/>
      <c r="M15" s="27"/>
      <c r="N15" s="35" t="s">
        <v>966</v>
      </c>
      <c r="O15" s="36"/>
      <c r="P15" s="36"/>
      <c r="Q15" s="122">
        <v>3.56E-2</v>
      </c>
      <c r="R15" s="122"/>
      <c r="S15" s="122"/>
      <c r="T15" s="122"/>
      <c r="U15" s="122"/>
      <c r="V15" s="122"/>
      <c r="W15" s="123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7"/>
      <c r="AM15" s="23"/>
      <c r="AN15" s="33" t="s">
        <v>967</v>
      </c>
      <c r="AO15" s="145" t="str">
        <f>IF(M32+M35-M16&lt;20000000,"☜ 삭제",IF(M9+M10+M35&lt;=499999999,"☜ 적용(3.11%)",IF(M9+M10+M35&lt;=4999999999,"☜ 교체(2.28%+4,325천원)",IF(M9+M10+M35&gt;=5000000000,"☜ 교체(2.37%)"))))</f>
        <v>☜ 삭제</v>
      </c>
      <c r="AP15" s="145"/>
      <c r="AQ15" s="32"/>
      <c r="AR15" s="32"/>
      <c r="AS15" s="32"/>
      <c r="AT15" s="32"/>
      <c r="AU15" s="32"/>
      <c r="AV15" s="32"/>
      <c r="AW15" s="32"/>
    </row>
    <row r="16" spans="1:49" ht="15" customHeight="1" x14ac:dyDescent="0.15">
      <c r="B16" s="116"/>
      <c r="C16" s="115"/>
      <c r="D16" s="115"/>
      <c r="E16" s="115"/>
      <c r="F16" s="125" t="s">
        <v>968</v>
      </c>
      <c r="G16" s="142"/>
      <c r="H16" s="142"/>
      <c r="I16" s="142"/>
      <c r="J16" s="142"/>
      <c r="K16" s="142"/>
      <c r="L16" s="143"/>
      <c r="M16" s="27"/>
      <c r="N16" s="136" t="str">
        <f>IF(M32+M35&gt;=20000000,IF(AO17&gt;AO18,AO20,AO19),"")</f>
        <v/>
      </c>
      <c r="O16" s="136"/>
      <c r="P16" s="136"/>
      <c r="Q16" s="136"/>
      <c r="R16" s="136"/>
      <c r="S16" s="136"/>
      <c r="T16" s="136"/>
      <c r="U16" s="136"/>
      <c r="V16" s="136"/>
      <c r="W16" s="136"/>
      <c r="X16" s="105" t="s">
        <v>969</v>
      </c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33"/>
      <c r="AM16" s="23"/>
      <c r="AN16" s="40"/>
      <c r="AO16" s="41" t="s">
        <v>970</v>
      </c>
      <c r="AP16" s="41" t="s">
        <v>971</v>
      </c>
      <c r="AQ16" s="42" t="s">
        <v>972</v>
      </c>
      <c r="AR16" s="32"/>
      <c r="AS16" s="32"/>
      <c r="AT16" s="32"/>
      <c r="AU16" s="32"/>
      <c r="AV16" s="32"/>
      <c r="AW16" s="32"/>
    </row>
    <row r="17" spans="2:49" ht="15" customHeight="1" x14ac:dyDescent="0.15">
      <c r="B17" s="116"/>
      <c r="C17" s="115"/>
      <c r="D17" s="115"/>
      <c r="E17" s="115"/>
      <c r="F17" s="137" t="s">
        <v>973</v>
      </c>
      <c r="G17" s="138"/>
      <c r="H17" s="138"/>
      <c r="I17" s="138"/>
      <c r="J17" s="138"/>
      <c r="K17" s="138"/>
      <c r="L17" s="139"/>
      <c r="M17" s="43"/>
      <c r="N17" s="44" t="s">
        <v>974</v>
      </c>
      <c r="O17" s="45"/>
      <c r="P17" s="45"/>
      <c r="Q17" s="45"/>
      <c r="R17" s="140">
        <v>3.5950000000000003E-2</v>
      </c>
      <c r="S17" s="140"/>
      <c r="T17" s="140"/>
      <c r="U17" s="140"/>
      <c r="V17" s="140"/>
      <c r="W17" s="141"/>
      <c r="X17" s="105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33"/>
      <c r="AM17" s="23"/>
      <c r="AN17" s="40" t="s">
        <v>975</v>
      </c>
      <c r="AO17" s="46">
        <f>INT((($M$9+$M$10)+($M$35/1.1))*3.11%)</f>
        <v>0</v>
      </c>
      <c r="AP17" s="46">
        <f>INT((($M$9+$M$10)+($M$35/1.1))*2.28%)+4325000</f>
        <v>4325000</v>
      </c>
      <c r="AQ17" s="47">
        <f>INT((($M$9+$M$10)+($M$35/1.1))*2.37%)</f>
        <v>0</v>
      </c>
      <c r="AR17" s="32"/>
      <c r="AS17" s="32"/>
      <c r="AT17" s="32"/>
      <c r="AU17" s="32"/>
      <c r="AV17" s="32"/>
      <c r="AW17" s="32"/>
    </row>
    <row r="18" spans="2:49" ht="15" customHeight="1" x14ac:dyDescent="0.15">
      <c r="B18" s="116"/>
      <c r="C18" s="115"/>
      <c r="D18" s="115"/>
      <c r="E18" s="115"/>
      <c r="F18" s="137" t="s">
        <v>976</v>
      </c>
      <c r="G18" s="138"/>
      <c r="H18" s="138"/>
      <c r="I18" s="138"/>
      <c r="J18" s="138"/>
      <c r="K18" s="138"/>
      <c r="L18" s="139"/>
      <c r="M18" s="43"/>
      <c r="N18" s="44" t="s">
        <v>974</v>
      </c>
      <c r="O18" s="45"/>
      <c r="P18" s="45"/>
      <c r="Q18" s="45"/>
      <c r="R18" s="131">
        <v>4.7500000000000001E-2</v>
      </c>
      <c r="S18" s="131"/>
      <c r="T18" s="131"/>
      <c r="U18" s="131"/>
      <c r="V18" s="131"/>
      <c r="W18" s="132"/>
      <c r="X18" s="105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33"/>
      <c r="AM18" s="23"/>
      <c r="AN18" s="40" t="s">
        <v>977</v>
      </c>
      <c r="AO18" s="46">
        <f>INT((($M$9+$M$10)*3.11%)*1.2)</f>
        <v>0</v>
      </c>
      <c r="AP18" s="46">
        <f>INT((($M$9+$M$10)*2.28%)+4325000)*1.2</f>
        <v>5190000</v>
      </c>
      <c r="AQ18" s="48">
        <f>INT((($M$9+$M$10)*2.37%)*1.2)</f>
        <v>0</v>
      </c>
    </row>
    <row r="19" spans="2:49" ht="15" customHeight="1" x14ac:dyDescent="0.15">
      <c r="B19" s="116"/>
      <c r="C19" s="115"/>
      <c r="D19" s="115"/>
      <c r="E19" s="115"/>
      <c r="F19" s="125" t="s">
        <v>978</v>
      </c>
      <c r="G19" s="126"/>
      <c r="H19" s="126"/>
      <c r="I19" s="126"/>
      <c r="J19" s="126"/>
      <c r="K19" s="126"/>
      <c r="L19" s="127"/>
      <c r="M19" s="43"/>
      <c r="N19" s="44" t="s">
        <v>979</v>
      </c>
      <c r="O19" s="45"/>
      <c r="P19" s="45"/>
      <c r="Q19" s="45"/>
      <c r="R19" s="131">
        <v>0.13139999999999999</v>
      </c>
      <c r="S19" s="131"/>
      <c r="T19" s="131"/>
      <c r="U19" s="131"/>
      <c r="V19" s="131"/>
      <c r="W19" s="132"/>
      <c r="X19" s="105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33"/>
      <c r="AM19" s="23"/>
      <c r="AO19" s="49" t="s">
        <v>980</v>
      </c>
      <c r="AP19" s="49" t="s">
        <v>981</v>
      </c>
      <c r="AQ19" s="49" t="s">
        <v>982</v>
      </c>
    </row>
    <row r="20" spans="2:49" ht="15" customHeight="1" x14ac:dyDescent="0.15">
      <c r="B20" s="116"/>
      <c r="C20" s="115"/>
      <c r="D20" s="115"/>
      <c r="E20" s="115"/>
      <c r="F20" s="117" t="s">
        <v>983</v>
      </c>
      <c r="G20" s="117"/>
      <c r="H20" s="117"/>
      <c r="I20" s="117"/>
      <c r="J20" s="117"/>
      <c r="K20" s="117"/>
      <c r="L20" s="117"/>
      <c r="M20" s="27"/>
      <c r="N20" s="128" t="s">
        <v>984</v>
      </c>
      <c r="O20" s="129"/>
      <c r="P20" s="129"/>
      <c r="Q20" s="134">
        <v>5.1999999999999998E-2</v>
      </c>
      <c r="R20" s="134"/>
      <c r="S20" s="134"/>
      <c r="T20" s="134"/>
      <c r="U20" s="134"/>
      <c r="V20" s="134"/>
      <c r="W20" s="135"/>
      <c r="X20" s="76" t="s">
        <v>957</v>
      </c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7"/>
      <c r="AM20" s="23"/>
      <c r="AO20" s="49" t="s">
        <v>985</v>
      </c>
      <c r="AP20" s="49" t="s">
        <v>986</v>
      </c>
      <c r="AQ20" s="49" t="s">
        <v>987</v>
      </c>
    </row>
    <row r="21" spans="2:49" ht="15" customHeight="1" x14ac:dyDescent="0.15">
      <c r="B21" s="116"/>
      <c r="C21" s="115"/>
      <c r="D21" s="115"/>
      <c r="E21" s="115"/>
      <c r="F21" s="117" t="s">
        <v>988</v>
      </c>
      <c r="G21" s="117"/>
      <c r="H21" s="117"/>
      <c r="I21" s="117"/>
      <c r="J21" s="117"/>
      <c r="K21" s="117"/>
      <c r="L21" s="117"/>
      <c r="M21" s="27"/>
      <c r="N21" s="124" t="str">
        <f>IF(M32+M35&gt;=100000000, "직접노무비의 2.3%","")</f>
        <v/>
      </c>
      <c r="O21" s="124"/>
      <c r="P21" s="124"/>
      <c r="Q21" s="124"/>
      <c r="R21" s="124"/>
      <c r="S21" s="124"/>
      <c r="T21" s="124"/>
      <c r="U21" s="124"/>
      <c r="V21" s="124"/>
      <c r="W21" s="124"/>
      <c r="X21" s="76" t="s">
        <v>989</v>
      </c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7"/>
      <c r="AM21" s="23"/>
    </row>
    <row r="22" spans="2:49" ht="15" customHeight="1" x14ac:dyDescent="0.15">
      <c r="B22" s="116"/>
      <c r="C22" s="115"/>
      <c r="D22" s="115"/>
      <c r="E22" s="115"/>
      <c r="F22" s="125" t="s">
        <v>990</v>
      </c>
      <c r="G22" s="126"/>
      <c r="H22" s="126"/>
      <c r="I22" s="126"/>
      <c r="J22" s="126"/>
      <c r="K22" s="126"/>
      <c r="L22" s="127"/>
      <c r="M22" s="27"/>
      <c r="N22" s="128"/>
      <c r="O22" s="129"/>
      <c r="P22" s="129"/>
      <c r="Q22" s="129"/>
      <c r="R22" s="129"/>
      <c r="S22" s="129"/>
      <c r="T22" s="129"/>
      <c r="U22" s="129"/>
      <c r="V22" s="129"/>
      <c r="W22" s="130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7"/>
      <c r="AM22" s="23"/>
    </row>
    <row r="23" spans="2:49" ht="15" customHeight="1" x14ac:dyDescent="0.15">
      <c r="B23" s="116"/>
      <c r="C23" s="115"/>
      <c r="D23" s="115"/>
      <c r="E23" s="115"/>
      <c r="F23" s="117" t="s">
        <v>991</v>
      </c>
      <c r="G23" s="117"/>
      <c r="H23" s="117"/>
      <c r="I23" s="117"/>
      <c r="J23" s="117"/>
      <c r="K23" s="117"/>
      <c r="L23" s="117"/>
      <c r="M23" s="27"/>
      <c r="N23" s="35" t="s">
        <v>964</v>
      </c>
      <c r="O23" s="36"/>
      <c r="P23" s="36"/>
      <c r="Q23" s="118">
        <v>6.0000000000000002E-5</v>
      </c>
      <c r="R23" s="118"/>
      <c r="S23" s="118"/>
      <c r="T23" s="118"/>
      <c r="U23" s="118"/>
      <c r="V23" s="118"/>
      <c r="W23" s="119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7"/>
      <c r="AM23" s="23"/>
    </row>
    <row r="24" spans="2:49" ht="15" customHeight="1" x14ac:dyDescent="0.15">
      <c r="B24" s="116"/>
      <c r="C24" s="115"/>
      <c r="D24" s="115"/>
      <c r="E24" s="115"/>
      <c r="F24" s="120" t="s">
        <v>992</v>
      </c>
      <c r="G24" s="121"/>
      <c r="H24" s="121"/>
      <c r="I24" s="121"/>
      <c r="J24" s="121"/>
      <c r="K24" s="121"/>
      <c r="L24" s="121"/>
      <c r="M24" s="27"/>
      <c r="N24" s="35" t="s">
        <v>964</v>
      </c>
      <c r="O24" s="36"/>
      <c r="P24" s="36"/>
      <c r="Q24" s="122">
        <v>8.9999999999999998E-4</v>
      </c>
      <c r="R24" s="122"/>
      <c r="S24" s="122"/>
      <c r="T24" s="122"/>
      <c r="U24" s="122"/>
      <c r="V24" s="122"/>
      <c r="W24" s="123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7"/>
      <c r="AM24" s="23"/>
      <c r="AN24" s="50"/>
    </row>
    <row r="25" spans="2:49" ht="15" customHeight="1" x14ac:dyDescent="0.15">
      <c r="B25" s="116"/>
      <c r="C25" s="115"/>
      <c r="D25" s="115"/>
      <c r="E25" s="115"/>
      <c r="F25" s="109" t="s">
        <v>958</v>
      </c>
      <c r="G25" s="109"/>
      <c r="H25" s="109"/>
      <c r="I25" s="109"/>
      <c r="J25" s="109"/>
      <c r="K25" s="109"/>
      <c r="L25" s="109"/>
      <c r="M25" s="28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3"/>
      <c r="AM25" s="23"/>
      <c r="AN25" s="50"/>
    </row>
    <row r="26" spans="2:49" ht="15" customHeight="1" x14ac:dyDescent="0.15">
      <c r="B26" s="116"/>
      <c r="C26" s="115"/>
      <c r="D26" s="111" t="s">
        <v>993</v>
      </c>
      <c r="E26" s="111"/>
      <c r="F26" s="111"/>
      <c r="G26" s="111"/>
      <c r="H26" s="111"/>
      <c r="I26" s="111"/>
      <c r="J26" s="111"/>
      <c r="K26" s="111"/>
      <c r="L26" s="111"/>
      <c r="M26" s="51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4"/>
      <c r="AM26" s="23"/>
      <c r="AN26" s="50"/>
    </row>
    <row r="27" spans="2:49" ht="15" customHeight="1" x14ac:dyDescent="0.15">
      <c r="B27" s="96" t="s">
        <v>994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52"/>
      <c r="N27" s="98" t="s">
        <v>995</v>
      </c>
      <c r="O27" s="99"/>
      <c r="P27" s="100">
        <v>0.08</v>
      </c>
      <c r="Q27" s="100"/>
      <c r="R27" s="100"/>
      <c r="S27" s="100"/>
      <c r="T27" s="100"/>
      <c r="U27" s="100"/>
      <c r="V27" s="100"/>
      <c r="W27" s="101"/>
      <c r="X27" s="102" t="s">
        <v>996</v>
      </c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4"/>
      <c r="AM27" s="23"/>
      <c r="AN27" s="50"/>
    </row>
    <row r="28" spans="2:49" ht="15" customHeight="1" x14ac:dyDescent="0.15">
      <c r="B28" s="73" t="s">
        <v>997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27"/>
      <c r="N28" s="105" t="s">
        <v>998</v>
      </c>
      <c r="O28" s="106"/>
      <c r="P28" s="106"/>
      <c r="Q28" s="106"/>
      <c r="R28" s="106"/>
      <c r="S28" s="107">
        <v>0.08</v>
      </c>
      <c r="T28" s="107"/>
      <c r="U28" s="107"/>
      <c r="V28" s="107"/>
      <c r="W28" s="108"/>
      <c r="X28" s="76" t="s">
        <v>999</v>
      </c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7"/>
      <c r="AM28" s="23"/>
      <c r="AN28" s="50"/>
    </row>
    <row r="29" spans="2:49" ht="15" customHeight="1" x14ac:dyDescent="0.15">
      <c r="B29" s="89" t="s">
        <v>1000</v>
      </c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3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3"/>
      <c r="AM29" s="23"/>
    </row>
    <row r="30" spans="2:49" ht="15" customHeight="1" x14ac:dyDescent="0.15">
      <c r="B30" s="84" t="s">
        <v>1001</v>
      </c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22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5"/>
      <c r="AM30" s="23"/>
    </row>
    <row r="31" spans="2:49" ht="15" customHeight="1" x14ac:dyDescent="0.15">
      <c r="B31" s="78" t="s">
        <v>1002</v>
      </c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28"/>
      <c r="N31" s="54" t="s">
        <v>1003</v>
      </c>
      <c r="O31" s="55"/>
      <c r="P31" s="55"/>
      <c r="Q31" s="55"/>
      <c r="R31" s="80">
        <v>0.1</v>
      </c>
      <c r="S31" s="80"/>
      <c r="T31" s="80"/>
      <c r="U31" s="80"/>
      <c r="V31" s="80"/>
      <c r="W31" s="81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3"/>
      <c r="AM31" s="23"/>
    </row>
    <row r="32" spans="2:49" ht="15" customHeight="1" x14ac:dyDescent="0.15">
      <c r="B32" s="84" t="s">
        <v>1004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22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7" t="s">
        <v>1005</v>
      </c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8"/>
      <c r="AM32" s="23"/>
    </row>
    <row r="33" spans="2:42" ht="15" customHeight="1" x14ac:dyDescent="0.3">
      <c r="B33" s="73" t="s">
        <v>1006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27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6" t="s">
        <v>1007</v>
      </c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7"/>
      <c r="AM33" s="56"/>
      <c r="AN33" s="57">
        <f>공종별집계표!L16</f>
        <v>0</v>
      </c>
      <c r="AO33" s="58" t="s">
        <v>1008</v>
      </c>
      <c r="AP33" s="59"/>
    </row>
    <row r="34" spans="2:42" ht="15" customHeight="1" x14ac:dyDescent="0.3">
      <c r="B34" s="73" t="s">
        <v>1009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27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6" t="s">
        <v>1007</v>
      </c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7"/>
      <c r="AM34" s="56"/>
      <c r="AN34" s="57">
        <f>공종별집계표!L18</f>
        <v>0</v>
      </c>
      <c r="AO34" s="58" t="s">
        <v>1010</v>
      </c>
      <c r="AP34" s="60"/>
    </row>
    <row r="35" spans="2:42" ht="15" customHeight="1" x14ac:dyDescent="0.3">
      <c r="B35" s="64" t="s">
        <v>1011</v>
      </c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27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7" t="s">
        <v>1007</v>
      </c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8"/>
      <c r="AM35" s="23"/>
      <c r="AN35" s="57">
        <f>공종별집계표!L20</f>
        <v>0</v>
      </c>
      <c r="AO35" s="58" t="s">
        <v>1012</v>
      </c>
      <c r="AP35" s="60"/>
    </row>
    <row r="36" spans="2:42" ht="20.100000000000001" customHeight="1" thickBot="1" x14ac:dyDescent="0.2">
      <c r="B36" s="69" t="s">
        <v>1013</v>
      </c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6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2"/>
      <c r="AM36" s="62"/>
      <c r="AN36" s="50"/>
    </row>
    <row r="37" spans="2:42" ht="18" customHeight="1" thickTop="1" x14ac:dyDescent="0.15">
      <c r="AN37" s="50"/>
    </row>
    <row r="38" spans="2:42" ht="18" customHeight="1" x14ac:dyDescent="0.3">
      <c r="M38" s="63"/>
      <c r="AN38" s="50"/>
    </row>
    <row r="39" spans="2:42" ht="18" customHeight="1" x14ac:dyDescent="0.3">
      <c r="M39" s="63"/>
      <c r="AN39" s="50"/>
    </row>
    <row r="40" spans="2:42" ht="18" customHeight="1" x14ac:dyDescent="0.15"/>
    <row r="41" spans="2:42" ht="18" customHeight="1" x14ac:dyDescent="0.15"/>
    <row r="42" spans="2:42" ht="18" customHeight="1" x14ac:dyDescent="0.15"/>
    <row r="43" spans="2:42" ht="18" customHeight="1" x14ac:dyDescent="0.15"/>
    <row r="44" spans="2:42" ht="18" customHeight="1" x14ac:dyDescent="0.15"/>
    <row r="45" spans="2:42" ht="18" customHeight="1" x14ac:dyDescent="0.15"/>
    <row r="46" spans="2:42" ht="18" customHeight="1" x14ac:dyDescent="0.15"/>
    <row r="47" spans="2:42" ht="18" customHeight="1" x14ac:dyDescent="0.15"/>
    <row r="48" spans="2:42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  <row r="1239" ht="18" customHeight="1" x14ac:dyDescent="0.15"/>
    <row r="1240" ht="18" customHeight="1" x14ac:dyDescent="0.15"/>
    <row r="1241" ht="18" customHeight="1" x14ac:dyDescent="0.15"/>
    <row r="1242" ht="18" customHeight="1" x14ac:dyDescent="0.15"/>
    <row r="1243" ht="18" customHeight="1" x14ac:dyDescent="0.15"/>
    <row r="1244" ht="18" customHeight="1" x14ac:dyDescent="0.15"/>
    <row r="1245" ht="18" customHeight="1" x14ac:dyDescent="0.15"/>
    <row r="1246" ht="18" customHeight="1" x14ac:dyDescent="0.15"/>
    <row r="1247" ht="18" customHeight="1" x14ac:dyDescent="0.15"/>
  </sheetData>
  <mergeCells count="112">
    <mergeCell ref="B4:M4"/>
    <mergeCell ref="R4:S4"/>
    <mergeCell ref="T4:AB4"/>
    <mergeCell ref="AC4:AD4"/>
    <mergeCell ref="AG4:AK4"/>
    <mergeCell ref="B5:C5"/>
    <mergeCell ref="D5:L5"/>
    <mergeCell ref="N5:W5"/>
    <mergeCell ref="X5:AL5"/>
    <mergeCell ref="X8:AL8"/>
    <mergeCell ref="F9:L9"/>
    <mergeCell ref="N9:W9"/>
    <mergeCell ref="X9:AL9"/>
    <mergeCell ref="D10:E12"/>
    <mergeCell ref="F10:L10"/>
    <mergeCell ref="N10:W10"/>
    <mergeCell ref="X10:AL10"/>
    <mergeCell ref="F11:L11"/>
    <mergeCell ref="N11:Q11"/>
    <mergeCell ref="D6:E9"/>
    <mergeCell ref="F6:L6"/>
    <mergeCell ref="N6:W6"/>
    <mergeCell ref="X6:AL6"/>
    <mergeCell ref="F7:L7"/>
    <mergeCell ref="N7:W7"/>
    <mergeCell ref="X7:AL7"/>
    <mergeCell ref="F8:L8"/>
    <mergeCell ref="N8:W8"/>
    <mergeCell ref="AO13:AP13"/>
    <mergeCell ref="F14:L14"/>
    <mergeCell ref="Q14:W14"/>
    <mergeCell ref="X14:AL14"/>
    <mergeCell ref="F15:L15"/>
    <mergeCell ref="Q15:W15"/>
    <mergeCell ref="X15:AL15"/>
    <mergeCell ref="AO15:AP15"/>
    <mergeCell ref="R11:W11"/>
    <mergeCell ref="X11:AL11"/>
    <mergeCell ref="F12:L12"/>
    <mergeCell ref="N12:W12"/>
    <mergeCell ref="X12:AL12"/>
    <mergeCell ref="F13:L13"/>
    <mergeCell ref="N13:W13"/>
    <mergeCell ref="X13:AL13"/>
    <mergeCell ref="N16:W16"/>
    <mergeCell ref="X16:AL16"/>
    <mergeCell ref="F17:L17"/>
    <mergeCell ref="R17:W17"/>
    <mergeCell ref="X17:AL17"/>
    <mergeCell ref="F18:L18"/>
    <mergeCell ref="R18:W18"/>
    <mergeCell ref="X18:AL18"/>
    <mergeCell ref="F16:L16"/>
    <mergeCell ref="X21:AL21"/>
    <mergeCell ref="F22:L22"/>
    <mergeCell ref="N22:W22"/>
    <mergeCell ref="X22:AL22"/>
    <mergeCell ref="F19:L19"/>
    <mergeCell ref="R19:W19"/>
    <mergeCell ref="X19:AL19"/>
    <mergeCell ref="F20:L20"/>
    <mergeCell ref="N20:P20"/>
    <mergeCell ref="Q20:W20"/>
    <mergeCell ref="X20:AL20"/>
    <mergeCell ref="B27:L27"/>
    <mergeCell ref="N27:O27"/>
    <mergeCell ref="P27:W27"/>
    <mergeCell ref="X27:AL27"/>
    <mergeCell ref="B28:L28"/>
    <mergeCell ref="N28:R28"/>
    <mergeCell ref="S28:W28"/>
    <mergeCell ref="X28:AL28"/>
    <mergeCell ref="F25:L25"/>
    <mergeCell ref="N25:W25"/>
    <mergeCell ref="X25:AL25"/>
    <mergeCell ref="D26:L26"/>
    <mergeCell ref="N26:W26"/>
    <mergeCell ref="X26:AL26"/>
    <mergeCell ref="D13:E25"/>
    <mergeCell ref="B6:C26"/>
    <mergeCell ref="F23:L23"/>
    <mergeCell ref="Q23:W23"/>
    <mergeCell ref="X23:AL23"/>
    <mergeCell ref="F24:L24"/>
    <mergeCell ref="Q24:W24"/>
    <mergeCell ref="X24:AL24"/>
    <mergeCell ref="F21:L21"/>
    <mergeCell ref="N21:W21"/>
    <mergeCell ref="B31:L31"/>
    <mergeCell ref="R31:W31"/>
    <mergeCell ref="X31:AL31"/>
    <mergeCell ref="B32:L32"/>
    <mergeCell ref="N32:W32"/>
    <mergeCell ref="X32:AL32"/>
    <mergeCell ref="B29:L29"/>
    <mergeCell ref="N29:W29"/>
    <mergeCell ref="X29:AL29"/>
    <mergeCell ref="B30:L30"/>
    <mergeCell ref="N30:W30"/>
    <mergeCell ref="X30:AL30"/>
    <mergeCell ref="B35:L35"/>
    <mergeCell ref="N35:W35"/>
    <mergeCell ref="X35:AL35"/>
    <mergeCell ref="B36:L36"/>
    <mergeCell ref="N36:W36"/>
    <mergeCell ref="X36:AL36"/>
    <mergeCell ref="B33:L33"/>
    <mergeCell ref="N33:W33"/>
    <mergeCell ref="X33:AL33"/>
    <mergeCell ref="B34:L34"/>
    <mergeCell ref="N34:W34"/>
    <mergeCell ref="X34:AL34"/>
  </mergeCells>
  <phoneticPr fontId="1" type="noConversion"/>
  <pageMargins left="0.78740157480314965" right="0" top="0.39370078740157483" bottom="0.39370078740157483" header="0.51181102362204722" footer="0.51181102362204722"/>
  <pageSetup paperSize="9" scale="94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workbookViewId="0">
      <selection activeCell="E5" sqref="E5:L2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1014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161" t="s">
        <v>1</v>
      </c>
      <c r="B3" s="161" t="s">
        <v>2</v>
      </c>
      <c r="C3" s="161" t="s">
        <v>3</v>
      </c>
      <c r="D3" s="161" t="s">
        <v>4</v>
      </c>
      <c r="E3" s="161" t="s">
        <v>5</v>
      </c>
      <c r="F3" s="161"/>
      <c r="G3" s="161" t="s">
        <v>8</v>
      </c>
      <c r="H3" s="161"/>
      <c r="I3" s="161" t="s">
        <v>9</v>
      </c>
      <c r="J3" s="161"/>
      <c r="K3" s="161" t="s">
        <v>10</v>
      </c>
      <c r="L3" s="161"/>
      <c r="M3" s="161" t="s">
        <v>11</v>
      </c>
      <c r="N3" s="163" t="s">
        <v>12</v>
      </c>
      <c r="O3" s="163" t="s">
        <v>13</v>
      </c>
      <c r="P3" s="163" t="s">
        <v>14</v>
      </c>
      <c r="Q3" s="163" t="s">
        <v>15</v>
      </c>
      <c r="R3" s="163" t="s">
        <v>16</v>
      </c>
      <c r="S3" s="163" t="s">
        <v>17</v>
      </c>
      <c r="T3" s="163" t="s">
        <v>18</v>
      </c>
    </row>
    <row r="4" spans="1:20" ht="30" customHeight="1" x14ac:dyDescent="0.3">
      <c r="A4" s="162"/>
      <c r="B4" s="162"/>
      <c r="C4" s="162"/>
      <c r="D4" s="162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162"/>
      <c r="N4" s="163"/>
      <c r="O4" s="163"/>
      <c r="P4" s="163"/>
      <c r="Q4" s="163"/>
      <c r="R4" s="163"/>
      <c r="S4" s="163"/>
      <c r="T4" s="163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0" t="s">
        <v>55</v>
      </c>
      <c r="B7" s="10" t="s">
        <v>51</v>
      </c>
      <c r="C7" s="10" t="s">
        <v>51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3">
      <c r="A8" s="10" t="s">
        <v>105</v>
      </c>
      <c r="B8" s="10" t="s">
        <v>51</v>
      </c>
      <c r="C8" s="10" t="s">
        <v>51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51</v>
      </c>
      <c r="N8" s="1" t="s">
        <v>106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 x14ac:dyDescent="0.3">
      <c r="A9" s="10" t="s">
        <v>179</v>
      </c>
      <c r="B9" s="10" t="s">
        <v>51</v>
      </c>
      <c r="C9" s="10" t="s">
        <v>51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51</v>
      </c>
      <c r="N9" s="1" t="s">
        <v>180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30" customHeight="1" x14ac:dyDescent="0.3">
      <c r="A10" s="10" t="s">
        <v>346</v>
      </c>
      <c r="B10" s="10" t="s">
        <v>51</v>
      </c>
      <c r="C10" s="10" t="s">
        <v>51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51</v>
      </c>
      <c r="N10" s="1" t="s">
        <v>347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8"/>
    </row>
    <row r="11" spans="1:20" ht="30" customHeight="1" x14ac:dyDescent="0.3">
      <c r="A11" s="10" t="s">
        <v>488</v>
      </c>
      <c r="B11" s="10" t="s">
        <v>51</v>
      </c>
      <c r="C11" s="10" t="s">
        <v>51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51</v>
      </c>
      <c r="N11" s="1" t="s">
        <v>489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8"/>
    </row>
    <row r="12" spans="1:20" ht="30" customHeight="1" x14ac:dyDescent="0.3">
      <c r="A12" s="10" t="s">
        <v>567</v>
      </c>
      <c r="B12" s="10" t="s">
        <v>51</v>
      </c>
      <c r="C12" s="10" t="s">
        <v>51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51</v>
      </c>
      <c r="N12" s="1" t="s">
        <v>568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8"/>
    </row>
    <row r="13" spans="1:20" ht="30" customHeight="1" x14ac:dyDescent="0.3">
      <c r="A13" s="10" t="s">
        <v>735</v>
      </c>
      <c r="B13" s="10" t="s">
        <v>51</v>
      </c>
      <c r="C13" s="10" t="s">
        <v>51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51</v>
      </c>
      <c r="N13" s="1" t="s">
        <v>736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8"/>
    </row>
    <row r="14" spans="1:20" ht="30" customHeight="1" x14ac:dyDescent="0.3">
      <c r="A14" s="10" t="s">
        <v>764</v>
      </c>
      <c r="B14" s="10" t="s">
        <v>51</v>
      </c>
      <c r="C14" s="10" t="s">
        <v>51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 t="s">
        <v>51</v>
      </c>
      <c r="N14" s="1" t="s">
        <v>765</v>
      </c>
      <c r="O14" s="1" t="s">
        <v>51</v>
      </c>
      <c r="P14" s="1" t="s">
        <v>54</v>
      </c>
      <c r="Q14" s="1" t="s">
        <v>51</v>
      </c>
      <c r="R14">
        <v>3</v>
      </c>
      <c r="S14" s="1" t="s">
        <v>51</v>
      </c>
      <c r="T14" s="8"/>
    </row>
    <row r="15" spans="1:20" ht="30" customHeight="1" x14ac:dyDescent="0.3">
      <c r="A15" s="10" t="s">
        <v>785</v>
      </c>
      <c r="B15" s="10" t="s">
        <v>51</v>
      </c>
      <c r="C15" s="10" t="s">
        <v>51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 t="s">
        <v>51</v>
      </c>
      <c r="N15" s="1" t="s">
        <v>786</v>
      </c>
      <c r="O15" s="1" t="s">
        <v>51</v>
      </c>
      <c r="P15" s="1" t="s">
        <v>54</v>
      </c>
      <c r="Q15" s="1" t="s">
        <v>51</v>
      </c>
      <c r="R15">
        <v>3</v>
      </c>
      <c r="S15" s="1" t="s">
        <v>51</v>
      </c>
      <c r="T15" s="8"/>
    </row>
    <row r="16" spans="1:20" ht="30" customHeight="1" x14ac:dyDescent="0.3">
      <c r="A16" s="10" t="s">
        <v>820</v>
      </c>
      <c r="B16" s="10" t="s">
        <v>51</v>
      </c>
      <c r="C16" s="10" t="s">
        <v>51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0" t="s">
        <v>51</v>
      </c>
      <c r="N16" s="1" t="s">
        <v>821</v>
      </c>
      <c r="O16" s="1" t="s">
        <v>51</v>
      </c>
      <c r="P16" s="1" t="s">
        <v>51</v>
      </c>
      <c r="Q16" s="1" t="s">
        <v>822</v>
      </c>
      <c r="R16">
        <v>2</v>
      </c>
      <c r="S16" s="1" t="s">
        <v>51</v>
      </c>
      <c r="T16" s="8">
        <f>L16*1</f>
        <v>0</v>
      </c>
    </row>
    <row r="17" spans="1:20" ht="30" customHeight="1" x14ac:dyDescent="0.3">
      <c r="A17" s="10" t="s">
        <v>857</v>
      </c>
      <c r="B17" s="10" t="s">
        <v>51</v>
      </c>
      <c r="C17" s="10" t="s">
        <v>51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 t="s">
        <v>51</v>
      </c>
      <c r="N17" s="1" t="s">
        <v>858</v>
      </c>
      <c r="O17" s="1" t="s">
        <v>51</v>
      </c>
      <c r="P17" s="1" t="s">
        <v>51</v>
      </c>
      <c r="Q17" s="1" t="s">
        <v>859</v>
      </c>
      <c r="R17">
        <v>2</v>
      </c>
      <c r="S17" s="1" t="s">
        <v>51</v>
      </c>
      <c r="T17" s="8">
        <f>L17*1</f>
        <v>0</v>
      </c>
    </row>
    <row r="18" spans="1:20" ht="30" customHeight="1" x14ac:dyDescent="0.3">
      <c r="A18" s="10" t="s">
        <v>860</v>
      </c>
      <c r="B18" s="10" t="s">
        <v>51</v>
      </c>
      <c r="C18" s="10" t="s">
        <v>51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 t="s">
        <v>51</v>
      </c>
      <c r="N18" s="1" t="s">
        <v>861</v>
      </c>
      <c r="O18" s="1" t="s">
        <v>51</v>
      </c>
      <c r="P18" s="1" t="s">
        <v>858</v>
      </c>
      <c r="Q18" s="1" t="s">
        <v>51</v>
      </c>
      <c r="R18">
        <v>3</v>
      </c>
      <c r="S18" s="1" t="s">
        <v>51</v>
      </c>
      <c r="T18" s="8"/>
    </row>
    <row r="19" spans="1:20" ht="30" customHeight="1" x14ac:dyDescent="0.3">
      <c r="A19" s="10" t="s">
        <v>862</v>
      </c>
      <c r="B19" s="10" t="s">
        <v>51</v>
      </c>
      <c r="C19" s="10" t="s">
        <v>51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 t="s">
        <v>51</v>
      </c>
      <c r="N19" s="1" t="s">
        <v>863</v>
      </c>
      <c r="O19" s="1" t="s">
        <v>51</v>
      </c>
      <c r="P19" s="1" t="s">
        <v>861</v>
      </c>
      <c r="Q19" s="1" t="s">
        <v>51</v>
      </c>
      <c r="R19">
        <v>4</v>
      </c>
      <c r="S19" s="1" t="s">
        <v>51</v>
      </c>
      <c r="T19" s="8"/>
    </row>
    <row r="20" spans="1:20" ht="30" customHeight="1" x14ac:dyDescent="0.3">
      <c r="A20" s="10" t="s">
        <v>870</v>
      </c>
      <c r="B20" s="10" t="s">
        <v>51</v>
      </c>
      <c r="C20" s="10" t="s">
        <v>51</v>
      </c>
      <c r="D20" s="11">
        <v>1</v>
      </c>
      <c r="E20" s="12"/>
      <c r="F20" s="12"/>
      <c r="G20" s="12"/>
      <c r="H20" s="12"/>
      <c r="I20" s="12"/>
      <c r="J20" s="12"/>
      <c r="K20" s="12"/>
      <c r="L20" s="12"/>
      <c r="M20" s="10" t="s">
        <v>51</v>
      </c>
      <c r="N20" s="1" t="s">
        <v>871</v>
      </c>
      <c r="O20" s="1" t="s">
        <v>51</v>
      </c>
      <c r="P20" s="1" t="s">
        <v>858</v>
      </c>
      <c r="Q20" s="1" t="s">
        <v>51</v>
      </c>
      <c r="R20">
        <v>3</v>
      </c>
      <c r="S20" s="1" t="s">
        <v>51</v>
      </c>
      <c r="T20" s="8"/>
    </row>
    <row r="21" spans="1:20" ht="30" customHeight="1" x14ac:dyDescent="0.3">
      <c r="A21" s="10" t="s">
        <v>872</v>
      </c>
      <c r="B21" s="10" t="s">
        <v>51</v>
      </c>
      <c r="C21" s="10" t="s">
        <v>51</v>
      </c>
      <c r="D21" s="11">
        <v>1</v>
      </c>
      <c r="E21" s="12"/>
      <c r="F21" s="12"/>
      <c r="G21" s="12"/>
      <c r="H21" s="12"/>
      <c r="I21" s="12"/>
      <c r="J21" s="12"/>
      <c r="K21" s="12"/>
      <c r="L21" s="12"/>
      <c r="M21" s="10" t="s">
        <v>51</v>
      </c>
      <c r="N21" s="1" t="s">
        <v>873</v>
      </c>
      <c r="O21" s="1" t="s">
        <v>51</v>
      </c>
      <c r="P21" s="1" t="s">
        <v>871</v>
      </c>
      <c r="Q21" s="1" t="s">
        <v>51</v>
      </c>
      <c r="R21">
        <v>4</v>
      </c>
      <c r="S21" s="1" t="s">
        <v>51</v>
      </c>
      <c r="T21" s="8"/>
    </row>
    <row r="22" spans="1:20" ht="30" customHeight="1" x14ac:dyDescent="0.3">
      <c r="A22" s="10" t="s">
        <v>886</v>
      </c>
      <c r="B22" s="10" t="s">
        <v>51</v>
      </c>
      <c r="C22" s="10" t="s">
        <v>51</v>
      </c>
      <c r="D22" s="11">
        <v>1</v>
      </c>
      <c r="E22" s="12"/>
      <c r="F22" s="12"/>
      <c r="G22" s="12"/>
      <c r="H22" s="12"/>
      <c r="I22" s="12"/>
      <c r="J22" s="12"/>
      <c r="K22" s="12"/>
      <c r="L22" s="12"/>
      <c r="M22" s="10" t="s">
        <v>51</v>
      </c>
      <c r="N22" s="1" t="s">
        <v>887</v>
      </c>
      <c r="O22" s="1" t="s">
        <v>51</v>
      </c>
      <c r="P22" s="1" t="s">
        <v>871</v>
      </c>
      <c r="Q22" s="1" t="s">
        <v>51</v>
      </c>
      <c r="R22">
        <v>4</v>
      </c>
      <c r="S22" s="1" t="s">
        <v>51</v>
      </c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103</v>
      </c>
      <c r="B27" s="11"/>
      <c r="C27" s="11"/>
      <c r="D27" s="11"/>
      <c r="E27" s="11"/>
      <c r="F27" s="12"/>
      <c r="G27" s="11"/>
      <c r="H27" s="12"/>
      <c r="I27" s="11"/>
      <c r="J27" s="12"/>
      <c r="K27" s="11"/>
      <c r="L27" s="12"/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59"/>
  <sheetViews>
    <sheetView workbookViewId="0">
      <selection activeCell="B17" sqref="B1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1014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161" t="s">
        <v>1</v>
      </c>
      <c r="B2" s="161" t="s">
        <v>2</v>
      </c>
      <c r="C2" s="161" t="s">
        <v>3</v>
      </c>
      <c r="D2" s="161" t="s">
        <v>4</v>
      </c>
      <c r="E2" s="161" t="s">
        <v>5</v>
      </c>
      <c r="F2" s="161"/>
      <c r="G2" s="161" t="s">
        <v>8</v>
      </c>
      <c r="H2" s="161"/>
      <c r="I2" s="161" t="s">
        <v>9</v>
      </c>
      <c r="J2" s="161"/>
      <c r="K2" s="161" t="s">
        <v>10</v>
      </c>
      <c r="L2" s="161"/>
      <c r="M2" s="161" t="s">
        <v>11</v>
      </c>
      <c r="N2" s="163" t="s">
        <v>19</v>
      </c>
      <c r="O2" s="163" t="s">
        <v>13</v>
      </c>
      <c r="P2" s="163" t="s">
        <v>20</v>
      </c>
      <c r="Q2" s="163" t="s">
        <v>12</v>
      </c>
      <c r="R2" s="163" t="s">
        <v>21</v>
      </c>
      <c r="S2" s="163" t="s">
        <v>22</v>
      </c>
      <c r="T2" s="163" t="s">
        <v>23</v>
      </c>
      <c r="U2" s="163" t="s">
        <v>24</v>
      </c>
      <c r="V2" s="163" t="s">
        <v>25</v>
      </c>
      <c r="W2" s="163" t="s">
        <v>26</v>
      </c>
      <c r="X2" s="163" t="s">
        <v>27</v>
      </c>
      <c r="Y2" s="163" t="s">
        <v>28</v>
      </c>
      <c r="Z2" s="163" t="s">
        <v>29</v>
      </c>
      <c r="AA2" s="163" t="s">
        <v>30</v>
      </c>
      <c r="AB2" s="163" t="s">
        <v>31</v>
      </c>
      <c r="AC2" s="163" t="s">
        <v>32</v>
      </c>
      <c r="AD2" s="163" t="s">
        <v>33</v>
      </c>
      <c r="AE2" s="163" t="s">
        <v>34</v>
      </c>
      <c r="AF2" s="163" t="s">
        <v>35</v>
      </c>
      <c r="AG2" s="163" t="s">
        <v>36</v>
      </c>
      <c r="AH2" s="163" t="s">
        <v>37</v>
      </c>
      <c r="AI2" s="163" t="s">
        <v>38</v>
      </c>
      <c r="AJ2" s="163" t="s">
        <v>39</v>
      </c>
      <c r="AK2" s="163" t="s">
        <v>40</v>
      </c>
      <c r="AL2" s="163" t="s">
        <v>41</v>
      </c>
      <c r="AM2" s="163" t="s">
        <v>42</v>
      </c>
      <c r="AN2" s="163" t="s">
        <v>43</v>
      </c>
      <c r="AO2" s="163" t="s">
        <v>44</v>
      </c>
      <c r="AP2" s="163" t="s">
        <v>45</v>
      </c>
      <c r="AQ2" s="163" t="s">
        <v>46</v>
      </c>
      <c r="AR2" s="163" t="s">
        <v>47</v>
      </c>
      <c r="AS2" s="163" t="s">
        <v>15</v>
      </c>
      <c r="AT2" s="163" t="s">
        <v>16</v>
      </c>
      <c r="AU2" s="163" t="s">
        <v>48</v>
      </c>
      <c r="AV2" s="163" t="s">
        <v>49</v>
      </c>
    </row>
    <row r="3" spans="1:48" ht="30" customHeight="1" x14ac:dyDescent="0.3">
      <c r="A3" s="161"/>
      <c r="B3" s="161"/>
      <c r="C3" s="161"/>
      <c r="D3" s="161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161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  <c r="AT3" s="163"/>
      <c r="AU3" s="163"/>
      <c r="AV3" s="163"/>
    </row>
    <row r="4" spans="1:48" ht="30" customHeight="1" x14ac:dyDescent="0.3">
      <c r="A4" s="13" t="s">
        <v>55</v>
      </c>
      <c r="B4" s="13" t="s">
        <v>57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 x14ac:dyDescent="0.3">
      <c r="A5" s="13" t="s">
        <v>58</v>
      </c>
      <c r="B5" s="13" t="s">
        <v>59</v>
      </c>
      <c r="C5" s="13" t="s">
        <v>60</v>
      </c>
      <c r="D5" s="11">
        <v>80</v>
      </c>
      <c r="E5" s="12"/>
      <c r="F5" s="12"/>
      <c r="G5" s="12"/>
      <c r="H5" s="12"/>
      <c r="I5" s="12"/>
      <c r="J5" s="12"/>
      <c r="K5" s="12"/>
      <c r="L5" s="12"/>
      <c r="M5" s="13" t="s">
        <v>61</v>
      </c>
      <c r="N5" s="1" t="s">
        <v>62</v>
      </c>
      <c r="O5" s="1" t="s">
        <v>51</v>
      </c>
      <c r="P5" s="1" t="s">
        <v>51</v>
      </c>
      <c r="Q5" s="1" t="s">
        <v>56</v>
      </c>
      <c r="R5" s="1" t="s">
        <v>63</v>
      </c>
      <c r="S5" s="1" t="s">
        <v>64</v>
      </c>
      <c r="T5" s="1" t="s">
        <v>64</v>
      </c>
      <c r="AR5" s="1" t="s">
        <v>51</v>
      </c>
      <c r="AS5" s="1" t="s">
        <v>51</v>
      </c>
      <c r="AU5" s="1" t="s">
        <v>65</v>
      </c>
      <c r="AV5">
        <v>4</v>
      </c>
    </row>
    <row r="6" spans="1:48" ht="30" customHeight="1" x14ac:dyDescent="0.3">
      <c r="A6" s="13" t="s">
        <v>66</v>
      </c>
      <c r="B6" s="13" t="s">
        <v>67</v>
      </c>
      <c r="C6" s="13" t="s">
        <v>60</v>
      </c>
      <c r="D6" s="11">
        <v>320</v>
      </c>
      <c r="E6" s="12"/>
      <c r="F6" s="12"/>
      <c r="G6" s="12"/>
      <c r="H6" s="12"/>
      <c r="I6" s="12"/>
      <c r="J6" s="12"/>
      <c r="K6" s="12"/>
      <c r="L6" s="12"/>
      <c r="M6" s="13" t="s">
        <v>68</v>
      </c>
      <c r="N6" s="1" t="s">
        <v>69</v>
      </c>
      <c r="O6" s="1" t="s">
        <v>51</v>
      </c>
      <c r="P6" s="1" t="s">
        <v>51</v>
      </c>
      <c r="Q6" s="1" t="s">
        <v>56</v>
      </c>
      <c r="R6" s="1" t="s">
        <v>63</v>
      </c>
      <c r="S6" s="1" t="s">
        <v>64</v>
      </c>
      <c r="T6" s="1" t="s">
        <v>64</v>
      </c>
      <c r="AR6" s="1" t="s">
        <v>51</v>
      </c>
      <c r="AS6" s="1" t="s">
        <v>51</v>
      </c>
      <c r="AU6" s="1" t="s">
        <v>70</v>
      </c>
      <c r="AV6">
        <v>5</v>
      </c>
    </row>
    <row r="7" spans="1:48" ht="30" customHeight="1" x14ac:dyDescent="0.3">
      <c r="A7" s="13" t="s">
        <v>71</v>
      </c>
      <c r="B7" s="13" t="s">
        <v>72</v>
      </c>
      <c r="C7" s="13" t="s">
        <v>73</v>
      </c>
      <c r="D7" s="11">
        <v>8</v>
      </c>
      <c r="E7" s="12"/>
      <c r="F7" s="12"/>
      <c r="G7" s="12"/>
      <c r="H7" s="12"/>
      <c r="I7" s="12"/>
      <c r="J7" s="12"/>
      <c r="K7" s="12"/>
      <c r="L7" s="12"/>
      <c r="M7" s="13" t="s">
        <v>74</v>
      </c>
      <c r="N7" s="1" t="s">
        <v>75</v>
      </c>
      <c r="O7" s="1" t="s">
        <v>51</v>
      </c>
      <c r="P7" s="1" t="s">
        <v>51</v>
      </c>
      <c r="Q7" s="1" t="s">
        <v>56</v>
      </c>
      <c r="R7" s="1" t="s">
        <v>63</v>
      </c>
      <c r="S7" s="1" t="s">
        <v>64</v>
      </c>
      <c r="T7" s="1" t="s">
        <v>64</v>
      </c>
      <c r="AR7" s="1" t="s">
        <v>51</v>
      </c>
      <c r="AS7" s="1" t="s">
        <v>51</v>
      </c>
      <c r="AU7" s="1" t="s">
        <v>76</v>
      </c>
      <c r="AV7">
        <v>6</v>
      </c>
    </row>
    <row r="8" spans="1:48" ht="30" customHeight="1" x14ac:dyDescent="0.3">
      <c r="A8" s="13" t="s">
        <v>77</v>
      </c>
      <c r="B8" s="13" t="s">
        <v>78</v>
      </c>
      <c r="C8" s="13" t="s">
        <v>79</v>
      </c>
      <c r="D8" s="11">
        <v>2</v>
      </c>
      <c r="E8" s="12"/>
      <c r="F8" s="12"/>
      <c r="G8" s="12"/>
      <c r="H8" s="12"/>
      <c r="I8" s="12"/>
      <c r="J8" s="12"/>
      <c r="K8" s="12"/>
      <c r="L8" s="12"/>
      <c r="M8" s="13" t="s">
        <v>80</v>
      </c>
      <c r="N8" s="1" t="s">
        <v>81</v>
      </c>
      <c r="O8" s="1" t="s">
        <v>51</v>
      </c>
      <c r="P8" s="1" t="s">
        <v>51</v>
      </c>
      <c r="Q8" s="1" t="s">
        <v>56</v>
      </c>
      <c r="R8" s="1" t="s">
        <v>63</v>
      </c>
      <c r="S8" s="1" t="s">
        <v>64</v>
      </c>
      <c r="T8" s="1" t="s">
        <v>64</v>
      </c>
      <c r="AR8" s="1" t="s">
        <v>51</v>
      </c>
      <c r="AS8" s="1" t="s">
        <v>51</v>
      </c>
      <c r="AU8" s="1" t="s">
        <v>82</v>
      </c>
      <c r="AV8">
        <v>7</v>
      </c>
    </row>
    <row r="9" spans="1:48" ht="30" customHeight="1" x14ac:dyDescent="0.3">
      <c r="A9" s="13" t="s">
        <v>83</v>
      </c>
      <c r="B9" s="13" t="s">
        <v>84</v>
      </c>
      <c r="C9" s="13" t="s">
        <v>79</v>
      </c>
      <c r="D9" s="11">
        <v>5</v>
      </c>
      <c r="E9" s="12"/>
      <c r="F9" s="12"/>
      <c r="G9" s="12"/>
      <c r="H9" s="12"/>
      <c r="I9" s="12"/>
      <c r="J9" s="12"/>
      <c r="K9" s="12"/>
      <c r="L9" s="12"/>
      <c r="M9" s="13" t="s">
        <v>85</v>
      </c>
      <c r="N9" s="1" t="s">
        <v>86</v>
      </c>
      <c r="O9" s="1" t="s">
        <v>51</v>
      </c>
      <c r="P9" s="1" t="s">
        <v>51</v>
      </c>
      <c r="Q9" s="1" t="s">
        <v>56</v>
      </c>
      <c r="R9" s="1" t="s">
        <v>63</v>
      </c>
      <c r="S9" s="1" t="s">
        <v>64</v>
      </c>
      <c r="T9" s="1" t="s">
        <v>64</v>
      </c>
      <c r="AR9" s="1" t="s">
        <v>51</v>
      </c>
      <c r="AS9" s="1" t="s">
        <v>51</v>
      </c>
      <c r="AU9" s="1" t="s">
        <v>87</v>
      </c>
      <c r="AV9">
        <v>8</v>
      </c>
    </row>
    <row r="10" spans="1:48" ht="30" customHeight="1" x14ac:dyDescent="0.3">
      <c r="A10" s="13" t="s">
        <v>88</v>
      </c>
      <c r="B10" s="13" t="s">
        <v>89</v>
      </c>
      <c r="C10" s="13" t="s">
        <v>60</v>
      </c>
      <c r="D10" s="11">
        <v>80</v>
      </c>
      <c r="E10" s="12"/>
      <c r="F10" s="12"/>
      <c r="G10" s="12"/>
      <c r="H10" s="12"/>
      <c r="I10" s="12"/>
      <c r="J10" s="12"/>
      <c r="K10" s="12"/>
      <c r="L10" s="12"/>
      <c r="M10" s="13" t="s">
        <v>90</v>
      </c>
      <c r="N10" s="1" t="s">
        <v>91</v>
      </c>
      <c r="O10" s="1" t="s">
        <v>51</v>
      </c>
      <c r="P10" s="1" t="s">
        <v>51</v>
      </c>
      <c r="Q10" s="1" t="s">
        <v>56</v>
      </c>
      <c r="R10" s="1" t="s">
        <v>63</v>
      </c>
      <c r="S10" s="1" t="s">
        <v>64</v>
      </c>
      <c r="T10" s="1" t="s">
        <v>64</v>
      </c>
      <c r="AR10" s="1" t="s">
        <v>51</v>
      </c>
      <c r="AS10" s="1" t="s">
        <v>51</v>
      </c>
      <c r="AU10" s="1" t="s">
        <v>92</v>
      </c>
      <c r="AV10">
        <v>9</v>
      </c>
    </row>
    <row r="11" spans="1:48" ht="30" customHeight="1" x14ac:dyDescent="0.3">
      <c r="A11" s="13" t="s">
        <v>93</v>
      </c>
      <c r="B11" s="13" t="s">
        <v>94</v>
      </c>
      <c r="C11" s="13" t="s">
        <v>95</v>
      </c>
      <c r="D11" s="11">
        <v>112</v>
      </c>
      <c r="E11" s="12"/>
      <c r="F11" s="12"/>
      <c r="G11" s="12"/>
      <c r="H11" s="12"/>
      <c r="I11" s="12"/>
      <c r="J11" s="12"/>
      <c r="K11" s="12"/>
      <c r="L11" s="12"/>
      <c r="M11" s="13" t="s">
        <v>96</v>
      </c>
      <c r="N11" s="1" t="s">
        <v>97</v>
      </c>
      <c r="O11" s="1" t="s">
        <v>51</v>
      </c>
      <c r="P11" s="1" t="s">
        <v>51</v>
      </c>
      <c r="Q11" s="1" t="s">
        <v>56</v>
      </c>
      <c r="R11" s="1" t="s">
        <v>63</v>
      </c>
      <c r="S11" s="1" t="s">
        <v>64</v>
      </c>
      <c r="T11" s="1" t="s">
        <v>64</v>
      </c>
      <c r="AR11" s="1" t="s">
        <v>51</v>
      </c>
      <c r="AS11" s="1" t="s">
        <v>51</v>
      </c>
      <c r="AU11" s="1" t="s">
        <v>98</v>
      </c>
      <c r="AV11">
        <v>10</v>
      </c>
    </row>
    <row r="12" spans="1:48" ht="30" customHeight="1" x14ac:dyDescent="0.3">
      <c r="A12" s="13" t="s">
        <v>99</v>
      </c>
      <c r="B12" s="13" t="s">
        <v>94</v>
      </c>
      <c r="C12" s="13" t="s">
        <v>95</v>
      </c>
      <c r="D12" s="11">
        <v>112</v>
      </c>
      <c r="E12" s="12"/>
      <c r="F12" s="12"/>
      <c r="G12" s="12"/>
      <c r="H12" s="12"/>
      <c r="I12" s="12"/>
      <c r="J12" s="12"/>
      <c r="K12" s="12"/>
      <c r="L12" s="12"/>
      <c r="M12" s="13" t="s">
        <v>100</v>
      </c>
      <c r="N12" s="1" t="s">
        <v>101</v>
      </c>
      <c r="O12" s="1" t="s">
        <v>51</v>
      </c>
      <c r="P12" s="1" t="s">
        <v>51</v>
      </c>
      <c r="Q12" s="1" t="s">
        <v>56</v>
      </c>
      <c r="R12" s="1" t="s">
        <v>63</v>
      </c>
      <c r="S12" s="1" t="s">
        <v>64</v>
      </c>
      <c r="T12" s="1" t="s">
        <v>64</v>
      </c>
      <c r="AR12" s="1" t="s">
        <v>51</v>
      </c>
      <c r="AS12" s="1" t="s">
        <v>51</v>
      </c>
      <c r="AU12" s="1" t="s">
        <v>102</v>
      </c>
      <c r="AV12">
        <v>11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56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56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56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56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56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56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56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56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56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56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56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56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56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56</v>
      </c>
    </row>
    <row r="27" spans="1:48" ht="30" customHeight="1" x14ac:dyDescent="0.3">
      <c r="A27" s="13" t="s">
        <v>103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104</v>
      </c>
    </row>
    <row r="28" spans="1:48" ht="30" customHeight="1" x14ac:dyDescent="0.3">
      <c r="A28" s="13" t="s">
        <v>105</v>
      </c>
      <c r="B28" s="13" t="s">
        <v>57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106</v>
      </c>
    </row>
    <row r="29" spans="1:48" ht="30" customHeight="1" x14ac:dyDescent="0.3">
      <c r="A29" s="13" t="s">
        <v>107</v>
      </c>
      <c r="B29" s="13" t="s">
        <v>108</v>
      </c>
      <c r="C29" s="13" t="s">
        <v>60</v>
      </c>
      <c r="D29" s="11">
        <v>19</v>
      </c>
      <c r="E29" s="12"/>
      <c r="F29" s="12"/>
      <c r="G29" s="12"/>
      <c r="H29" s="12"/>
      <c r="I29" s="12"/>
      <c r="J29" s="12"/>
      <c r="K29" s="12"/>
      <c r="L29" s="12"/>
      <c r="M29" s="13" t="s">
        <v>109</v>
      </c>
      <c r="N29" s="1" t="s">
        <v>110</v>
      </c>
      <c r="O29" s="1" t="s">
        <v>51</v>
      </c>
      <c r="P29" s="1" t="s">
        <v>51</v>
      </c>
      <c r="Q29" s="1" t="s">
        <v>106</v>
      </c>
      <c r="R29" s="1" t="s">
        <v>63</v>
      </c>
      <c r="S29" s="1" t="s">
        <v>64</v>
      </c>
      <c r="T29" s="1" t="s">
        <v>64</v>
      </c>
      <c r="AR29" s="1" t="s">
        <v>51</v>
      </c>
      <c r="AS29" s="1" t="s">
        <v>51</v>
      </c>
      <c r="AU29" s="1" t="s">
        <v>111</v>
      </c>
      <c r="AV29">
        <v>13</v>
      </c>
    </row>
    <row r="30" spans="1:48" ht="30" customHeight="1" x14ac:dyDescent="0.3">
      <c r="A30" s="13" t="s">
        <v>58</v>
      </c>
      <c r="B30" s="13" t="s">
        <v>112</v>
      </c>
      <c r="C30" s="13" t="s">
        <v>60</v>
      </c>
      <c r="D30" s="11">
        <v>280</v>
      </c>
      <c r="E30" s="12"/>
      <c r="F30" s="12"/>
      <c r="G30" s="12"/>
      <c r="H30" s="12"/>
      <c r="I30" s="12"/>
      <c r="J30" s="12"/>
      <c r="K30" s="12"/>
      <c r="L30" s="12"/>
      <c r="M30" s="13" t="s">
        <v>113</v>
      </c>
      <c r="N30" s="1" t="s">
        <v>114</v>
      </c>
      <c r="O30" s="1" t="s">
        <v>51</v>
      </c>
      <c r="P30" s="1" t="s">
        <v>51</v>
      </c>
      <c r="Q30" s="1" t="s">
        <v>106</v>
      </c>
      <c r="R30" s="1" t="s">
        <v>63</v>
      </c>
      <c r="S30" s="1" t="s">
        <v>64</v>
      </c>
      <c r="T30" s="1" t="s">
        <v>64</v>
      </c>
      <c r="AR30" s="1" t="s">
        <v>51</v>
      </c>
      <c r="AS30" s="1" t="s">
        <v>51</v>
      </c>
      <c r="AU30" s="1" t="s">
        <v>115</v>
      </c>
      <c r="AV30">
        <v>14</v>
      </c>
    </row>
    <row r="31" spans="1:48" ht="30" customHeight="1" x14ac:dyDescent="0.3">
      <c r="A31" s="13" t="s">
        <v>58</v>
      </c>
      <c r="B31" s="13" t="s">
        <v>116</v>
      </c>
      <c r="C31" s="13" t="s">
        <v>60</v>
      </c>
      <c r="D31" s="11">
        <v>45</v>
      </c>
      <c r="E31" s="12"/>
      <c r="F31" s="12"/>
      <c r="G31" s="12"/>
      <c r="H31" s="12"/>
      <c r="I31" s="12"/>
      <c r="J31" s="12"/>
      <c r="K31" s="12"/>
      <c r="L31" s="12"/>
      <c r="M31" s="13" t="s">
        <v>117</v>
      </c>
      <c r="N31" s="1" t="s">
        <v>118</v>
      </c>
      <c r="O31" s="1" t="s">
        <v>51</v>
      </c>
      <c r="P31" s="1" t="s">
        <v>51</v>
      </c>
      <c r="Q31" s="1" t="s">
        <v>106</v>
      </c>
      <c r="R31" s="1" t="s">
        <v>63</v>
      </c>
      <c r="S31" s="1" t="s">
        <v>64</v>
      </c>
      <c r="T31" s="1" t="s">
        <v>64</v>
      </c>
      <c r="AR31" s="1" t="s">
        <v>51</v>
      </c>
      <c r="AS31" s="1" t="s">
        <v>51</v>
      </c>
      <c r="AU31" s="1" t="s">
        <v>119</v>
      </c>
      <c r="AV31">
        <v>15</v>
      </c>
    </row>
    <row r="32" spans="1:48" ht="30" customHeight="1" x14ac:dyDescent="0.3">
      <c r="A32" s="13" t="s">
        <v>120</v>
      </c>
      <c r="B32" s="13" t="s">
        <v>121</v>
      </c>
      <c r="C32" s="13" t="s">
        <v>60</v>
      </c>
      <c r="D32" s="11">
        <v>344</v>
      </c>
      <c r="E32" s="12"/>
      <c r="F32" s="12"/>
      <c r="G32" s="12"/>
      <c r="H32" s="12"/>
      <c r="I32" s="12"/>
      <c r="J32" s="12"/>
      <c r="K32" s="12"/>
      <c r="L32" s="12"/>
      <c r="M32" s="13" t="s">
        <v>122</v>
      </c>
      <c r="N32" s="1" t="s">
        <v>123</v>
      </c>
      <c r="O32" s="1" t="s">
        <v>51</v>
      </c>
      <c r="P32" s="1" t="s">
        <v>51</v>
      </c>
      <c r="Q32" s="1" t="s">
        <v>106</v>
      </c>
      <c r="R32" s="1" t="s">
        <v>63</v>
      </c>
      <c r="S32" s="1" t="s">
        <v>64</v>
      </c>
      <c r="T32" s="1" t="s">
        <v>64</v>
      </c>
      <c r="AR32" s="1" t="s">
        <v>51</v>
      </c>
      <c r="AS32" s="1" t="s">
        <v>51</v>
      </c>
      <c r="AU32" s="1" t="s">
        <v>124</v>
      </c>
      <c r="AV32">
        <v>16</v>
      </c>
    </row>
    <row r="33" spans="1:48" ht="30" customHeight="1" x14ac:dyDescent="0.3">
      <c r="A33" s="13" t="s">
        <v>66</v>
      </c>
      <c r="B33" s="13" t="s">
        <v>125</v>
      </c>
      <c r="C33" s="13" t="s">
        <v>60</v>
      </c>
      <c r="D33" s="11">
        <v>370</v>
      </c>
      <c r="E33" s="12"/>
      <c r="F33" s="12"/>
      <c r="G33" s="12"/>
      <c r="H33" s="12"/>
      <c r="I33" s="12"/>
      <c r="J33" s="12"/>
      <c r="K33" s="12"/>
      <c r="L33" s="12"/>
      <c r="M33" s="13" t="s">
        <v>126</v>
      </c>
      <c r="N33" s="1" t="s">
        <v>127</v>
      </c>
      <c r="O33" s="1" t="s">
        <v>51</v>
      </c>
      <c r="P33" s="1" t="s">
        <v>51</v>
      </c>
      <c r="Q33" s="1" t="s">
        <v>106</v>
      </c>
      <c r="R33" s="1" t="s">
        <v>63</v>
      </c>
      <c r="S33" s="1" t="s">
        <v>64</v>
      </c>
      <c r="T33" s="1" t="s">
        <v>64</v>
      </c>
      <c r="AR33" s="1" t="s">
        <v>51</v>
      </c>
      <c r="AS33" s="1" t="s">
        <v>51</v>
      </c>
      <c r="AU33" s="1" t="s">
        <v>128</v>
      </c>
      <c r="AV33">
        <v>17</v>
      </c>
    </row>
    <row r="34" spans="1:48" ht="30" customHeight="1" x14ac:dyDescent="0.3">
      <c r="A34" s="13" t="s">
        <v>129</v>
      </c>
      <c r="B34" s="13" t="s">
        <v>125</v>
      </c>
      <c r="C34" s="13" t="s">
        <v>60</v>
      </c>
      <c r="D34" s="11">
        <v>38</v>
      </c>
      <c r="E34" s="12"/>
      <c r="F34" s="12"/>
      <c r="G34" s="12"/>
      <c r="H34" s="12"/>
      <c r="I34" s="12"/>
      <c r="J34" s="12"/>
      <c r="K34" s="12"/>
      <c r="L34" s="12"/>
      <c r="M34" s="13" t="s">
        <v>130</v>
      </c>
      <c r="N34" s="1" t="s">
        <v>131</v>
      </c>
      <c r="O34" s="1" t="s">
        <v>51</v>
      </c>
      <c r="P34" s="1" t="s">
        <v>51</v>
      </c>
      <c r="Q34" s="1" t="s">
        <v>106</v>
      </c>
      <c r="R34" s="1" t="s">
        <v>63</v>
      </c>
      <c r="S34" s="1" t="s">
        <v>64</v>
      </c>
      <c r="T34" s="1" t="s">
        <v>64</v>
      </c>
      <c r="AR34" s="1" t="s">
        <v>51</v>
      </c>
      <c r="AS34" s="1" t="s">
        <v>51</v>
      </c>
      <c r="AU34" s="1" t="s">
        <v>132</v>
      </c>
      <c r="AV34">
        <v>18</v>
      </c>
    </row>
    <row r="35" spans="1:48" ht="30" customHeight="1" x14ac:dyDescent="0.3">
      <c r="A35" s="13" t="s">
        <v>133</v>
      </c>
      <c r="B35" s="13" t="s">
        <v>134</v>
      </c>
      <c r="C35" s="13" t="s">
        <v>79</v>
      </c>
      <c r="D35" s="11">
        <v>7</v>
      </c>
      <c r="E35" s="12"/>
      <c r="F35" s="12"/>
      <c r="G35" s="12"/>
      <c r="H35" s="12"/>
      <c r="I35" s="12"/>
      <c r="J35" s="12"/>
      <c r="K35" s="12"/>
      <c r="L35" s="12"/>
      <c r="M35" s="13" t="s">
        <v>135</v>
      </c>
      <c r="N35" s="1" t="s">
        <v>136</v>
      </c>
      <c r="O35" s="1" t="s">
        <v>51</v>
      </c>
      <c r="P35" s="1" t="s">
        <v>51</v>
      </c>
      <c r="Q35" s="1" t="s">
        <v>106</v>
      </c>
      <c r="R35" s="1" t="s">
        <v>63</v>
      </c>
      <c r="S35" s="1" t="s">
        <v>64</v>
      </c>
      <c r="T35" s="1" t="s">
        <v>64</v>
      </c>
      <c r="AR35" s="1" t="s">
        <v>51</v>
      </c>
      <c r="AS35" s="1" t="s">
        <v>51</v>
      </c>
      <c r="AU35" s="1" t="s">
        <v>137</v>
      </c>
      <c r="AV35">
        <v>19</v>
      </c>
    </row>
    <row r="36" spans="1:48" ht="30" customHeight="1" x14ac:dyDescent="0.3">
      <c r="A36" s="13" t="s">
        <v>138</v>
      </c>
      <c r="B36" s="13" t="s">
        <v>139</v>
      </c>
      <c r="C36" s="13" t="s">
        <v>73</v>
      </c>
      <c r="D36" s="11">
        <v>1</v>
      </c>
      <c r="E36" s="12"/>
      <c r="F36" s="12"/>
      <c r="G36" s="12"/>
      <c r="H36" s="12"/>
      <c r="I36" s="12"/>
      <c r="J36" s="12"/>
      <c r="K36" s="12"/>
      <c r="L36" s="12"/>
      <c r="M36" s="13" t="s">
        <v>140</v>
      </c>
      <c r="N36" s="1" t="s">
        <v>141</v>
      </c>
      <c r="O36" s="1" t="s">
        <v>51</v>
      </c>
      <c r="P36" s="1" t="s">
        <v>51</v>
      </c>
      <c r="Q36" s="1" t="s">
        <v>106</v>
      </c>
      <c r="R36" s="1" t="s">
        <v>63</v>
      </c>
      <c r="S36" s="1" t="s">
        <v>64</v>
      </c>
      <c r="T36" s="1" t="s">
        <v>64</v>
      </c>
      <c r="AR36" s="1" t="s">
        <v>51</v>
      </c>
      <c r="AS36" s="1" t="s">
        <v>51</v>
      </c>
      <c r="AU36" s="1" t="s">
        <v>142</v>
      </c>
      <c r="AV36">
        <v>20</v>
      </c>
    </row>
    <row r="37" spans="1:48" ht="30" customHeight="1" x14ac:dyDescent="0.3">
      <c r="A37" s="13" t="s">
        <v>83</v>
      </c>
      <c r="B37" s="13" t="s">
        <v>143</v>
      </c>
      <c r="C37" s="13" t="s">
        <v>79</v>
      </c>
      <c r="D37" s="11">
        <v>1</v>
      </c>
      <c r="E37" s="12"/>
      <c r="F37" s="12"/>
      <c r="G37" s="12"/>
      <c r="H37" s="12"/>
      <c r="I37" s="12"/>
      <c r="J37" s="12"/>
      <c r="K37" s="12"/>
      <c r="L37" s="12"/>
      <c r="M37" s="13" t="s">
        <v>144</v>
      </c>
      <c r="N37" s="1" t="s">
        <v>145</v>
      </c>
      <c r="O37" s="1" t="s">
        <v>51</v>
      </c>
      <c r="P37" s="1" t="s">
        <v>51</v>
      </c>
      <c r="Q37" s="1" t="s">
        <v>106</v>
      </c>
      <c r="R37" s="1" t="s">
        <v>63</v>
      </c>
      <c r="S37" s="1" t="s">
        <v>64</v>
      </c>
      <c r="T37" s="1" t="s">
        <v>64</v>
      </c>
      <c r="AR37" s="1" t="s">
        <v>51</v>
      </c>
      <c r="AS37" s="1" t="s">
        <v>51</v>
      </c>
      <c r="AU37" s="1" t="s">
        <v>146</v>
      </c>
      <c r="AV37">
        <v>21</v>
      </c>
    </row>
    <row r="38" spans="1:48" ht="30" customHeight="1" x14ac:dyDescent="0.3">
      <c r="A38" s="13" t="s">
        <v>88</v>
      </c>
      <c r="B38" s="13" t="s">
        <v>89</v>
      </c>
      <c r="C38" s="13" t="s">
        <v>60</v>
      </c>
      <c r="D38" s="11">
        <v>325</v>
      </c>
      <c r="E38" s="12"/>
      <c r="F38" s="12"/>
      <c r="G38" s="12"/>
      <c r="H38" s="12"/>
      <c r="I38" s="12"/>
      <c r="J38" s="12"/>
      <c r="K38" s="12"/>
      <c r="L38" s="12"/>
      <c r="M38" s="13" t="s">
        <v>90</v>
      </c>
      <c r="N38" s="1" t="s">
        <v>91</v>
      </c>
      <c r="O38" s="1" t="s">
        <v>51</v>
      </c>
      <c r="P38" s="1" t="s">
        <v>51</v>
      </c>
      <c r="Q38" s="1" t="s">
        <v>106</v>
      </c>
      <c r="R38" s="1" t="s">
        <v>63</v>
      </c>
      <c r="S38" s="1" t="s">
        <v>64</v>
      </c>
      <c r="T38" s="1" t="s">
        <v>64</v>
      </c>
      <c r="AR38" s="1" t="s">
        <v>51</v>
      </c>
      <c r="AS38" s="1" t="s">
        <v>51</v>
      </c>
      <c r="AU38" s="1" t="s">
        <v>147</v>
      </c>
      <c r="AV38">
        <v>22</v>
      </c>
    </row>
    <row r="39" spans="1:48" ht="30" customHeight="1" x14ac:dyDescent="0.3">
      <c r="A39" s="13" t="s">
        <v>148</v>
      </c>
      <c r="B39" s="13" t="s">
        <v>149</v>
      </c>
      <c r="C39" s="13" t="s">
        <v>79</v>
      </c>
      <c r="D39" s="11">
        <v>20</v>
      </c>
      <c r="E39" s="12"/>
      <c r="F39" s="12"/>
      <c r="G39" s="12"/>
      <c r="H39" s="12"/>
      <c r="I39" s="12"/>
      <c r="J39" s="12"/>
      <c r="K39" s="12"/>
      <c r="L39" s="12"/>
      <c r="M39" s="13" t="s">
        <v>150</v>
      </c>
      <c r="N39" s="1" t="s">
        <v>151</v>
      </c>
      <c r="O39" s="1" t="s">
        <v>51</v>
      </c>
      <c r="P39" s="1" t="s">
        <v>51</v>
      </c>
      <c r="Q39" s="1" t="s">
        <v>106</v>
      </c>
      <c r="R39" s="1" t="s">
        <v>63</v>
      </c>
      <c r="S39" s="1" t="s">
        <v>64</v>
      </c>
      <c r="T39" s="1" t="s">
        <v>64</v>
      </c>
      <c r="AR39" s="1" t="s">
        <v>51</v>
      </c>
      <c r="AS39" s="1" t="s">
        <v>51</v>
      </c>
      <c r="AU39" s="1" t="s">
        <v>152</v>
      </c>
      <c r="AV39">
        <v>23</v>
      </c>
    </row>
    <row r="40" spans="1:48" ht="30" customHeight="1" x14ac:dyDescent="0.3">
      <c r="A40" s="13" t="s">
        <v>153</v>
      </c>
      <c r="B40" s="13" t="s">
        <v>154</v>
      </c>
      <c r="C40" s="13" t="s">
        <v>60</v>
      </c>
      <c r="D40" s="11">
        <v>4</v>
      </c>
      <c r="E40" s="12"/>
      <c r="F40" s="12"/>
      <c r="G40" s="12"/>
      <c r="H40" s="12"/>
      <c r="I40" s="12"/>
      <c r="J40" s="12"/>
      <c r="K40" s="12"/>
      <c r="L40" s="12"/>
      <c r="M40" s="13" t="s">
        <v>155</v>
      </c>
      <c r="N40" s="1" t="s">
        <v>156</v>
      </c>
      <c r="O40" s="1" t="s">
        <v>51</v>
      </c>
      <c r="P40" s="1" t="s">
        <v>51</v>
      </c>
      <c r="Q40" s="1" t="s">
        <v>106</v>
      </c>
      <c r="R40" s="1" t="s">
        <v>63</v>
      </c>
      <c r="S40" s="1" t="s">
        <v>64</v>
      </c>
      <c r="T40" s="1" t="s">
        <v>64</v>
      </c>
      <c r="AR40" s="1" t="s">
        <v>51</v>
      </c>
      <c r="AS40" s="1" t="s">
        <v>51</v>
      </c>
      <c r="AU40" s="1" t="s">
        <v>157</v>
      </c>
      <c r="AV40">
        <v>24</v>
      </c>
    </row>
    <row r="41" spans="1:48" ht="30" customHeight="1" x14ac:dyDescent="0.3">
      <c r="A41" s="13" t="s">
        <v>158</v>
      </c>
      <c r="B41" s="13" t="s">
        <v>159</v>
      </c>
      <c r="C41" s="13" t="s">
        <v>160</v>
      </c>
      <c r="D41" s="11">
        <v>20</v>
      </c>
      <c r="E41" s="12"/>
      <c r="F41" s="12"/>
      <c r="G41" s="12"/>
      <c r="H41" s="12"/>
      <c r="I41" s="12"/>
      <c r="J41" s="12"/>
      <c r="K41" s="12"/>
      <c r="L41" s="12"/>
      <c r="M41" s="13" t="s">
        <v>161</v>
      </c>
      <c r="N41" s="1" t="s">
        <v>162</v>
      </c>
      <c r="O41" s="1" t="s">
        <v>51</v>
      </c>
      <c r="P41" s="1" t="s">
        <v>51</v>
      </c>
      <c r="Q41" s="1" t="s">
        <v>106</v>
      </c>
      <c r="R41" s="1" t="s">
        <v>63</v>
      </c>
      <c r="S41" s="1" t="s">
        <v>64</v>
      </c>
      <c r="T41" s="1" t="s">
        <v>64</v>
      </c>
      <c r="AR41" s="1" t="s">
        <v>51</v>
      </c>
      <c r="AS41" s="1" t="s">
        <v>51</v>
      </c>
      <c r="AU41" s="1" t="s">
        <v>163</v>
      </c>
      <c r="AV41">
        <v>25</v>
      </c>
    </row>
    <row r="42" spans="1:48" ht="30" customHeight="1" x14ac:dyDescent="0.3">
      <c r="A42" s="13" t="s">
        <v>93</v>
      </c>
      <c r="B42" s="13" t="s">
        <v>94</v>
      </c>
      <c r="C42" s="13" t="s">
        <v>95</v>
      </c>
      <c r="D42" s="11">
        <v>423</v>
      </c>
      <c r="E42" s="12"/>
      <c r="F42" s="12"/>
      <c r="G42" s="12"/>
      <c r="H42" s="12"/>
      <c r="I42" s="12"/>
      <c r="J42" s="12"/>
      <c r="K42" s="12"/>
      <c r="L42" s="12"/>
      <c r="M42" s="13" t="s">
        <v>96</v>
      </c>
      <c r="N42" s="1" t="s">
        <v>97</v>
      </c>
      <c r="O42" s="1" t="s">
        <v>51</v>
      </c>
      <c r="P42" s="1" t="s">
        <v>51</v>
      </c>
      <c r="Q42" s="1" t="s">
        <v>106</v>
      </c>
      <c r="R42" s="1" t="s">
        <v>63</v>
      </c>
      <c r="S42" s="1" t="s">
        <v>64</v>
      </c>
      <c r="T42" s="1" t="s">
        <v>64</v>
      </c>
      <c r="AR42" s="1" t="s">
        <v>51</v>
      </c>
      <c r="AS42" s="1" t="s">
        <v>51</v>
      </c>
      <c r="AU42" s="1" t="s">
        <v>164</v>
      </c>
      <c r="AV42">
        <v>26</v>
      </c>
    </row>
    <row r="43" spans="1:48" ht="30" customHeight="1" x14ac:dyDescent="0.3">
      <c r="A43" s="13" t="s">
        <v>99</v>
      </c>
      <c r="B43" s="13" t="s">
        <v>94</v>
      </c>
      <c r="C43" s="13" t="s">
        <v>95</v>
      </c>
      <c r="D43" s="11">
        <v>423</v>
      </c>
      <c r="E43" s="12"/>
      <c r="F43" s="12"/>
      <c r="G43" s="12"/>
      <c r="H43" s="12"/>
      <c r="I43" s="12"/>
      <c r="J43" s="12"/>
      <c r="K43" s="12"/>
      <c r="L43" s="12"/>
      <c r="M43" s="13" t="s">
        <v>100</v>
      </c>
      <c r="N43" s="1" t="s">
        <v>101</v>
      </c>
      <c r="O43" s="1" t="s">
        <v>51</v>
      </c>
      <c r="P43" s="1" t="s">
        <v>51</v>
      </c>
      <c r="Q43" s="1" t="s">
        <v>106</v>
      </c>
      <c r="R43" s="1" t="s">
        <v>63</v>
      </c>
      <c r="S43" s="1" t="s">
        <v>64</v>
      </c>
      <c r="T43" s="1" t="s">
        <v>64</v>
      </c>
      <c r="AR43" s="1" t="s">
        <v>51</v>
      </c>
      <c r="AS43" s="1" t="s">
        <v>51</v>
      </c>
      <c r="AU43" s="1" t="s">
        <v>165</v>
      </c>
      <c r="AV43">
        <v>27</v>
      </c>
    </row>
    <row r="44" spans="1:48" ht="30" customHeight="1" x14ac:dyDescent="0.3">
      <c r="A44" s="13" t="s">
        <v>166</v>
      </c>
      <c r="B44" s="13" t="s">
        <v>167</v>
      </c>
      <c r="C44" s="13" t="s">
        <v>73</v>
      </c>
      <c r="D44" s="11">
        <v>3</v>
      </c>
      <c r="E44" s="12"/>
      <c r="F44" s="12"/>
      <c r="G44" s="12"/>
      <c r="H44" s="12"/>
      <c r="I44" s="12"/>
      <c r="J44" s="12"/>
      <c r="K44" s="12"/>
      <c r="L44" s="12"/>
      <c r="M44" s="13" t="s">
        <v>168</v>
      </c>
      <c r="N44" s="1" t="s">
        <v>169</v>
      </c>
      <c r="O44" s="1" t="s">
        <v>51</v>
      </c>
      <c r="P44" s="1" t="s">
        <v>51</v>
      </c>
      <c r="Q44" s="1" t="s">
        <v>106</v>
      </c>
      <c r="R44" s="1" t="s">
        <v>64</v>
      </c>
      <c r="S44" s="1" t="s">
        <v>64</v>
      </c>
      <c r="T44" s="1" t="s">
        <v>63</v>
      </c>
      <c r="AR44" s="1" t="s">
        <v>51</v>
      </c>
      <c r="AS44" s="1" t="s">
        <v>51</v>
      </c>
      <c r="AU44" s="1" t="s">
        <v>170</v>
      </c>
      <c r="AV44">
        <v>28</v>
      </c>
    </row>
    <row r="45" spans="1:48" ht="30" customHeight="1" x14ac:dyDescent="0.3">
      <c r="A45" s="13" t="s">
        <v>166</v>
      </c>
      <c r="B45" s="13" t="s">
        <v>171</v>
      </c>
      <c r="C45" s="13" t="s">
        <v>73</v>
      </c>
      <c r="D45" s="11">
        <v>2</v>
      </c>
      <c r="E45" s="12"/>
      <c r="F45" s="12"/>
      <c r="G45" s="12"/>
      <c r="H45" s="12"/>
      <c r="I45" s="12"/>
      <c r="J45" s="12"/>
      <c r="K45" s="12"/>
      <c r="L45" s="12"/>
      <c r="M45" s="13" t="s">
        <v>172</v>
      </c>
      <c r="N45" s="1" t="s">
        <v>173</v>
      </c>
      <c r="O45" s="1" t="s">
        <v>51</v>
      </c>
      <c r="P45" s="1" t="s">
        <v>51</v>
      </c>
      <c r="Q45" s="1" t="s">
        <v>106</v>
      </c>
      <c r="R45" s="1" t="s">
        <v>64</v>
      </c>
      <c r="S45" s="1" t="s">
        <v>64</v>
      </c>
      <c r="T45" s="1" t="s">
        <v>63</v>
      </c>
      <c r="AR45" s="1" t="s">
        <v>51</v>
      </c>
      <c r="AS45" s="1" t="s">
        <v>51</v>
      </c>
      <c r="AU45" s="1" t="s">
        <v>174</v>
      </c>
      <c r="AV45">
        <v>29</v>
      </c>
    </row>
    <row r="46" spans="1:48" ht="30" customHeight="1" x14ac:dyDescent="0.3">
      <c r="A46" s="13" t="s">
        <v>166</v>
      </c>
      <c r="B46" s="13" t="s">
        <v>175</v>
      </c>
      <c r="C46" s="13" t="s">
        <v>73</v>
      </c>
      <c r="D46" s="11">
        <v>5</v>
      </c>
      <c r="E46" s="12"/>
      <c r="F46" s="12"/>
      <c r="G46" s="12"/>
      <c r="H46" s="12"/>
      <c r="I46" s="12"/>
      <c r="J46" s="12"/>
      <c r="K46" s="12"/>
      <c r="L46" s="12"/>
      <c r="M46" s="13" t="s">
        <v>176</v>
      </c>
      <c r="N46" s="1" t="s">
        <v>177</v>
      </c>
      <c r="O46" s="1" t="s">
        <v>51</v>
      </c>
      <c r="P46" s="1" t="s">
        <v>51</v>
      </c>
      <c r="Q46" s="1" t="s">
        <v>106</v>
      </c>
      <c r="R46" s="1" t="s">
        <v>64</v>
      </c>
      <c r="S46" s="1" t="s">
        <v>64</v>
      </c>
      <c r="T46" s="1" t="s">
        <v>63</v>
      </c>
      <c r="AR46" s="1" t="s">
        <v>51</v>
      </c>
      <c r="AS46" s="1" t="s">
        <v>51</v>
      </c>
      <c r="AU46" s="1" t="s">
        <v>178</v>
      </c>
      <c r="AV46">
        <v>30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106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106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106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106</v>
      </c>
    </row>
    <row r="51" spans="1:48" ht="30" customHeight="1" x14ac:dyDescent="0.3">
      <c r="A51" s="13" t="s">
        <v>103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104</v>
      </c>
    </row>
    <row r="52" spans="1:48" ht="30" customHeight="1" x14ac:dyDescent="0.3">
      <c r="A52" s="13" t="s">
        <v>179</v>
      </c>
      <c r="B52" s="13" t="s">
        <v>57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180</v>
      </c>
    </row>
    <row r="53" spans="1:48" ht="30" customHeight="1" x14ac:dyDescent="0.3">
      <c r="A53" s="13" t="s">
        <v>107</v>
      </c>
      <c r="B53" s="13" t="s">
        <v>108</v>
      </c>
      <c r="C53" s="13" t="s">
        <v>60</v>
      </c>
      <c r="D53" s="11">
        <v>14</v>
      </c>
      <c r="E53" s="12"/>
      <c r="F53" s="12"/>
      <c r="G53" s="12"/>
      <c r="H53" s="12"/>
      <c r="I53" s="12"/>
      <c r="J53" s="12"/>
      <c r="K53" s="12"/>
      <c r="L53" s="12"/>
      <c r="M53" s="13" t="s">
        <v>109</v>
      </c>
      <c r="N53" s="1" t="s">
        <v>110</v>
      </c>
      <c r="O53" s="1" t="s">
        <v>51</v>
      </c>
      <c r="P53" s="1" t="s">
        <v>51</v>
      </c>
      <c r="Q53" s="1" t="s">
        <v>180</v>
      </c>
      <c r="R53" s="1" t="s">
        <v>63</v>
      </c>
      <c r="S53" s="1" t="s">
        <v>64</v>
      </c>
      <c r="T53" s="1" t="s">
        <v>64</v>
      </c>
      <c r="AR53" s="1" t="s">
        <v>51</v>
      </c>
      <c r="AS53" s="1" t="s">
        <v>51</v>
      </c>
      <c r="AU53" s="1" t="s">
        <v>181</v>
      </c>
      <c r="AV53">
        <v>32</v>
      </c>
    </row>
    <row r="54" spans="1:48" ht="30" customHeight="1" x14ac:dyDescent="0.3">
      <c r="A54" s="13" t="s">
        <v>107</v>
      </c>
      <c r="B54" s="13" t="s">
        <v>182</v>
      </c>
      <c r="C54" s="13" t="s">
        <v>60</v>
      </c>
      <c r="D54" s="11">
        <v>75</v>
      </c>
      <c r="E54" s="12"/>
      <c r="F54" s="12"/>
      <c r="G54" s="12"/>
      <c r="H54" s="12"/>
      <c r="I54" s="12"/>
      <c r="J54" s="12"/>
      <c r="K54" s="12"/>
      <c r="L54" s="12"/>
      <c r="M54" s="13" t="s">
        <v>183</v>
      </c>
      <c r="N54" s="1" t="s">
        <v>184</v>
      </c>
      <c r="O54" s="1" t="s">
        <v>51</v>
      </c>
      <c r="P54" s="1" t="s">
        <v>51</v>
      </c>
      <c r="Q54" s="1" t="s">
        <v>180</v>
      </c>
      <c r="R54" s="1" t="s">
        <v>63</v>
      </c>
      <c r="S54" s="1" t="s">
        <v>64</v>
      </c>
      <c r="T54" s="1" t="s">
        <v>64</v>
      </c>
      <c r="AR54" s="1" t="s">
        <v>51</v>
      </c>
      <c r="AS54" s="1" t="s">
        <v>51</v>
      </c>
      <c r="AU54" s="1" t="s">
        <v>185</v>
      </c>
      <c r="AV54">
        <v>33</v>
      </c>
    </row>
    <row r="55" spans="1:48" ht="30" customHeight="1" x14ac:dyDescent="0.3">
      <c r="A55" s="13" t="s">
        <v>107</v>
      </c>
      <c r="B55" s="13" t="s">
        <v>186</v>
      </c>
      <c r="C55" s="13" t="s">
        <v>60</v>
      </c>
      <c r="D55" s="11">
        <v>26</v>
      </c>
      <c r="E55" s="12"/>
      <c r="F55" s="12"/>
      <c r="G55" s="12"/>
      <c r="H55" s="12"/>
      <c r="I55" s="12"/>
      <c r="J55" s="12"/>
      <c r="K55" s="12"/>
      <c r="L55" s="12"/>
      <c r="M55" s="13" t="s">
        <v>187</v>
      </c>
      <c r="N55" s="1" t="s">
        <v>188</v>
      </c>
      <c r="O55" s="1" t="s">
        <v>51</v>
      </c>
      <c r="P55" s="1" t="s">
        <v>51</v>
      </c>
      <c r="Q55" s="1" t="s">
        <v>180</v>
      </c>
      <c r="R55" s="1" t="s">
        <v>63</v>
      </c>
      <c r="S55" s="1" t="s">
        <v>64</v>
      </c>
      <c r="T55" s="1" t="s">
        <v>64</v>
      </c>
      <c r="AR55" s="1" t="s">
        <v>51</v>
      </c>
      <c r="AS55" s="1" t="s">
        <v>51</v>
      </c>
      <c r="AU55" s="1" t="s">
        <v>189</v>
      </c>
      <c r="AV55">
        <v>34</v>
      </c>
    </row>
    <row r="56" spans="1:48" ht="30" customHeight="1" x14ac:dyDescent="0.3">
      <c r="A56" s="13" t="s">
        <v>58</v>
      </c>
      <c r="B56" s="13" t="s">
        <v>116</v>
      </c>
      <c r="C56" s="13" t="s">
        <v>60</v>
      </c>
      <c r="D56" s="11">
        <v>15</v>
      </c>
      <c r="E56" s="12"/>
      <c r="F56" s="12"/>
      <c r="G56" s="12"/>
      <c r="H56" s="12"/>
      <c r="I56" s="12"/>
      <c r="J56" s="12"/>
      <c r="K56" s="12"/>
      <c r="L56" s="12"/>
      <c r="M56" s="13" t="s">
        <v>117</v>
      </c>
      <c r="N56" s="1" t="s">
        <v>118</v>
      </c>
      <c r="O56" s="1" t="s">
        <v>51</v>
      </c>
      <c r="P56" s="1" t="s">
        <v>51</v>
      </c>
      <c r="Q56" s="1" t="s">
        <v>180</v>
      </c>
      <c r="R56" s="1" t="s">
        <v>63</v>
      </c>
      <c r="S56" s="1" t="s">
        <v>64</v>
      </c>
      <c r="T56" s="1" t="s">
        <v>64</v>
      </c>
      <c r="AR56" s="1" t="s">
        <v>51</v>
      </c>
      <c r="AS56" s="1" t="s">
        <v>51</v>
      </c>
      <c r="AU56" s="1" t="s">
        <v>190</v>
      </c>
      <c r="AV56">
        <v>35</v>
      </c>
    </row>
    <row r="57" spans="1:48" ht="30" customHeight="1" x14ac:dyDescent="0.3">
      <c r="A57" s="13" t="s">
        <v>120</v>
      </c>
      <c r="B57" s="13" t="s">
        <v>191</v>
      </c>
      <c r="C57" s="13" t="s">
        <v>60</v>
      </c>
      <c r="D57" s="11">
        <v>43</v>
      </c>
      <c r="E57" s="12"/>
      <c r="F57" s="12"/>
      <c r="G57" s="12"/>
      <c r="H57" s="12"/>
      <c r="I57" s="12"/>
      <c r="J57" s="12"/>
      <c r="K57" s="12"/>
      <c r="L57" s="12"/>
      <c r="M57" s="13" t="s">
        <v>192</v>
      </c>
      <c r="N57" s="1" t="s">
        <v>193</v>
      </c>
      <c r="O57" s="1" t="s">
        <v>51</v>
      </c>
      <c r="P57" s="1" t="s">
        <v>51</v>
      </c>
      <c r="Q57" s="1" t="s">
        <v>180</v>
      </c>
      <c r="R57" s="1" t="s">
        <v>63</v>
      </c>
      <c r="S57" s="1" t="s">
        <v>64</v>
      </c>
      <c r="T57" s="1" t="s">
        <v>64</v>
      </c>
      <c r="AR57" s="1" t="s">
        <v>51</v>
      </c>
      <c r="AS57" s="1" t="s">
        <v>51</v>
      </c>
      <c r="AU57" s="1" t="s">
        <v>194</v>
      </c>
      <c r="AV57">
        <v>36</v>
      </c>
    </row>
    <row r="58" spans="1:48" ht="30" customHeight="1" x14ac:dyDescent="0.3">
      <c r="A58" s="13" t="s">
        <v>120</v>
      </c>
      <c r="B58" s="13" t="s">
        <v>195</v>
      </c>
      <c r="C58" s="13" t="s">
        <v>60</v>
      </c>
      <c r="D58" s="11">
        <v>46</v>
      </c>
      <c r="E58" s="12"/>
      <c r="F58" s="12"/>
      <c r="G58" s="12"/>
      <c r="H58" s="12"/>
      <c r="I58" s="12"/>
      <c r="J58" s="12"/>
      <c r="K58" s="12"/>
      <c r="L58" s="12"/>
      <c r="M58" s="13" t="s">
        <v>196</v>
      </c>
      <c r="N58" s="1" t="s">
        <v>197</v>
      </c>
      <c r="O58" s="1" t="s">
        <v>51</v>
      </c>
      <c r="P58" s="1" t="s">
        <v>51</v>
      </c>
      <c r="Q58" s="1" t="s">
        <v>180</v>
      </c>
      <c r="R58" s="1" t="s">
        <v>63</v>
      </c>
      <c r="S58" s="1" t="s">
        <v>64</v>
      </c>
      <c r="T58" s="1" t="s">
        <v>64</v>
      </c>
      <c r="AR58" s="1" t="s">
        <v>51</v>
      </c>
      <c r="AS58" s="1" t="s">
        <v>51</v>
      </c>
      <c r="AU58" s="1" t="s">
        <v>198</v>
      </c>
      <c r="AV58">
        <v>37</v>
      </c>
    </row>
    <row r="59" spans="1:48" ht="30" customHeight="1" x14ac:dyDescent="0.3">
      <c r="A59" s="13" t="s">
        <v>120</v>
      </c>
      <c r="B59" s="13" t="s">
        <v>199</v>
      </c>
      <c r="C59" s="13" t="s">
        <v>60</v>
      </c>
      <c r="D59" s="11">
        <v>26</v>
      </c>
      <c r="E59" s="12"/>
      <c r="F59" s="12"/>
      <c r="G59" s="12"/>
      <c r="H59" s="12"/>
      <c r="I59" s="12"/>
      <c r="J59" s="12"/>
      <c r="K59" s="12"/>
      <c r="L59" s="12"/>
      <c r="M59" s="13" t="s">
        <v>200</v>
      </c>
      <c r="N59" s="1" t="s">
        <v>201</v>
      </c>
      <c r="O59" s="1" t="s">
        <v>51</v>
      </c>
      <c r="P59" s="1" t="s">
        <v>51</v>
      </c>
      <c r="Q59" s="1" t="s">
        <v>180</v>
      </c>
      <c r="R59" s="1" t="s">
        <v>63</v>
      </c>
      <c r="S59" s="1" t="s">
        <v>64</v>
      </c>
      <c r="T59" s="1" t="s">
        <v>64</v>
      </c>
      <c r="AR59" s="1" t="s">
        <v>51</v>
      </c>
      <c r="AS59" s="1" t="s">
        <v>51</v>
      </c>
      <c r="AU59" s="1" t="s">
        <v>202</v>
      </c>
      <c r="AV59">
        <v>38</v>
      </c>
    </row>
    <row r="60" spans="1:48" ht="30" customHeight="1" x14ac:dyDescent="0.3">
      <c r="A60" s="13" t="s">
        <v>120</v>
      </c>
      <c r="B60" s="13" t="s">
        <v>203</v>
      </c>
      <c r="C60" s="13" t="s">
        <v>60</v>
      </c>
      <c r="D60" s="11">
        <v>15</v>
      </c>
      <c r="E60" s="12"/>
      <c r="F60" s="12"/>
      <c r="G60" s="12"/>
      <c r="H60" s="12"/>
      <c r="I60" s="12"/>
      <c r="J60" s="12"/>
      <c r="K60" s="12"/>
      <c r="L60" s="12"/>
      <c r="M60" s="13" t="s">
        <v>204</v>
      </c>
      <c r="N60" s="1" t="s">
        <v>205</v>
      </c>
      <c r="O60" s="1" t="s">
        <v>51</v>
      </c>
      <c r="P60" s="1" t="s">
        <v>51</v>
      </c>
      <c r="Q60" s="1" t="s">
        <v>180</v>
      </c>
      <c r="R60" s="1" t="s">
        <v>63</v>
      </c>
      <c r="S60" s="1" t="s">
        <v>64</v>
      </c>
      <c r="T60" s="1" t="s">
        <v>64</v>
      </c>
      <c r="AR60" s="1" t="s">
        <v>51</v>
      </c>
      <c r="AS60" s="1" t="s">
        <v>51</v>
      </c>
      <c r="AU60" s="1" t="s">
        <v>206</v>
      </c>
      <c r="AV60">
        <v>39</v>
      </c>
    </row>
    <row r="61" spans="1:48" ht="30" customHeight="1" x14ac:dyDescent="0.3">
      <c r="A61" s="13" t="s">
        <v>129</v>
      </c>
      <c r="B61" s="13" t="s">
        <v>207</v>
      </c>
      <c r="C61" s="13" t="s">
        <v>60</v>
      </c>
      <c r="D61" s="11">
        <v>14</v>
      </c>
      <c r="E61" s="12"/>
      <c r="F61" s="12"/>
      <c r="G61" s="12"/>
      <c r="H61" s="12"/>
      <c r="I61" s="12"/>
      <c r="J61" s="12"/>
      <c r="K61" s="12"/>
      <c r="L61" s="12"/>
      <c r="M61" s="13" t="s">
        <v>208</v>
      </c>
      <c r="N61" s="1" t="s">
        <v>209</v>
      </c>
      <c r="O61" s="1" t="s">
        <v>51</v>
      </c>
      <c r="P61" s="1" t="s">
        <v>51</v>
      </c>
      <c r="Q61" s="1" t="s">
        <v>180</v>
      </c>
      <c r="R61" s="1" t="s">
        <v>63</v>
      </c>
      <c r="S61" s="1" t="s">
        <v>64</v>
      </c>
      <c r="T61" s="1" t="s">
        <v>64</v>
      </c>
      <c r="AR61" s="1" t="s">
        <v>51</v>
      </c>
      <c r="AS61" s="1" t="s">
        <v>51</v>
      </c>
      <c r="AU61" s="1" t="s">
        <v>210</v>
      </c>
      <c r="AV61">
        <v>40</v>
      </c>
    </row>
    <row r="62" spans="1:48" ht="30" customHeight="1" x14ac:dyDescent="0.3">
      <c r="A62" s="13" t="s">
        <v>129</v>
      </c>
      <c r="B62" s="13" t="s">
        <v>211</v>
      </c>
      <c r="C62" s="13" t="s">
        <v>60</v>
      </c>
      <c r="D62" s="11">
        <v>4</v>
      </c>
      <c r="E62" s="12"/>
      <c r="F62" s="12"/>
      <c r="G62" s="12"/>
      <c r="H62" s="12"/>
      <c r="I62" s="12"/>
      <c r="J62" s="12"/>
      <c r="K62" s="12"/>
      <c r="L62" s="12"/>
      <c r="M62" s="13" t="s">
        <v>212</v>
      </c>
      <c r="N62" s="1" t="s">
        <v>213</v>
      </c>
      <c r="O62" s="1" t="s">
        <v>51</v>
      </c>
      <c r="P62" s="1" t="s">
        <v>51</v>
      </c>
      <c r="Q62" s="1" t="s">
        <v>180</v>
      </c>
      <c r="R62" s="1" t="s">
        <v>63</v>
      </c>
      <c r="S62" s="1" t="s">
        <v>64</v>
      </c>
      <c r="T62" s="1" t="s">
        <v>64</v>
      </c>
      <c r="AR62" s="1" t="s">
        <v>51</v>
      </c>
      <c r="AS62" s="1" t="s">
        <v>51</v>
      </c>
      <c r="AU62" s="1" t="s">
        <v>214</v>
      </c>
      <c r="AV62">
        <v>41</v>
      </c>
    </row>
    <row r="63" spans="1:48" ht="30" customHeight="1" x14ac:dyDescent="0.3">
      <c r="A63" s="13" t="s">
        <v>129</v>
      </c>
      <c r="B63" s="13" t="s">
        <v>215</v>
      </c>
      <c r="C63" s="13" t="s">
        <v>60</v>
      </c>
      <c r="D63" s="11">
        <v>42</v>
      </c>
      <c r="E63" s="12"/>
      <c r="F63" s="12"/>
      <c r="G63" s="12"/>
      <c r="H63" s="12"/>
      <c r="I63" s="12"/>
      <c r="J63" s="12"/>
      <c r="K63" s="12"/>
      <c r="L63" s="12"/>
      <c r="M63" s="13" t="s">
        <v>216</v>
      </c>
      <c r="N63" s="1" t="s">
        <v>217</v>
      </c>
      <c r="O63" s="1" t="s">
        <v>51</v>
      </c>
      <c r="P63" s="1" t="s">
        <v>51</v>
      </c>
      <c r="Q63" s="1" t="s">
        <v>180</v>
      </c>
      <c r="R63" s="1" t="s">
        <v>63</v>
      </c>
      <c r="S63" s="1" t="s">
        <v>64</v>
      </c>
      <c r="T63" s="1" t="s">
        <v>64</v>
      </c>
      <c r="AR63" s="1" t="s">
        <v>51</v>
      </c>
      <c r="AS63" s="1" t="s">
        <v>51</v>
      </c>
      <c r="AU63" s="1" t="s">
        <v>218</v>
      </c>
      <c r="AV63">
        <v>42</v>
      </c>
    </row>
    <row r="64" spans="1:48" ht="30" customHeight="1" x14ac:dyDescent="0.3">
      <c r="A64" s="13" t="s">
        <v>129</v>
      </c>
      <c r="B64" s="13" t="s">
        <v>219</v>
      </c>
      <c r="C64" s="13" t="s">
        <v>60</v>
      </c>
      <c r="D64" s="11">
        <v>104</v>
      </c>
      <c r="E64" s="12"/>
      <c r="F64" s="12"/>
      <c r="G64" s="12"/>
      <c r="H64" s="12"/>
      <c r="I64" s="12"/>
      <c r="J64" s="12"/>
      <c r="K64" s="12"/>
      <c r="L64" s="12"/>
      <c r="M64" s="13" t="s">
        <v>220</v>
      </c>
      <c r="N64" s="1" t="s">
        <v>221</v>
      </c>
      <c r="O64" s="1" t="s">
        <v>51</v>
      </c>
      <c r="P64" s="1" t="s">
        <v>51</v>
      </c>
      <c r="Q64" s="1" t="s">
        <v>180</v>
      </c>
      <c r="R64" s="1" t="s">
        <v>63</v>
      </c>
      <c r="S64" s="1" t="s">
        <v>64</v>
      </c>
      <c r="T64" s="1" t="s">
        <v>64</v>
      </c>
      <c r="AR64" s="1" t="s">
        <v>51</v>
      </c>
      <c r="AS64" s="1" t="s">
        <v>51</v>
      </c>
      <c r="AU64" s="1" t="s">
        <v>222</v>
      </c>
      <c r="AV64">
        <v>43</v>
      </c>
    </row>
    <row r="65" spans="1:48" ht="30" customHeight="1" x14ac:dyDescent="0.3">
      <c r="A65" s="13" t="s">
        <v>223</v>
      </c>
      <c r="B65" s="13" t="s">
        <v>207</v>
      </c>
      <c r="C65" s="13" t="s">
        <v>60</v>
      </c>
      <c r="D65" s="11">
        <v>29</v>
      </c>
      <c r="E65" s="12"/>
      <c r="F65" s="12"/>
      <c r="G65" s="12"/>
      <c r="H65" s="12"/>
      <c r="I65" s="12"/>
      <c r="J65" s="12"/>
      <c r="K65" s="12"/>
      <c r="L65" s="12"/>
      <c r="M65" s="13" t="s">
        <v>224</v>
      </c>
      <c r="N65" s="1" t="s">
        <v>225</v>
      </c>
      <c r="O65" s="1" t="s">
        <v>51</v>
      </c>
      <c r="P65" s="1" t="s">
        <v>51</v>
      </c>
      <c r="Q65" s="1" t="s">
        <v>180</v>
      </c>
      <c r="R65" s="1" t="s">
        <v>63</v>
      </c>
      <c r="S65" s="1" t="s">
        <v>64</v>
      </c>
      <c r="T65" s="1" t="s">
        <v>64</v>
      </c>
      <c r="AR65" s="1" t="s">
        <v>51</v>
      </c>
      <c r="AS65" s="1" t="s">
        <v>51</v>
      </c>
      <c r="AU65" s="1" t="s">
        <v>226</v>
      </c>
      <c r="AV65">
        <v>44</v>
      </c>
    </row>
    <row r="66" spans="1:48" ht="30" customHeight="1" x14ac:dyDescent="0.3">
      <c r="A66" s="13" t="s">
        <v>133</v>
      </c>
      <c r="B66" s="13" t="s">
        <v>134</v>
      </c>
      <c r="C66" s="13" t="s">
        <v>79</v>
      </c>
      <c r="D66" s="11">
        <v>5</v>
      </c>
      <c r="E66" s="12"/>
      <c r="F66" s="12"/>
      <c r="G66" s="12"/>
      <c r="H66" s="12"/>
      <c r="I66" s="12"/>
      <c r="J66" s="12"/>
      <c r="K66" s="12"/>
      <c r="L66" s="12"/>
      <c r="M66" s="13" t="s">
        <v>135</v>
      </c>
      <c r="N66" s="1" t="s">
        <v>136</v>
      </c>
      <c r="O66" s="1" t="s">
        <v>51</v>
      </c>
      <c r="P66" s="1" t="s">
        <v>51</v>
      </c>
      <c r="Q66" s="1" t="s">
        <v>180</v>
      </c>
      <c r="R66" s="1" t="s">
        <v>63</v>
      </c>
      <c r="S66" s="1" t="s">
        <v>64</v>
      </c>
      <c r="T66" s="1" t="s">
        <v>64</v>
      </c>
      <c r="AR66" s="1" t="s">
        <v>51</v>
      </c>
      <c r="AS66" s="1" t="s">
        <v>51</v>
      </c>
      <c r="AU66" s="1" t="s">
        <v>227</v>
      </c>
      <c r="AV66">
        <v>45</v>
      </c>
    </row>
    <row r="67" spans="1:48" ht="30" customHeight="1" x14ac:dyDescent="0.3">
      <c r="A67" s="13" t="s">
        <v>133</v>
      </c>
      <c r="B67" s="13" t="s">
        <v>228</v>
      </c>
      <c r="C67" s="13" t="s">
        <v>79</v>
      </c>
      <c r="D67" s="11">
        <v>37</v>
      </c>
      <c r="E67" s="12"/>
      <c r="F67" s="12"/>
      <c r="G67" s="12"/>
      <c r="H67" s="12"/>
      <c r="I67" s="12"/>
      <c r="J67" s="12"/>
      <c r="K67" s="12"/>
      <c r="L67" s="12"/>
      <c r="M67" s="13" t="s">
        <v>229</v>
      </c>
      <c r="N67" s="1" t="s">
        <v>230</v>
      </c>
      <c r="O67" s="1" t="s">
        <v>51</v>
      </c>
      <c r="P67" s="1" t="s">
        <v>51</v>
      </c>
      <c r="Q67" s="1" t="s">
        <v>180</v>
      </c>
      <c r="R67" s="1" t="s">
        <v>63</v>
      </c>
      <c r="S67" s="1" t="s">
        <v>64</v>
      </c>
      <c r="T67" s="1" t="s">
        <v>64</v>
      </c>
      <c r="AR67" s="1" t="s">
        <v>51</v>
      </c>
      <c r="AS67" s="1" t="s">
        <v>51</v>
      </c>
      <c r="AU67" s="1" t="s">
        <v>231</v>
      </c>
      <c r="AV67">
        <v>46</v>
      </c>
    </row>
    <row r="68" spans="1:48" ht="30" customHeight="1" x14ac:dyDescent="0.3">
      <c r="A68" s="13" t="s">
        <v>133</v>
      </c>
      <c r="B68" s="13" t="s">
        <v>232</v>
      </c>
      <c r="C68" s="13" t="s">
        <v>79</v>
      </c>
      <c r="D68" s="11">
        <v>12</v>
      </c>
      <c r="E68" s="12"/>
      <c r="F68" s="12"/>
      <c r="G68" s="12"/>
      <c r="H68" s="12"/>
      <c r="I68" s="12"/>
      <c r="J68" s="12"/>
      <c r="K68" s="12"/>
      <c r="L68" s="12"/>
      <c r="M68" s="13" t="s">
        <v>233</v>
      </c>
      <c r="N68" s="1" t="s">
        <v>234</v>
      </c>
      <c r="O68" s="1" t="s">
        <v>51</v>
      </c>
      <c r="P68" s="1" t="s">
        <v>51</v>
      </c>
      <c r="Q68" s="1" t="s">
        <v>180</v>
      </c>
      <c r="R68" s="1" t="s">
        <v>63</v>
      </c>
      <c r="S68" s="1" t="s">
        <v>64</v>
      </c>
      <c r="T68" s="1" t="s">
        <v>64</v>
      </c>
      <c r="AR68" s="1" t="s">
        <v>51</v>
      </c>
      <c r="AS68" s="1" t="s">
        <v>51</v>
      </c>
      <c r="AU68" s="1" t="s">
        <v>235</v>
      </c>
      <c r="AV68">
        <v>47</v>
      </c>
    </row>
    <row r="69" spans="1:48" ht="30" customHeight="1" x14ac:dyDescent="0.3">
      <c r="A69" s="13" t="s">
        <v>71</v>
      </c>
      <c r="B69" s="13" t="s">
        <v>236</v>
      </c>
      <c r="C69" s="13" t="s">
        <v>73</v>
      </c>
      <c r="D69" s="11">
        <v>8</v>
      </c>
      <c r="E69" s="12"/>
      <c r="F69" s="12"/>
      <c r="G69" s="12"/>
      <c r="H69" s="12"/>
      <c r="I69" s="12"/>
      <c r="J69" s="12"/>
      <c r="K69" s="12"/>
      <c r="L69" s="12"/>
      <c r="M69" s="13" t="s">
        <v>237</v>
      </c>
      <c r="N69" s="1" t="s">
        <v>238</v>
      </c>
      <c r="O69" s="1" t="s">
        <v>51</v>
      </c>
      <c r="P69" s="1" t="s">
        <v>51</v>
      </c>
      <c r="Q69" s="1" t="s">
        <v>180</v>
      </c>
      <c r="R69" s="1" t="s">
        <v>63</v>
      </c>
      <c r="S69" s="1" t="s">
        <v>64</v>
      </c>
      <c r="T69" s="1" t="s">
        <v>64</v>
      </c>
      <c r="AR69" s="1" t="s">
        <v>51</v>
      </c>
      <c r="AS69" s="1" t="s">
        <v>51</v>
      </c>
      <c r="AU69" s="1" t="s">
        <v>239</v>
      </c>
      <c r="AV69">
        <v>48</v>
      </c>
    </row>
    <row r="70" spans="1:48" ht="30" customHeight="1" x14ac:dyDescent="0.3">
      <c r="A70" s="13" t="s">
        <v>240</v>
      </c>
      <c r="B70" s="13" t="s">
        <v>236</v>
      </c>
      <c r="C70" s="13" t="s">
        <v>73</v>
      </c>
      <c r="D70" s="11">
        <v>2</v>
      </c>
      <c r="E70" s="12"/>
      <c r="F70" s="12"/>
      <c r="G70" s="12"/>
      <c r="H70" s="12"/>
      <c r="I70" s="12"/>
      <c r="J70" s="12"/>
      <c r="K70" s="12"/>
      <c r="L70" s="12"/>
      <c r="M70" s="13" t="s">
        <v>241</v>
      </c>
      <c r="N70" s="1" t="s">
        <v>242</v>
      </c>
      <c r="O70" s="1" t="s">
        <v>51</v>
      </c>
      <c r="P70" s="1" t="s">
        <v>51</v>
      </c>
      <c r="Q70" s="1" t="s">
        <v>180</v>
      </c>
      <c r="R70" s="1" t="s">
        <v>63</v>
      </c>
      <c r="S70" s="1" t="s">
        <v>64</v>
      </c>
      <c r="T70" s="1" t="s">
        <v>64</v>
      </c>
      <c r="AR70" s="1" t="s">
        <v>51</v>
      </c>
      <c r="AS70" s="1" t="s">
        <v>51</v>
      </c>
      <c r="AU70" s="1" t="s">
        <v>243</v>
      </c>
      <c r="AV70">
        <v>49</v>
      </c>
    </row>
    <row r="71" spans="1:48" ht="30" customHeight="1" x14ac:dyDescent="0.3">
      <c r="A71" s="13" t="s">
        <v>71</v>
      </c>
      <c r="B71" s="13" t="s">
        <v>244</v>
      </c>
      <c r="C71" s="13" t="s">
        <v>73</v>
      </c>
      <c r="D71" s="11">
        <v>8</v>
      </c>
      <c r="E71" s="12"/>
      <c r="F71" s="12"/>
      <c r="G71" s="12"/>
      <c r="H71" s="12"/>
      <c r="I71" s="12"/>
      <c r="J71" s="12"/>
      <c r="K71" s="12"/>
      <c r="L71" s="12"/>
      <c r="M71" s="13" t="s">
        <v>245</v>
      </c>
      <c r="N71" s="1" t="s">
        <v>246</v>
      </c>
      <c r="O71" s="1" t="s">
        <v>51</v>
      </c>
      <c r="P71" s="1" t="s">
        <v>51</v>
      </c>
      <c r="Q71" s="1" t="s">
        <v>180</v>
      </c>
      <c r="R71" s="1" t="s">
        <v>63</v>
      </c>
      <c r="S71" s="1" t="s">
        <v>64</v>
      </c>
      <c r="T71" s="1" t="s">
        <v>64</v>
      </c>
      <c r="AR71" s="1" t="s">
        <v>51</v>
      </c>
      <c r="AS71" s="1" t="s">
        <v>51</v>
      </c>
      <c r="AU71" s="1" t="s">
        <v>247</v>
      </c>
      <c r="AV71">
        <v>50</v>
      </c>
    </row>
    <row r="72" spans="1:48" ht="30" customHeight="1" x14ac:dyDescent="0.3">
      <c r="A72" s="13" t="s">
        <v>240</v>
      </c>
      <c r="B72" s="13" t="s">
        <v>248</v>
      </c>
      <c r="C72" s="13" t="s">
        <v>73</v>
      </c>
      <c r="D72" s="11">
        <v>1</v>
      </c>
      <c r="E72" s="12"/>
      <c r="F72" s="12"/>
      <c r="G72" s="12"/>
      <c r="H72" s="12"/>
      <c r="I72" s="12"/>
      <c r="J72" s="12"/>
      <c r="K72" s="12"/>
      <c r="L72" s="12"/>
      <c r="M72" s="13" t="s">
        <v>249</v>
      </c>
      <c r="N72" s="1" t="s">
        <v>250</v>
      </c>
      <c r="O72" s="1" t="s">
        <v>51</v>
      </c>
      <c r="P72" s="1" t="s">
        <v>51</v>
      </c>
      <c r="Q72" s="1" t="s">
        <v>180</v>
      </c>
      <c r="R72" s="1" t="s">
        <v>63</v>
      </c>
      <c r="S72" s="1" t="s">
        <v>64</v>
      </c>
      <c r="T72" s="1" t="s">
        <v>64</v>
      </c>
      <c r="AR72" s="1" t="s">
        <v>51</v>
      </c>
      <c r="AS72" s="1" t="s">
        <v>51</v>
      </c>
      <c r="AU72" s="1" t="s">
        <v>251</v>
      </c>
      <c r="AV72">
        <v>51</v>
      </c>
    </row>
    <row r="73" spans="1:48" ht="30" customHeight="1" x14ac:dyDescent="0.3">
      <c r="A73" s="13" t="s">
        <v>252</v>
      </c>
      <c r="B73" s="13" t="s">
        <v>253</v>
      </c>
      <c r="C73" s="13" t="s">
        <v>73</v>
      </c>
      <c r="D73" s="11">
        <v>4</v>
      </c>
      <c r="E73" s="12"/>
      <c r="F73" s="12"/>
      <c r="G73" s="12"/>
      <c r="H73" s="12"/>
      <c r="I73" s="12"/>
      <c r="J73" s="12"/>
      <c r="K73" s="12"/>
      <c r="L73" s="12"/>
      <c r="M73" s="13" t="s">
        <v>254</v>
      </c>
      <c r="N73" s="1" t="s">
        <v>255</v>
      </c>
      <c r="O73" s="1" t="s">
        <v>51</v>
      </c>
      <c r="P73" s="1" t="s">
        <v>51</v>
      </c>
      <c r="Q73" s="1" t="s">
        <v>180</v>
      </c>
      <c r="R73" s="1" t="s">
        <v>63</v>
      </c>
      <c r="S73" s="1" t="s">
        <v>64</v>
      </c>
      <c r="T73" s="1" t="s">
        <v>64</v>
      </c>
      <c r="AR73" s="1" t="s">
        <v>51</v>
      </c>
      <c r="AS73" s="1" t="s">
        <v>51</v>
      </c>
      <c r="AU73" s="1" t="s">
        <v>256</v>
      </c>
      <c r="AV73">
        <v>52</v>
      </c>
    </row>
    <row r="74" spans="1:48" ht="30" customHeight="1" x14ac:dyDescent="0.3">
      <c r="A74" s="13" t="s">
        <v>257</v>
      </c>
      <c r="B74" s="13" t="s">
        <v>258</v>
      </c>
      <c r="C74" s="13" t="s">
        <v>73</v>
      </c>
      <c r="D74" s="11">
        <v>8</v>
      </c>
      <c r="E74" s="12"/>
      <c r="F74" s="12"/>
      <c r="G74" s="12"/>
      <c r="H74" s="12"/>
      <c r="I74" s="12"/>
      <c r="J74" s="12"/>
      <c r="K74" s="12"/>
      <c r="L74" s="12"/>
      <c r="M74" s="13" t="s">
        <v>259</v>
      </c>
      <c r="N74" s="1" t="s">
        <v>260</v>
      </c>
      <c r="O74" s="1" t="s">
        <v>51</v>
      </c>
      <c r="P74" s="1" t="s">
        <v>51</v>
      </c>
      <c r="Q74" s="1" t="s">
        <v>180</v>
      </c>
      <c r="R74" s="1" t="s">
        <v>63</v>
      </c>
      <c r="S74" s="1" t="s">
        <v>64</v>
      </c>
      <c r="T74" s="1" t="s">
        <v>64</v>
      </c>
      <c r="AR74" s="1" t="s">
        <v>51</v>
      </c>
      <c r="AS74" s="1" t="s">
        <v>51</v>
      </c>
      <c r="AU74" s="1" t="s">
        <v>261</v>
      </c>
      <c r="AV74">
        <v>53</v>
      </c>
    </row>
    <row r="75" spans="1:48" ht="30" customHeight="1" x14ac:dyDescent="0.3">
      <c r="A75" s="13" t="s">
        <v>138</v>
      </c>
      <c r="B75" s="13" t="s">
        <v>139</v>
      </c>
      <c r="C75" s="13" t="s">
        <v>73</v>
      </c>
      <c r="D75" s="11">
        <v>2</v>
      </c>
      <c r="E75" s="12"/>
      <c r="F75" s="12"/>
      <c r="G75" s="12"/>
      <c r="H75" s="12"/>
      <c r="I75" s="12"/>
      <c r="J75" s="12"/>
      <c r="K75" s="12"/>
      <c r="L75" s="12"/>
      <c r="M75" s="13" t="s">
        <v>140</v>
      </c>
      <c r="N75" s="1" t="s">
        <v>141</v>
      </c>
      <c r="O75" s="1" t="s">
        <v>51</v>
      </c>
      <c r="P75" s="1" t="s">
        <v>51</v>
      </c>
      <c r="Q75" s="1" t="s">
        <v>180</v>
      </c>
      <c r="R75" s="1" t="s">
        <v>63</v>
      </c>
      <c r="S75" s="1" t="s">
        <v>64</v>
      </c>
      <c r="T75" s="1" t="s">
        <v>64</v>
      </c>
      <c r="AR75" s="1" t="s">
        <v>51</v>
      </c>
      <c r="AS75" s="1" t="s">
        <v>51</v>
      </c>
      <c r="AU75" s="1" t="s">
        <v>262</v>
      </c>
      <c r="AV75">
        <v>54</v>
      </c>
    </row>
    <row r="76" spans="1:48" ht="30" customHeight="1" x14ac:dyDescent="0.3">
      <c r="A76" s="13" t="s">
        <v>88</v>
      </c>
      <c r="B76" s="13" t="s">
        <v>89</v>
      </c>
      <c r="C76" s="13" t="s">
        <v>60</v>
      </c>
      <c r="D76" s="11">
        <v>15</v>
      </c>
      <c r="E76" s="12"/>
      <c r="F76" s="12"/>
      <c r="G76" s="12"/>
      <c r="H76" s="12"/>
      <c r="I76" s="12"/>
      <c r="J76" s="12"/>
      <c r="K76" s="12"/>
      <c r="L76" s="12"/>
      <c r="M76" s="13" t="s">
        <v>90</v>
      </c>
      <c r="N76" s="1" t="s">
        <v>91</v>
      </c>
      <c r="O76" s="1" t="s">
        <v>51</v>
      </c>
      <c r="P76" s="1" t="s">
        <v>51</v>
      </c>
      <c r="Q76" s="1" t="s">
        <v>180</v>
      </c>
      <c r="R76" s="1" t="s">
        <v>63</v>
      </c>
      <c r="S76" s="1" t="s">
        <v>64</v>
      </c>
      <c r="T76" s="1" t="s">
        <v>64</v>
      </c>
      <c r="AR76" s="1" t="s">
        <v>51</v>
      </c>
      <c r="AS76" s="1" t="s">
        <v>51</v>
      </c>
      <c r="AU76" s="1" t="s">
        <v>263</v>
      </c>
      <c r="AV76">
        <v>55</v>
      </c>
    </row>
    <row r="77" spans="1:48" ht="30" customHeight="1" x14ac:dyDescent="0.3">
      <c r="A77" s="13" t="s">
        <v>264</v>
      </c>
      <c r="B77" s="13" t="s">
        <v>265</v>
      </c>
      <c r="C77" s="13" t="s">
        <v>73</v>
      </c>
      <c r="D77" s="11">
        <v>3</v>
      </c>
      <c r="E77" s="12"/>
      <c r="F77" s="12"/>
      <c r="G77" s="12"/>
      <c r="H77" s="12"/>
      <c r="I77" s="12"/>
      <c r="J77" s="12"/>
      <c r="K77" s="12"/>
      <c r="L77" s="12"/>
      <c r="M77" s="13" t="s">
        <v>266</v>
      </c>
      <c r="N77" s="1" t="s">
        <v>267</v>
      </c>
      <c r="O77" s="1" t="s">
        <v>51</v>
      </c>
      <c r="P77" s="1" t="s">
        <v>51</v>
      </c>
      <c r="Q77" s="1" t="s">
        <v>180</v>
      </c>
      <c r="R77" s="1" t="s">
        <v>63</v>
      </c>
      <c r="S77" s="1" t="s">
        <v>64</v>
      </c>
      <c r="T77" s="1" t="s">
        <v>64</v>
      </c>
      <c r="AR77" s="1" t="s">
        <v>51</v>
      </c>
      <c r="AS77" s="1" t="s">
        <v>51</v>
      </c>
      <c r="AU77" s="1" t="s">
        <v>268</v>
      </c>
      <c r="AV77">
        <v>56</v>
      </c>
    </row>
    <row r="78" spans="1:48" ht="30" customHeight="1" x14ac:dyDescent="0.3">
      <c r="A78" s="13" t="s">
        <v>269</v>
      </c>
      <c r="B78" s="13" t="s">
        <v>51</v>
      </c>
      <c r="C78" s="13" t="s">
        <v>270</v>
      </c>
      <c r="D78" s="11">
        <v>5</v>
      </c>
      <c r="E78" s="12"/>
      <c r="F78" s="12"/>
      <c r="G78" s="12"/>
      <c r="H78" s="12"/>
      <c r="I78" s="12"/>
      <c r="J78" s="12"/>
      <c r="K78" s="12"/>
      <c r="L78" s="12"/>
      <c r="M78" s="13" t="s">
        <v>271</v>
      </c>
      <c r="N78" s="1" t="s">
        <v>272</v>
      </c>
      <c r="O78" s="1" t="s">
        <v>51</v>
      </c>
      <c r="P78" s="1" t="s">
        <v>51</v>
      </c>
      <c r="Q78" s="1" t="s">
        <v>180</v>
      </c>
      <c r="R78" s="1" t="s">
        <v>63</v>
      </c>
      <c r="S78" s="1" t="s">
        <v>64</v>
      </c>
      <c r="T78" s="1" t="s">
        <v>64</v>
      </c>
      <c r="AR78" s="1" t="s">
        <v>51</v>
      </c>
      <c r="AS78" s="1" t="s">
        <v>51</v>
      </c>
      <c r="AU78" s="1" t="s">
        <v>273</v>
      </c>
      <c r="AV78">
        <v>57</v>
      </c>
    </row>
    <row r="79" spans="1:48" ht="30" customHeight="1" x14ac:dyDescent="0.3">
      <c r="A79" s="13" t="s">
        <v>153</v>
      </c>
      <c r="B79" s="13" t="s">
        <v>274</v>
      </c>
      <c r="C79" s="13" t="s">
        <v>60</v>
      </c>
      <c r="D79" s="11">
        <v>8</v>
      </c>
      <c r="E79" s="12"/>
      <c r="F79" s="12"/>
      <c r="G79" s="12"/>
      <c r="H79" s="12"/>
      <c r="I79" s="12"/>
      <c r="J79" s="12"/>
      <c r="K79" s="12"/>
      <c r="L79" s="12"/>
      <c r="M79" s="13" t="s">
        <v>275</v>
      </c>
      <c r="N79" s="1" t="s">
        <v>276</v>
      </c>
      <c r="O79" s="1" t="s">
        <v>51</v>
      </c>
      <c r="P79" s="1" t="s">
        <v>51</v>
      </c>
      <c r="Q79" s="1" t="s">
        <v>180</v>
      </c>
      <c r="R79" s="1" t="s">
        <v>63</v>
      </c>
      <c r="S79" s="1" t="s">
        <v>64</v>
      </c>
      <c r="T79" s="1" t="s">
        <v>64</v>
      </c>
      <c r="AR79" s="1" t="s">
        <v>51</v>
      </c>
      <c r="AS79" s="1" t="s">
        <v>51</v>
      </c>
      <c r="AU79" s="1" t="s">
        <v>277</v>
      </c>
      <c r="AV79">
        <v>58</v>
      </c>
    </row>
    <row r="80" spans="1:48" ht="30" customHeight="1" x14ac:dyDescent="0.3">
      <c r="A80" s="13" t="s">
        <v>153</v>
      </c>
      <c r="B80" s="13" t="s">
        <v>278</v>
      </c>
      <c r="C80" s="13" t="s">
        <v>60</v>
      </c>
      <c r="D80" s="11">
        <v>4</v>
      </c>
      <c r="E80" s="12"/>
      <c r="F80" s="12"/>
      <c r="G80" s="12"/>
      <c r="H80" s="12"/>
      <c r="I80" s="12"/>
      <c r="J80" s="12"/>
      <c r="K80" s="12"/>
      <c r="L80" s="12"/>
      <c r="M80" s="13" t="s">
        <v>279</v>
      </c>
      <c r="N80" s="1" t="s">
        <v>280</v>
      </c>
      <c r="O80" s="1" t="s">
        <v>51</v>
      </c>
      <c r="P80" s="1" t="s">
        <v>51</v>
      </c>
      <c r="Q80" s="1" t="s">
        <v>180</v>
      </c>
      <c r="R80" s="1" t="s">
        <v>63</v>
      </c>
      <c r="S80" s="1" t="s">
        <v>64</v>
      </c>
      <c r="T80" s="1" t="s">
        <v>64</v>
      </c>
      <c r="AR80" s="1" t="s">
        <v>51</v>
      </c>
      <c r="AS80" s="1" t="s">
        <v>51</v>
      </c>
      <c r="AU80" s="1" t="s">
        <v>281</v>
      </c>
      <c r="AV80">
        <v>59</v>
      </c>
    </row>
    <row r="81" spans="1:48" ht="30" customHeight="1" x14ac:dyDescent="0.3">
      <c r="A81" s="13" t="s">
        <v>282</v>
      </c>
      <c r="B81" s="13" t="s">
        <v>283</v>
      </c>
      <c r="C81" s="13" t="s">
        <v>79</v>
      </c>
      <c r="D81" s="11">
        <v>1</v>
      </c>
      <c r="E81" s="12"/>
      <c r="F81" s="12"/>
      <c r="G81" s="12"/>
      <c r="H81" s="12"/>
      <c r="I81" s="12"/>
      <c r="J81" s="12"/>
      <c r="K81" s="12"/>
      <c r="L81" s="12"/>
      <c r="M81" s="13" t="s">
        <v>284</v>
      </c>
      <c r="N81" s="1" t="s">
        <v>285</v>
      </c>
      <c r="O81" s="1" t="s">
        <v>51</v>
      </c>
      <c r="P81" s="1" t="s">
        <v>51</v>
      </c>
      <c r="Q81" s="1" t="s">
        <v>180</v>
      </c>
      <c r="R81" s="1" t="s">
        <v>63</v>
      </c>
      <c r="S81" s="1" t="s">
        <v>64</v>
      </c>
      <c r="T81" s="1" t="s">
        <v>64</v>
      </c>
      <c r="AR81" s="1" t="s">
        <v>51</v>
      </c>
      <c r="AS81" s="1" t="s">
        <v>51</v>
      </c>
      <c r="AU81" s="1" t="s">
        <v>286</v>
      </c>
      <c r="AV81">
        <v>60</v>
      </c>
    </row>
    <row r="82" spans="1:48" ht="30" customHeight="1" x14ac:dyDescent="0.3">
      <c r="A82" s="13" t="s">
        <v>282</v>
      </c>
      <c r="B82" s="13" t="s">
        <v>287</v>
      </c>
      <c r="C82" s="13" t="s">
        <v>79</v>
      </c>
      <c r="D82" s="11">
        <v>1</v>
      </c>
      <c r="E82" s="12"/>
      <c r="F82" s="12"/>
      <c r="G82" s="12"/>
      <c r="H82" s="12"/>
      <c r="I82" s="12"/>
      <c r="J82" s="12"/>
      <c r="K82" s="12"/>
      <c r="L82" s="12"/>
      <c r="M82" s="13" t="s">
        <v>288</v>
      </c>
      <c r="N82" s="1" t="s">
        <v>289</v>
      </c>
      <c r="O82" s="1" t="s">
        <v>51</v>
      </c>
      <c r="P82" s="1" t="s">
        <v>51</v>
      </c>
      <c r="Q82" s="1" t="s">
        <v>180</v>
      </c>
      <c r="R82" s="1" t="s">
        <v>63</v>
      </c>
      <c r="S82" s="1" t="s">
        <v>64</v>
      </c>
      <c r="T82" s="1" t="s">
        <v>64</v>
      </c>
      <c r="AR82" s="1" t="s">
        <v>51</v>
      </c>
      <c r="AS82" s="1" t="s">
        <v>51</v>
      </c>
      <c r="AU82" s="1" t="s">
        <v>290</v>
      </c>
      <c r="AV82">
        <v>61</v>
      </c>
    </row>
    <row r="83" spans="1:48" ht="30" customHeight="1" x14ac:dyDescent="0.3">
      <c r="A83" s="13" t="s">
        <v>282</v>
      </c>
      <c r="B83" s="13" t="s">
        <v>291</v>
      </c>
      <c r="C83" s="13" t="s">
        <v>79</v>
      </c>
      <c r="D83" s="11">
        <v>3</v>
      </c>
      <c r="E83" s="12"/>
      <c r="F83" s="12"/>
      <c r="G83" s="12"/>
      <c r="H83" s="12"/>
      <c r="I83" s="12"/>
      <c r="J83" s="12"/>
      <c r="K83" s="12"/>
      <c r="L83" s="12"/>
      <c r="M83" s="13" t="s">
        <v>292</v>
      </c>
      <c r="N83" s="1" t="s">
        <v>293</v>
      </c>
      <c r="O83" s="1" t="s">
        <v>51</v>
      </c>
      <c r="P83" s="1" t="s">
        <v>51</v>
      </c>
      <c r="Q83" s="1" t="s">
        <v>180</v>
      </c>
      <c r="R83" s="1" t="s">
        <v>63</v>
      </c>
      <c r="S83" s="1" t="s">
        <v>64</v>
      </c>
      <c r="T83" s="1" t="s">
        <v>64</v>
      </c>
      <c r="AR83" s="1" t="s">
        <v>51</v>
      </c>
      <c r="AS83" s="1" t="s">
        <v>51</v>
      </c>
      <c r="AU83" s="1" t="s">
        <v>294</v>
      </c>
      <c r="AV83">
        <v>62</v>
      </c>
    </row>
    <row r="84" spans="1:48" ht="30" customHeight="1" x14ac:dyDescent="0.3">
      <c r="A84" s="13" t="s">
        <v>93</v>
      </c>
      <c r="B84" s="13" t="s">
        <v>94</v>
      </c>
      <c r="C84" s="13" t="s">
        <v>95</v>
      </c>
      <c r="D84" s="11">
        <v>12</v>
      </c>
      <c r="E84" s="12"/>
      <c r="F84" s="12"/>
      <c r="G84" s="12"/>
      <c r="H84" s="12"/>
      <c r="I84" s="12"/>
      <c r="J84" s="12"/>
      <c r="K84" s="12"/>
      <c r="L84" s="12"/>
      <c r="M84" s="13" t="s">
        <v>96</v>
      </c>
      <c r="N84" s="1" t="s">
        <v>97</v>
      </c>
      <c r="O84" s="1" t="s">
        <v>51</v>
      </c>
      <c r="P84" s="1" t="s">
        <v>51</v>
      </c>
      <c r="Q84" s="1" t="s">
        <v>180</v>
      </c>
      <c r="R84" s="1" t="s">
        <v>63</v>
      </c>
      <c r="S84" s="1" t="s">
        <v>64</v>
      </c>
      <c r="T84" s="1" t="s">
        <v>64</v>
      </c>
      <c r="AR84" s="1" t="s">
        <v>51</v>
      </c>
      <c r="AS84" s="1" t="s">
        <v>51</v>
      </c>
      <c r="AU84" s="1" t="s">
        <v>295</v>
      </c>
      <c r="AV84">
        <v>63</v>
      </c>
    </row>
    <row r="85" spans="1:48" ht="30" customHeight="1" x14ac:dyDescent="0.3">
      <c r="A85" s="13" t="s">
        <v>99</v>
      </c>
      <c r="B85" s="13" t="s">
        <v>94</v>
      </c>
      <c r="C85" s="13" t="s">
        <v>95</v>
      </c>
      <c r="D85" s="11">
        <v>12</v>
      </c>
      <c r="E85" s="12"/>
      <c r="F85" s="12"/>
      <c r="G85" s="12"/>
      <c r="H85" s="12"/>
      <c r="I85" s="12"/>
      <c r="J85" s="12"/>
      <c r="K85" s="12"/>
      <c r="L85" s="12"/>
      <c r="M85" s="13" t="s">
        <v>100</v>
      </c>
      <c r="N85" s="1" t="s">
        <v>101</v>
      </c>
      <c r="O85" s="1" t="s">
        <v>51</v>
      </c>
      <c r="P85" s="1" t="s">
        <v>51</v>
      </c>
      <c r="Q85" s="1" t="s">
        <v>180</v>
      </c>
      <c r="R85" s="1" t="s">
        <v>63</v>
      </c>
      <c r="S85" s="1" t="s">
        <v>64</v>
      </c>
      <c r="T85" s="1" t="s">
        <v>64</v>
      </c>
      <c r="AR85" s="1" t="s">
        <v>51</v>
      </c>
      <c r="AS85" s="1" t="s">
        <v>51</v>
      </c>
      <c r="AU85" s="1" t="s">
        <v>296</v>
      </c>
      <c r="AV85">
        <v>64</v>
      </c>
    </row>
    <row r="86" spans="1:48" ht="30" customHeight="1" x14ac:dyDescent="0.3">
      <c r="A86" s="13" t="s">
        <v>166</v>
      </c>
      <c r="B86" s="13" t="s">
        <v>167</v>
      </c>
      <c r="C86" s="13" t="s">
        <v>73</v>
      </c>
      <c r="D86" s="11">
        <v>3</v>
      </c>
      <c r="E86" s="12"/>
      <c r="F86" s="12"/>
      <c r="G86" s="12"/>
      <c r="H86" s="12"/>
      <c r="I86" s="12"/>
      <c r="J86" s="12"/>
      <c r="K86" s="12"/>
      <c r="L86" s="12"/>
      <c r="M86" s="13" t="s">
        <v>168</v>
      </c>
      <c r="N86" s="1" t="s">
        <v>169</v>
      </c>
      <c r="O86" s="1" t="s">
        <v>51</v>
      </c>
      <c r="P86" s="1" t="s">
        <v>51</v>
      </c>
      <c r="Q86" s="1" t="s">
        <v>180</v>
      </c>
      <c r="R86" s="1" t="s">
        <v>64</v>
      </c>
      <c r="S86" s="1" t="s">
        <v>64</v>
      </c>
      <c r="T86" s="1" t="s">
        <v>63</v>
      </c>
      <c r="AR86" s="1" t="s">
        <v>51</v>
      </c>
      <c r="AS86" s="1" t="s">
        <v>51</v>
      </c>
      <c r="AU86" s="1" t="s">
        <v>297</v>
      </c>
      <c r="AV86">
        <v>65</v>
      </c>
    </row>
    <row r="87" spans="1:48" ht="30" customHeight="1" x14ac:dyDescent="0.3">
      <c r="A87" s="13" t="s">
        <v>166</v>
      </c>
      <c r="B87" s="13" t="s">
        <v>298</v>
      </c>
      <c r="C87" s="13" t="s">
        <v>73</v>
      </c>
      <c r="D87" s="11">
        <v>6</v>
      </c>
      <c r="E87" s="12"/>
      <c r="F87" s="12"/>
      <c r="G87" s="12"/>
      <c r="H87" s="12"/>
      <c r="I87" s="12"/>
      <c r="J87" s="12"/>
      <c r="K87" s="12"/>
      <c r="L87" s="12"/>
      <c r="M87" s="13" t="s">
        <v>299</v>
      </c>
      <c r="N87" s="1" t="s">
        <v>300</v>
      </c>
      <c r="O87" s="1" t="s">
        <v>51</v>
      </c>
      <c r="P87" s="1" t="s">
        <v>51</v>
      </c>
      <c r="Q87" s="1" t="s">
        <v>180</v>
      </c>
      <c r="R87" s="1" t="s">
        <v>64</v>
      </c>
      <c r="S87" s="1" t="s">
        <v>64</v>
      </c>
      <c r="T87" s="1" t="s">
        <v>63</v>
      </c>
      <c r="AR87" s="1" t="s">
        <v>51</v>
      </c>
      <c r="AS87" s="1" t="s">
        <v>51</v>
      </c>
      <c r="AU87" s="1" t="s">
        <v>301</v>
      </c>
      <c r="AV87">
        <v>66</v>
      </c>
    </row>
    <row r="88" spans="1:48" ht="30" customHeight="1" x14ac:dyDescent="0.3">
      <c r="A88" s="13" t="s">
        <v>166</v>
      </c>
      <c r="B88" s="13" t="s">
        <v>302</v>
      </c>
      <c r="C88" s="13" t="s">
        <v>73</v>
      </c>
      <c r="D88" s="11">
        <v>3</v>
      </c>
      <c r="E88" s="12"/>
      <c r="F88" s="12"/>
      <c r="G88" s="12"/>
      <c r="H88" s="12"/>
      <c r="I88" s="12"/>
      <c r="J88" s="12"/>
      <c r="K88" s="12"/>
      <c r="L88" s="12"/>
      <c r="M88" s="13" t="s">
        <v>303</v>
      </c>
      <c r="N88" s="1" t="s">
        <v>304</v>
      </c>
      <c r="O88" s="1" t="s">
        <v>51</v>
      </c>
      <c r="P88" s="1" t="s">
        <v>51</v>
      </c>
      <c r="Q88" s="1" t="s">
        <v>180</v>
      </c>
      <c r="R88" s="1" t="s">
        <v>64</v>
      </c>
      <c r="S88" s="1" t="s">
        <v>64</v>
      </c>
      <c r="T88" s="1" t="s">
        <v>63</v>
      </c>
      <c r="AR88" s="1" t="s">
        <v>51</v>
      </c>
      <c r="AS88" s="1" t="s">
        <v>51</v>
      </c>
      <c r="AU88" s="1" t="s">
        <v>305</v>
      </c>
      <c r="AV88">
        <v>67</v>
      </c>
    </row>
    <row r="89" spans="1:48" ht="30" customHeight="1" x14ac:dyDescent="0.3">
      <c r="A89" s="13" t="s">
        <v>166</v>
      </c>
      <c r="B89" s="13" t="s">
        <v>171</v>
      </c>
      <c r="C89" s="13" t="s">
        <v>73</v>
      </c>
      <c r="D89" s="11">
        <v>2</v>
      </c>
      <c r="E89" s="12"/>
      <c r="F89" s="12"/>
      <c r="G89" s="12"/>
      <c r="H89" s="12"/>
      <c r="I89" s="12"/>
      <c r="J89" s="12"/>
      <c r="K89" s="12"/>
      <c r="L89" s="12"/>
      <c r="M89" s="13" t="s">
        <v>172</v>
      </c>
      <c r="N89" s="1" t="s">
        <v>173</v>
      </c>
      <c r="O89" s="1" t="s">
        <v>51</v>
      </c>
      <c r="P89" s="1" t="s">
        <v>51</v>
      </c>
      <c r="Q89" s="1" t="s">
        <v>180</v>
      </c>
      <c r="R89" s="1" t="s">
        <v>64</v>
      </c>
      <c r="S89" s="1" t="s">
        <v>64</v>
      </c>
      <c r="T89" s="1" t="s">
        <v>63</v>
      </c>
      <c r="AR89" s="1" t="s">
        <v>51</v>
      </c>
      <c r="AS89" s="1" t="s">
        <v>51</v>
      </c>
      <c r="AU89" s="1" t="s">
        <v>306</v>
      </c>
      <c r="AV89">
        <v>68</v>
      </c>
    </row>
    <row r="90" spans="1:48" ht="30" customHeight="1" x14ac:dyDescent="0.3">
      <c r="A90" s="13" t="s">
        <v>166</v>
      </c>
      <c r="B90" s="13" t="s">
        <v>307</v>
      </c>
      <c r="C90" s="13" t="s">
        <v>73</v>
      </c>
      <c r="D90" s="11">
        <v>8</v>
      </c>
      <c r="E90" s="12"/>
      <c r="F90" s="12"/>
      <c r="G90" s="12"/>
      <c r="H90" s="12"/>
      <c r="I90" s="12"/>
      <c r="J90" s="12"/>
      <c r="K90" s="12"/>
      <c r="L90" s="12"/>
      <c r="M90" s="13" t="s">
        <v>308</v>
      </c>
      <c r="N90" s="1" t="s">
        <v>309</v>
      </c>
      <c r="O90" s="1" t="s">
        <v>51</v>
      </c>
      <c r="P90" s="1" t="s">
        <v>51</v>
      </c>
      <c r="Q90" s="1" t="s">
        <v>180</v>
      </c>
      <c r="R90" s="1" t="s">
        <v>64</v>
      </c>
      <c r="S90" s="1" t="s">
        <v>64</v>
      </c>
      <c r="T90" s="1" t="s">
        <v>63</v>
      </c>
      <c r="AR90" s="1" t="s">
        <v>51</v>
      </c>
      <c r="AS90" s="1" t="s">
        <v>51</v>
      </c>
      <c r="AU90" s="1" t="s">
        <v>310</v>
      </c>
      <c r="AV90">
        <v>69</v>
      </c>
    </row>
    <row r="91" spans="1:48" ht="30" customHeight="1" x14ac:dyDescent="0.3">
      <c r="A91" s="13" t="s">
        <v>166</v>
      </c>
      <c r="B91" s="13" t="s">
        <v>311</v>
      </c>
      <c r="C91" s="13" t="s">
        <v>73</v>
      </c>
      <c r="D91" s="11">
        <v>2</v>
      </c>
      <c r="E91" s="12"/>
      <c r="F91" s="12"/>
      <c r="G91" s="12"/>
      <c r="H91" s="12"/>
      <c r="I91" s="12"/>
      <c r="J91" s="12"/>
      <c r="K91" s="12"/>
      <c r="L91" s="12"/>
      <c r="M91" s="13" t="s">
        <v>312</v>
      </c>
      <c r="N91" s="1" t="s">
        <v>313</v>
      </c>
      <c r="O91" s="1" t="s">
        <v>51</v>
      </c>
      <c r="P91" s="1" t="s">
        <v>51</v>
      </c>
      <c r="Q91" s="1" t="s">
        <v>180</v>
      </c>
      <c r="R91" s="1" t="s">
        <v>64</v>
      </c>
      <c r="S91" s="1" t="s">
        <v>64</v>
      </c>
      <c r="T91" s="1" t="s">
        <v>63</v>
      </c>
      <c r="AR91" s="1" t="s">
        <v>51</v>
      </c>
      <c r="AS91" s="1" t="s">
        <v>51</v>
      </c>
      <c r="AU91" s="1" t="s">
        <v>314</v>
      </c>
      <c r="AV91">
        <v>70</v>
      </c>
    </row>
    <row r="92" spans="1:48" ht="30" customHeight="1" x14ac:dyDescent="0.3">
      <c r="A92" s="13" t="s">
        <v>166</v>
      </c>
      <c r="B92" s="13" t="s">
        <v>175</v>
      </c>
      <c r="C92" s="13" t="s">
        <v>73</v>
      </c>
      <c r="D92" s="11">
        <v>4</v>
      </c>
      <c r="E92" s="12"/>
      <c r="F92" s="12"/>
      <c r="G92" s="12"/>
      <c r="H92" s="12"/>
      <c r="I92" s="12"/>
      <c r="J92" s="12"/>
      <c r="K92" s="12"/>
      <c r="L92" s="12"/>
      <c r="M92" s="13" t="s">
        <v>176</v>
      </c>
      <c r="N92" s="1" t="s">
        <v>177</v>
      </c>
      <c r="O92" s="1" t="s">
        <v>51</v>
      </c>
      <c r="P92" s="1" t="s">
        <v>51</v>
      </c>
      <c r="Q92" s="1" t="s">
        <v>180</v>
      </c>
      <c r="R92" s="1" t="s">
        <v>64</v>
      </c>
      <c r="S92" s="1" t="s">
        <v>64</v>
      </c>
      <c r="T92" s="1" t="s">
        <v>63</v>
      </c>
      <c r="AR92" s="1" t="s">
        <v>51</v>
      </c>
      <c r="AS92" s="1" t="s">
        <v>51</v>
      </c>
      <c r="AU92" s="1" t="s">
        <v>315</v>
      </c>
      <c r="AV92">
        <v>71</v>
      </c>
    </row>
    <row r="93" spans="1:48" ht="30" customHeight="1" x14ac:dyDescent="0.3">
      <c r="A93" s="13" t="s">
        <v>166</v>
      </c>
      <c r="B93" s="13" t="s">
        <v>316</v>
      </c>
      <c r="C93" s="13" t="s">
        <v>73</v>
      </c>
      <c r="D93" s="11">
        <v>21</v>
      </c>
      <c r="E93" s="12"/>
      <c r="F93" s="12"/>
      <c r="G93" s="12"/>
      <c r="H93" s="12"/>
      <c r="I93" s="12"/>
      <c r="J93" s="12"/>
      <c r="K93" s="12"/>
      <c r="L93" s="12"/>
      <c r="M93" s="13" t="s">
        <v>317</v>
      </c>
      <c r="N93" s="1" t="s">
        <v>318</v>
      </c>
      <c r="O93" s="1" t="s">
        <v>51</v>
      </c>
      <c r="P93" s="1" t="s">
        <v>51</v>
      </c>
      <c r="Q93" s="1" t="s">
        <v>180</v>
      </c>
      <c r="R93" s="1" t="s">
        <v>64</v>
      </c>
      <c r="S93" s="1" t="s">
        <v>64</v>
      </c>
      <c r="T93" s="1" t="s">
        <v>63</v>
      </c>
      <c r="AR93" s="1" t="s">
        <v>51</v>
      </c>
      <c r="AS93" s="1" t="s">
        <v>51</v>
      </c>
      <c r="AU93" s="1" t="s">
        <v>319</v>
      </c>
      <c r="AV93">
        <v>72</v>
      </c>
    </row>
    <row r="94" spans="1:48" ht="30" customHeight="1" x14ac:dyDescent="0.3">
      <c r="A94" s="13" t="s">
        <v>166</v>
      </c>
      <c r="B94" s="13" t="s">
        <v>320</v>
      </c>
      <c r="C94" s="13" t="s">
        <v>73</v>
      </c>
      <c r="D94" s="11">
        <v>7</v>
      </c>
      <c r="E94" s="12"/>
      <c r="F94" s="12"/>
      <c r="G94" s="12"/>
      <c r="H94" s="12"/>
      <c r="I94" s="12"/>
      <c r="J94" s="12"/>
      <c r="K94" s="12"/>
      <c r="L94" s="12"/>
      <c r="M94" s="13" t="s">
        <v>321</v>
      </c>
      <c r="N94" s="1" t="s">
        <v>322</v>
      </c>
      <c r="O94" s="1" t="s">
        <v>51</v>
      </c>
      <c r="P94" s="1" t="s">
        <v>51</v>
      </c>
      <c r="Q94" s="1" t="s">
        <v>180</v>
      </c>
      <c r="R94" s="1" t="s">
        <v>64</v>
      </c>
      <c r="S94" s="1" t="s">
        <v>64</v>
      </c>
      <c r="T94" s="1" t="s">
        <v>63</v>
      </c>
      <c r="AR94" s="1" t="s">
        <v>51</v>
      </c>
      <c r="AS94" s="1" t="s">
        <v>51</v>
      </c>
      <c r="AU94" s="1" t="s">
        <v>323</v>
      </c>
      <c r="AV94">
        <v>73</v>
      </c>
    </row>
    <row r="95" spans="1:48" ht="30" customHeight="1" x14ac:dyDescent="0.3">
      <c r="A95" s="13" t="s">
        <v>324</v>
      </c>
      <c r="B95" s="13" t="s">
        <v>325</v>
      </c>
      <c r="C95" s="13" t="s">
        <v>73</v>
      </c>
      <c r="D95" s="11">
        <v>3</v>
      </c>
      <c r="E95" s="12"/>
      <c r="F95" s="12"/>
      <c r="G95" s="12"/>
      <c r="H95" s="12"/>
      <c r="I95" s="12"/>
      <c r="J95" s="12"/>
      <c r="K95" s="12"/>
      <c r="L95" s="12"/>
      <c r="M95" s="13" t="s">
        <v>326</v>
      </c>
      <c r="N95" s="1" t="s">
        <v>327</v>
      </c>
      <c r="O95" s="1" t="s">
        <v>51</v>
      </c>
      <c r="P95" s="1" t="s">
        <v>51</v>
      </c>
      <c r="Q95" s="1" t="s">
        <v>180</v>
      </c>
      <c r="R95" s="1" t="s">
        <v>64</v>
      </c>
      <c r="S95" s="1" t="s">
        <v>64</v>
      </c>
      <c r="T95" s="1" t="s">
        <v>63</v>
      </c>
      <c r="AR95" s="1" t="s">
        <v>51</v>
      </c>
      <c r="AS95" s="1" t="s">
        <v>51</v>
      </c>
      <c r="AU95" s="1" t="s">
        <v>328</v>
      </c>
      <c r="AV95">
        <v>74</v>
      </c>
    </row>
    <row r="96" spans="1:48" ht="30" customHeight="1" x14ac:dyDescent="0.3">
      <c r="A96" s="13" t="s">
        <v>329</v>
      </c>
      <c r="B96" s="13" t="s">
        <v>330</v>
      </c>
      <c r="C96" s="13" t="s">
        <v>270</v>
      </c>
      <c r="D96" s="11">
        <v>1</v>
      </c>
      <c r="E96" s="12"/>
      <c r="F96" s="12"/>
      <c r="G96" s="12"/>
      <c r="H96" s="12"/>
      <c r="I96" s="12"/>
      <c r="J96" s="12"/>
      <c r="K96" s="12"/>
      <c r="L96" s="12"/>
      <c r="M96" s="13" t="s">
        <v>331</v>
      </c>
      <c r="N96" s="1" t="s">
        <v>332</v>
      </c>
      <c r="O96" s="1" t="s">
        <v>51</v>
      </c>
      <c r="P96" s="1" t="s">
        <v>51</v>
      </c>
      <c r="Q96" s="1" t="s">
        <v>51</v>
      </c>
      <c r="R96" s="1" t="s">
        <v>64</v>
      </c>
      <c r="S96" s="1" t="s">
        <v>64</v>
      </c>
      <c r="T96" s="1" t="s">
        <v>63</v>
      </c>
      <c r="AR96" s="1" t="s">
        <v>331</v>
      </c>
      <c r="AS96" s="1" t="s">
        <v>51</v>
      </c>
      <c r="AU96" s="1" t="s">
        <v>333</v>
      </c>
      <c r="AV96">
        <v>75</v>
      </c>
    </row>
    <row r="97" spans="1:48" ht="30" customHeight="1" x14ac:dyDescent="0.3">
      <c r="A97" s="13" t="s">
        <v>329</v>
      </c>
      <c r="B97" s="13" t="s">
        <v>334</v>
      </c>
      <c r="C97" s="13" t="s">
        <v>270</v>
      </c>
      <c r="D97" s="11">
        <v>1</v>
      </c>
      <c r="E97" s="12"/>
      <c r="F97" s="12"/>
      <c r="G97" s="12"/>
      <c r="H97" s="12"/>
      <c r="I97" s="12"/>
      <c r="J97" s="12"/>
      <c r="K97" s="12"/>
      <c r="L97" s="12"/>
      <c r="M97" s="13" t="s">
        <v>331</v>
      </c>
      <c r="N97" s="1" t="s">
        <v>335</v>
      </c>
      <c r="O97" s="1" t="s">
        <v>51</v>
      </c>
      <c r="P97" s="1" t="s">
        <v>51</v>
      </c>
      <c r="Q97" s="1" t="s">
        <v>51</v>
      </c>
      <c r="R97" s="1" t="s">
        <v>64</v>
      </c>
      <c r="S97" s="1" t="s">
        <v>64</v>
      </c>
      <c r="T97" s="1" t="s">
        <v>63</v>
      </c>
      <c r="AR97" s="1" t="s">
        <v>331</v>
      </c>
      <c r="AS97" s="1" t="s">
        <v>51</v>
      </c>
      <c r="AU97" s="1" t="s">
        <v>336</v>
      </c>
      <c r="AV97">
        <v>76</v>
      </c>
    </row>
    <row r="98" spans="1:48" ht="30" customHeight="1" x14ac:dyDescent="0.3">
      <c r="A98" s="13" t="s">
        <v>329</v>
      </c>
      <c r="B98" s="13" t="s">
        <v>337</v>
      </c>
      <c r="C98" s="13" t="s">
        <v>270</v>
      </c>
      <c r="D98" s="11">
        <v>1</v>
      </c>
      <c r="E98" s="12"/>
      <c r="F98" s="12"/>
      <c r="G98" s="12"/>
      <c r="H98" s="12"/>
      <c r="I98" s="12"/>
      <c r="J98" s="12"/>
      <c r="K98" s="12"/>
      <c r="L98" s="12"/>
      <c r="M98" s="13" t="s">
        <v>331</v>
      </c>
      <c r="N98" s="1" t="s">
        <v>338</v>
      </c>
      <c r="O98" s="1" t="s">
        <v>51</v>
      </c>
      <c r="P98" s="1" t="s">
        <v>51</v>
      </c>
      <c r="Q98" s="1" t="s">
        <v>51</v>
      </c>
      <c r="R98" s="1" t="s">
        <v>64</v>
      </c>
      <c r="S98" s="1" t="s">
        <v>64</v>
      </c>
      <c r="T98" s="1" t="s">
        <v>63</v>
      </c>
      <c r="AR98" s="1" t="s">
        <v>331</v>
      </c>
      <c r="AS98" s="1" t="s">
        <v>51</v>
      </c>
      <c r="AU98" s="1" t="s">
        <v>339</v>
      </c>
      <c r="AV98">
        <v>77</v>
      </c>
    </row>
    <row r="99" spans="1:48" ht="30" customHeight="1" x14ac:dyDescent="0.3">
      <c r="A99" s="13" t="s">
        <v>329</v>
      </c>
      <c r="B99" s="13" t="s">
        <v>340</v>
      </c>
      <c r="C99" s="13" t="s">
        <v>270</v>
      </c>
      <c r="D99" s="11">
        <v>1</v>
      </c>
      <c r="E99" s="12"/>
      <c r="F99" s="12"/>
      <c r="G99" s="12"/>
      <c r="H99" s="12"/>
      <c r="I99" s="12"/>
      <c r="J99" s="12"/>
      <c r="K99" s="12"/>
      <c r="L99" s="12"/>
      <c r="M99" s="13" t="s">
        <v>331</v>
      </c>
      <c r="N99" s="1" t="s">
        <v>341</v>
      </c>
      <c r="O99" s="1" t="s">
        <v>51</v>
      </c>
      <c r="P99" s="1" t="s">
        <v>51</v>
      </c>
      <c r="Q99" s="1" t="s">
        <v>51</v>
      </c>
      <c r="R99" s="1" t="s">
        <v>64</v>
      </c>
      <c r="S99" s="1" t="s">
        <v>64</v>
      </c>
      <c r="T99" s="1" t="s">
        <v>63</v>
      </c>
      <c r="AR99" s="1" t="s">
        <v>331</v>
      </c>
      <c r="AS99" s="1" t="s">
        <v>51</v>
      </c>
      <c r="AU99" s="1" t="s">
        <v>342</v>
      </c>
      <c r="AV99">
        <v>78</v>
      </c>
    </row>
    <row r="100" spans="1:48" ht="30" customHeight="1" x14ac:dyDescent="0.3">
      <c r="A100" s="13" t="s">
        <v>329</v>
      </c>
      <c r="B100" s="13" t="s">
        <v>343</v>
      </c>
      <c r="C100" s="13" t="s">
        <v>270</v>
      </c>
      <c r="D100" s="11">
        <v>1</v>
      </c>
      <c r="E100" s="12"/>
      <c r="F100" s="12"/>
      <c r="G100" s="12"/>
      <c r="H100" s="12"/>
      <c r="I100" s="12"/>
      <c r="J100" s="12"/>
      <c r="K100" s="12"/>
      <c r="L100" s="12"/>
      <c r="M100" s="13" t="s">
        <v>331</v>
      </c>
      <c r="N100" s="1" t="s">
        <v>344</v>
      </c>
      <c r="O100" s="1" t="s">
        <v>51</v>
      </c>
      <c r="P100" s="1" t="s">
        <v>51</v>
      </c>
      <c r="Q100" s="1" t="s">
        <v>51</v>
      </c>
      <c r="R100" s="1" t="s">
        <v>64</v>
      </c>
      <c r="S100" s="1" t="s">
        <v>64</v>
      </c>
      <c r="T100" s="1" t="s">
        <v>63</v>
      </c>
      <c r="AR100" s="1" t="s">
        <v>331</v>
      </c>
      <c r="AS100" s="1" t="s">
        <v>51</v>
      </c>
      <c r="AU100" s="1" t="s">
        <v>345</v>
      </c>
      <c r="AV100">
        <v>79</v>
      </c>
    </row>
    <row r="101" spans="1:48" ht="30" customHeight="1" x14ac:dyDescent="0.3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  <c r="Q101" s="1" t="s">
        <v>180</v>
      </c>
    </row>
    <row r="102" spans="1:48" ht="30" customHeight="1" x14ac:dyDescent="0.3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180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180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180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180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180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180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180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180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180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180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180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180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180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180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180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180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180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180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180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180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180</v>
      </c>
    </row>
    <row r="123" spans="1:48" ht="30" customHeight="1" x14ac:dyDescent="0.3">
      <c r="A123" s="13" t="s">
        <v>103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104</v>
      </c>
    </row>
    <row r="124" spans="1:48" ht="30" customHeight="1" x14ac:dyDescent="0.3">
      <c r="A124" s="13" t="s">
        <v>346</v>
      </c>
      <c r="B124" s="13" t="s">
        <v>57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347</v>
      </c>
    </row>
    <row r="125" spans="1:48" ht="30" customHeight="1" x14ac:dyDescent="0.3">
      <c r="A125" s="13" t="s">
        <v>107</v>
      </c>
      <c r="B125" s="13" t="s">
        <v>348</v>
      </c>
      <c r="C125" s="13" t="s">
        <v>60</v>
      </c>
      <c r="D125" s="11">
        <v>155</v>
      </c>
      <c r="E125" s="12"/>
      <c r="F125" s="12"/>
      <c r="G125" s="12"/>
      <c r="H125" s="12"/>
      <c r="I125" s="12"/>
      <c r="J125" s="12"/>
      <c r="K125" s="12"/>
      <c r="L125" s="12"/>
      <c r="M125" s="13" t="s">
        <v>349</v>
      </c>
      <c r="N125" s="1" t="s">
        <v>350</v>
      </c>
      <c r="O125" s="1" t="s">
        <v>51</v>
      </c>
      <c r="P125" s="1" t="s">
        <v>51</v>
      </c>
      <c r="Q125" s="1" t="s">
        <v>347</v>
      </c>
      <c r="R125" s="1" t="s">
        <v>63</v>
      </c>
      <c r="S125" s="1" t="s">
        <v>64</v>
      </c>
      <c r="T125" s="1" t="s">
        <v>64</v>
      </c>
      <c r="AR125" s="1" t="s">
        <v>51</v>
      </c>
      <c r="AS125" s="1" t="s">
        <v>51</v>
      </c>
      <c r="AU125" s="1" t="s">
        <v>351</v>
      </c>
      <c r="AV125">
        <v>81</v>
      </c>
    </row>
    <row r="126" spans="1:48" ht="30" customHeight="1" x14ac:dyDescent="0.3">
      <c r="A126" s="13" t="s">
        <v>107</v>
      </c>
      <c r="B126" s="13" t="s">
        <v>352</v>
      </c>
      <c r="C126" s="13" t="s">
        <v>60</v>
      </c>
      <c r="D126" s="11">
        <v>47</v>
      </c>
      <c r="E126" s="12"/>
      <c r="F126" s="12"/>
      <c r="G126" s="12"/>
      <c r="H126" s="12"/>
      <c r="I126" s="12"/>
      <c r="J126" s="12"/>
      <c r="K126" s="12"/>
      <c r="L126" s="12"/>
      <c r="M126" s="13" t="s">
        <v>353</v>
      </c>
      <c r="N126" s="1" t="s">
        <v>354</v>
      </c>
      <c r="O126" s="1" t="s">
        <v>51</v>
      </c>
      <c r="P126" s="1" t="s">
        <v>51</v>
      </c>
      <c r="Q126" s="1" t="s">
        <v>347</v>
      </c>
      <c r="R126" s="1" t="s">
        <v>63</v>
      </c>
      <c r="S126" s="1" t="s">
        <v>64</v>
      </c>
      <c r="T126" s="1" t="s">
        <v>64</v>
      </c>
      <c r="AR126" s="1" t="s">
        <v>51</v>
      </c>
      <c r="AS126" s="1" t="s">
        <v>51</v>
      </c>
      <c r="AU126" s="1" t="s">
        <v>355</v>
      </c>
      <c r="AV126">
        <v>82</v>
      </c>
    </row>
    <row r="127" spans="1:48" ht="30" customHeight="1" x14ac:dyDescent="0.3">
      <c r="A127" s="13" t="s">
        <v>107</v>
      </c>
      <c r="B127" s="13" t="s">
        <v>182</v>
      </c>
      <c r="C127" s="13" t="s">
        <v>60</v>
      </c>
      <c r="D127" s="11">
        <v>69</v>
      </c>
      <c r="E127" s="12"/>
      <c r="F127" s="12"/>
      <c r="G127" s="12"/>
      <c r="H127" s="12"/>
      <c r="I127" s="12"/>
      <c r="J127" s="12"/>
      <c r="K127" s="12"/>
      <c r="L127" s="12"/>
      <c r="M127" s="13" t="s">
        <v>183</v>
      </c>
      <c r="N127" s="1" t="s">
        <v>184</v>
      </c>
      <c r="O127" s="1" t="s">
        <v>51</v>
      </c>
      <c r="P127" s="1" t="s">
        <v>51</v>
      </c>
      <c r="Q127" s="1" t="s">
        <v>347</v>
      </c>
      <c r="R127" s="1" t="s">
        <v>63</v>
      </c>
      <c r="S127" s="1" t="s">
        <v>64</v>
      </c>
      <c r="T127" s="1" t="s">
        <v>64</v>
      </c>
      <c r="AR127" s="1" t="s">
        <v>51</v>
      </c>
      <c r="AS127" s="1" t="s">
        <v>51</v>
      </c>
      <c r="AU127" s="1" t="s">
        <v>356</v>
      </c>
      <c r="AV127">
        <v>83</v>
      </c>
    </row>
    <row r="128" spans="1:48" ht="30" customHeight="1" x14ac:dyDescent="0.3">
      <c r="A128" s="13" t="s">
        <v>357</v>
      </c>
      <c r="B128" s="13" t="s">
        <v>358</v>
      </c>
      <c r="C128" s="13" t="s">
        <v>60</v>
      </c>
      <c r="D128" s="11">
        <v>30</v>
      </c>
      <c r="E128" s="12"/>
      <c r="F128" s="12"/>
      <c r="G128" s="12"/>
      <c r="H128" s="12"/>
      <c r="I128" s="12"/>
      <c r="J128" s="12"/>
      <c r="K128" s="12"/>
      <c r="L128" s="12"/>
      <c r="M128" s="13" t="s">
        <v>359</v>
      </c>
      <c r="N128" s="1" t="s">
        <v>360</v>
      </c>
      <c r="O128" s="1" t="s">
        <v>51</v>
      </c>
      <c r="P128" s="1" t="s">
        <v>51</v>
      </c>
      <c r="Q128" s="1" t="s">
        <v>347</v>
      </c>
      <c r="R128" s="1" t="s">
        <v>63</v>
      </c>
      <c r="S128" s="1" t="s">
        <v>64</v>
      </c>
      <c r="T128" s="1" t="s">
        <v>64</v>
      </c>
      <c r="AR128" s="1" t="s">
        <v>51</v>
      </c>
      <c r="AS128" s="1" t="s">
        <v>51</v>
      </c>
      <c r="AU128" s="1" t="s">
        <v>361</v>
      </c>
      <c r="AV128">
        <v>84</v>
      </c>
    </row>
    <row r="129" spans="1:48" ht="30" customHeight="1" x14ac:dyDescent="0.3">
      <c r="A129" s="13" t="s">
        <v>357</v>
      </c>
      <c r="B129" s="13" t="s">
        <v>362</v>
      </c>
      <c r="C129" s="13" t="s">
        <v>60</v>
      </c>
      <c r="D129" s="11">
        <v>1</v>
      </c>
      <c r="E129" s="12"/>
      <c r="F129" s="12"/>
      <c r="G129" s="12"/>
      <c r="H129" s="12"/>
      <c r="I129" s="12"/>
      <c r="J129" s="12"/>
      <c r="K129" s="12"/>
      <c r="L129" s="12"/>
      <c r="M129" s="13" t="s">
        <v>363</v>
      </c>
      <c r="N129" s="1" t="s">
        <v>364</v>
      </c>
      <c r="O129" s="1" t="s">
        <v>51</v>
      </c>
      <c r="P129" s="1" t="s">
        <v>51</v>
      </c>
      <c r="Q129" s="1" t="s">
        <v>347</v>
      </c>
      <c r="R129" s="1" t="s">
        <v>63</v>
      </c>
      <c r="S129" s="1" t="s">
        <v>64</v>
      </c>
      <c r="T129" s="1" t="s">
        <v>64</v>
      </c>
      <c r="AR129" s="1" t="s">
        <v>51</v>
      </c>
      <c r="AS129" s="1" t="s">
        <v>51</v>
      </c>
      <c r="AU129" s="1" t="s">
        <v>365</v>
      </c>
      <c r="AV129">
        <v>85</v>
      </c>
    </row>
    <row r="130" spans="1:48" ht="30" customHeight="1" x14ac:dyDescent="0.3">
      <c r="A130" s="13" t="s">
        <v>357</v>
      </c>
      <c r="B130" s="13" t="s">
        <v>366</v>
      </c>
      <c r="C130" s="13" t="s">
        <v>60</v>
      </c>
      <c r="D130" s="11">
        <v>6</v>
      </c>
      <c r="E130" s="12"/>
      <c r="F130" s="12"/>
      <c r="G130" s="12"/>
      <c r="H130" s="12"/>
      <c r="I130" s="12"/>
      <c r="J130" s="12"/>
      <c r="K130" s="12"/>
      <c r="L130" s="12"/>
      <c r="M130" s="13" t="s">
        <v>367</v>
      </c>
      <c r="N130" s="1" t="s">
        <v>368</v>
      </c>
      <c r="O130" s="1" t="s">
        <v>51</v>
      </c>
      <c r="P130" s="1" t="s">
        <v>51</v>
      </c>
      <c r="Q130" s="1" t="s">
        <v>347</v>
      </c>
      <c r="R130" s="1" t="s">
        <v>63</v>
      </c>
      <c r="S130" s="1" t="s">
        <v>64</v>
      </c>
      <c r="T130" s="1" t="s">
        <v>64</v>
      </c>
      <c r="AR130" s="1" t="s">
        <v>51</v>
      </c>
      <c r="AS130" s="1" t="s">
        <v>51</v>
      </c>
      <c r="AU130" s="1" t="s">
        <v>369</v>
      </c>
      <c r="AV130">
        <v>86</v>
      </c>
    </row>
    <row r="131" spans="1:48" ht="30" customHeight="1" x14ac:dyDescent="0.3">
      <c r="A131" s="13" t="s">
        <v>370</v>
      </c>
      <c r="B131" s="13" t="s">
        <v>371</v>
      </c>
      <c r="C131" s="13" t="s">
        <v>60</v>
      </c>
      <c r="D131" s="11">
        <v>61</v>
      </c>
      <c r="E131" s="12"/>
      <c r="F131" s="12"/>
      <c r="G131" s="12"/>
      <c r="H131" s="12"/>
      <c r="I131" s="12"/>
      <c r="J131" s="12"/>
      <c r="K131" s="12"/>
      <c r="L131" s="12"/>
      <c r="M131" s="13" t="s">
        <v>372</v>
      </c>
      <c r="N131" s="1" t="s">
        <v>373</v>
      </c>
      <c r="O131" s="1" t="s">
        <v>51</v>
      </c>
      <c r="P131" s="1" t="s">
        <v>51</v>
      </c>
      <c r="Q131" s="1" t="s">
        <v>347</v>
      </c>
      <c r="R131" s="1" t="s">
        <v>63</v>
      </c>
      <c r="S131" s="1" t="s">
        <v>64</v>
      </c>
      <c r="T131" s="1" t="s">
        <v>64</v>
      </c>
      <c r="AR131" s="1" t="s">
        <v>51</v>
      </c>
      <c r="AS131" s="1" t="s">
        <v>51</v>
      </c>
      <c r="AU131" s="1" t="s">
        <v>374</v>
      </c>
      <c r="AV131">
        <v>87</v>
      </c>
    </row>
    <row r="132" spans="1:48" ht="30" customHeight="1" x14ac:dyDescent="0.3">
      <c r="A132" s="13" t="s">
        <v>120</v>
      </c>
      <c r="B132" s="13" t="s">
        <v>375</v>
      </c>
      <c r="C132" s="13" t="s">
        <v>60</v>
      </c>
      <c r="D132" s="11">
        <v>48</v>
      </c>
      <c r="E132" s="12"/>
      <c r="F132" s="12"/>
      <c r="G132" s="12"/>
      <c r="H132" s="12"/>
      <c r="I132" s="12"/>
      <c r="J132" s="12"/>
      <c r="K132" s="12"/>
      <c r="L132" s="12"/>
      <c r="M132" s="13" t="s">
        <v>376</v>
      </c>
      <c r="N132" s="1" t="s">
        <v>377</v>
      </c>
      <c r="O132" s="1" t="s">
        <v>51</v>
      </c>
      <c r="P132" s="1" t="s">
        <v>51</v>
      </c>
      <c r="Q132" s="1" t="s">
        <v>347</v>
      </c>
      <c r="R132" s="1" t="s">
        <v>63</v>
      </c>
      <c r="S132" s="1" t="s">
        <v>64</v>
      </c>
      <c r="T132" s="1" t="s">
        <v>64</v>
      </c>
      <c r="AR132" s="1" t="s">
        <v>51</v>
      </c>
      <c r="AS132" s="1" t="s">
        <v>51</v>
      </c>
      <c r="AU132" s="1" t="s">
        <v>378</v>
      </c>
      <c r="AV132">
        <v>88</v>
      </c>
    </row>
    <row r="133" spans="1:48" ht="30" customHeight="1" x14ac:dyDescent="0.3">
      <c r="A133" s="13" t="s">
        <v>120</v>
      </c>
      <c r="B133" s="13" t="s">
        <v>195</v>
      </c>
      <c r="C133" s="13" t="s">
        <v>60</v>
      </c>
      <c r="D133" s="11">
        <v>75</v>
      </c>
      <c r="E133" s="12"/>
      <c r="F133" s="12"/>
      <c r="G133" s="12"/>
      <c r="H133" s="12"/>
      <c r="I133" s="12"/>
      <c r="J133" s="12"/>
      <c r="K133" s="12"/>
      <c r="L133" s="12"/>
      <c r="M133" s="13" t="s">
        <v>196</v>
      </c>
      <c r="N133" s="1" t="s">
        <v>197</v>
      </c>
      <c r="O133" s="1" t="s">
        <v>51</v>
      </c>
      <c r="P133" s="1" t="s">
        <v>51</v>
      </c>
      <c r="Q133" s="1" t="s">
        <v>347</v>
      </c>
      <c r="R133" s="1" t="s">
        <v>63</v>
      </c>
      <c r="S133" s="1" t="s">
        <v>64</v>
      </c>
      <c r="T133" s="1" t="s">
        <v>64</v>
      </c>
      <c r="AR133" s="1" t="s">
        <v>51</v>
      </c>
      <c r="AS133" s="1" t="s">
        <v>51</v>
      </c>
      <c r="AU133" s="1" t="s">
        <v>379</v>
      </c>
      <c r="AV133">
        <v>89</v>
      </c>
    </row>
    <row r="134" spans="1:48" ht="30" customHeight="1" x14ac:dyDescent="0.3">
      <c r="A134" s="13" t="s">
        <v>129</v>
      </c>
      <c r="B134" s="13" t="s">
        <v>380</v>
      </c>
      <c r="C134" s="13" t="s">
        <v>60</v>
      </c>
      <c r="D134" s="11">
        <v>48</v>
      </c>
      <c r="E134" s="12"/>
      <c r="F134" s="12"/>
      <c r="G134" s="12"/>
      <c r="H134" s="12"/>
      <c r="I134" s="12"/>
      <c r="J134" s="12"/>
      <c r="K134" s="12"/>
      <c r="L134" s="12"/>
      <c r="M134" s="13" t="s">
        <v>381</v>
      </c>
      <c r="N134" s="1" t="s">
        <v>382</v>
      </c>
      <c r="O134" s="1" t="s">
        <v>51</v>
      </c>
      <c r="P134" s="1" t="s">
        <v>51</v>
      </c>
      <c r="Q134" s="1" t="s">
        <v>347</v>
      </c>
      <c r="R134" s="1" t="s">
        <v>63</v>
      </c>
      <c r="S134" s="1" t="s">
        <v>64</v>
      </c>
      <c r="T134" s="1" t="s">
        <v>64</v>
      </c>
      <c r="AR134" s="1" t="s">
        <v>51</v>
      </c>
      <c r="AS134" s="1" t="s">
        <v>51</v>
      </c>
      <c r="AU134" s="1" t="s">
        <v>383</v>
      </c>
      <c r="AV134">
        <v>90</v>
      </c>
    </row>
    <row r="135" spans="1:48" ht="30" customHeight="1" x14ac:dyDescent="0.3">
      <c r="A135" s="13" t="s">
        <v>129</v>
      </c>
      <c r="B135" s="13" t="s">
        <v>211</v>
      </c>
      <c r="C135" s="13" t="s">
        <v>60</v>
      </c>
      <c r="D135" s="11">
        <v>75</v>
      </c>
      <c r="E135" s="12"/>
      <c r="F135" s="12"/>
      <c r="G135" s="12"/>
      <c r="H135" s="12"/>
      <c r="I135" s="12"/>
      <c r="J135" s="12"/>
      <c r="K135" s="12"/>
      <c r="L135" s="12"/>
      <c r="M135" s="13" t="s">
        <v>212</v>
      </c>
      <c r="N135" s="1" t="s">
        <v>213</v>
      </c>
      <c r="O135" s="1" t="s">
        <v>51</v>
      </c>
      <c r="P135" s="1" t="s">
        <v>51</v>
      </c>
      <c r="Q135" s="1" t="s">
        <v>347</v>
      </c>
      <c r="R135" s="1" t="s">
        <v>63</v>
      </c>
      <c r="S135" s="1" t="s">
        <v>64</v>
      </c>
      <c r="T135" s="1" t="s">
        <v>64</v>
      </c>
      <c r="AR135" s="1" t="s">
        <v>51</v>
      </c>
      <c r="AS135" s="1" t="s">
        <v>51</v>
      </c>
      <c r="AU135" s="1" t="s">
        <v>384</v>
      </c>
      <c r="AV135">
        <v>91</v>
      </c>
    </row>
    <row r="136" spans="1:48" ht="30" customHeight="1" x14ac:dyDescent="0.3">
      <c r="A136" s="13" t="s">
        <v>385</v>
      </c>
      <c r="B136" s="13" t="s">
        <v>386</v>
      </c>
      <c r="C136" s="13" t="s">
        <v>60</v>
      </c>
      <c r="D136" s="11">
        <v>173</v>
      </c>
      <c r="E136" s="12"/>
      <c r="F136" s="12"/>
      <c r="G136" s="12"/>
      <c r="H136" s="12"/>
      <c r="I136" s="12"/>
      <c r="J136" s="12"/>
      <c r="K136" s="12"/>
      <c r="L136" s="12"/>
      <c r="M136" s="13" t="s">
        <v>387</v>
      </c>
      <c r="N136" s="1" t="s">
        <v>388</v>
      </c>
      <c r="O136" s="1" t="s">
        <v>51</v>
      </c>
      <c r="P136" s="1" t="s">
        <v>51</v>
      </c>
      <c r="Q136" s="1" t="s">
        <v>347</v>
      </c>
      <c r="R136" s="1" t="s">
        <v>63</v>
      </c>
      <c r="S136" s="1" t="s">
        <v>64</v>
      </c>
      <c r="T136" s="1" t="s">
        <v>64</v>
      </c>
      <c r="AR136" s="1" t="s">
        <v>51</v>
      </c>
      <c r="AS136" s="1" t="s">
        <v>51</v>
      </c>
      <c r="AU136" s="1" t="s">
        <v>389</v>
      </c>
      <c r="AV136">
        <v>92</v>
      </c>
    </row>
    <row r="137" spans="1:48" ht="30" customHeight="1" x14ac:dyDescent="0.3">
      <c r="A137" s="13" t="s">
        <v>390</v>
      </c>
      <c r="B137" s="13" t="s">
        <v>391</v>
      </c>
      <c r="C137" s="13" t="s">
        <v>79</v>
      </c>
      <c r="D137" s="11">
        <v>103</v>
      </c>
      <c r="E137" s="12"/>
      <c r="F137" s="12"/>
      <c r="G137" s="12"/>
      <c r="H137" s="12"/>
      <c r="I137" s="12"/>
      <c r="J137" s="12"/>
      <c r="K137" s="12"/>
      <c r="L137" s="12"/>
      <c r="M137" s="13" t="s">
        <v>392</v>
      </c>
      <c r="N137" s="1" t="s">
        <v>393</v>
      </c>
      <c r="O137" s="1" t="s">
        <v>51</v>
      </c>
      <c r="P137" s="1" t="s">
        <v>51</v>
      </c>
      <c r="Q137" s="1" t="s">
        <v>347</v>
      </c>
      <c r="R137" s="1" t="s">
        <v>63</v>
      </c>
      <c r="S137" s="1" t="s">
        <v>64</v>
      </c>
      <c r="T137" s="1" t="s">
        <v>64</v>
      </c>
      <c r="AR137" s="1" t="s">
        <v>51</v>
      </c>
      <c r="AS137" s="1" t="s">
        <v>51</v>
      </c>
      <c r="AU137" s="1" t="s">
        <v>394</v>
      </c>
      <c r="AV137">
        <v>93</v>
      </c>
    </row>
    <row r="138" spans="1:48" ht="30" customHeight="1" x14ac:dyDescent="0.3">
      <c r="A138" s="13" t="s">
        <v>133</v>
      </c>
      <c r="B138" s="13" t="s">
        <v>395</v>
      </c>
      <c r="C138" s="13" t="s">
        <v>79</v>
      </c>
      <c r="D138" s="11">
        <v>77</v>
      </c>
      <c r="E138" s="12"/>
      <c r="F138" s="12"/>
      <c r="G138" s="12"/>
      <c r="H138" s="12"/>
      <c r="I138" s="12"/>
      <c r="J138" s="12"/>
      <c r="K138" s="12"/>
      <c r="L138" s="12"/>
      <c r="M138" s="13" t="s">
        <v>396</v>
      </c>
      <c r="N138" s="1" t="s">
        <v>397</v>
      </c>
      <c r="O138" s="1" t="s">
        <v>51</v>
      </c>
      <c r="P138" s="1" t="s">
        <v>51</v>
      </c>
      <c r="Q138" s="1" t="s">
        <v>347</v>
      </c>
      <c r="R138" s="1" t="s">
        <v>63</v>
      </c>
      <c r="S138" s="1" t="s">
        <v>64</v>
      </c>
      <c r="T138" s="1" t="s">
        <v>64</v>
      </c>
      <c r="AR138" s="1" t="s">
        <v>51</v>
      </c>
      <c r="AS138" s="1" t="s">
        <v>51</v>
      </c>
      <c r="AU138" s="1" t="s">
        <v>398</v>
      </c>
      <c r="AV138">
        <v>94</v>
      </c>
    </row>
    <row r="139" spans="1:48" ht="30" customHeight="1" x14ac:dyDescent="0.3">
      <c r="A139" s="13" t="s">
        <v>133</v>
      </c>
      <c r="B139" s="13" t="s">
        <v>399</v>
      </c>
      <c r="C139" s="13" t="s">
        <v>79</v>
      </c>
      <c r="D139" s="11">
        <v>7</v>
      </c>
      <c r="E139" s="12"/>
      <c r="F139" s="12"/>
      <c r="G139" s="12"/>
      <c r="H139" s="12"/>
      <c r="I139" s="12"/>
      <c r="J139" s="12"/>
      <c r="K139" s="12"/>
      <c r="L139" s="12"/>
      <c r="M139" s="13" t="s">
        <v>400</v>
      </c>
      <c r="N139" s="1" t="s">
        <v>401</v>
      </c>
      <c r="O139" s="1" t="s">
        <v>51</v>
      </c>
      <c r="P139" s="1" t="s">
        <v>51</v>
      </c>
      <c r="Q139" s="1" t="s">
        <v>347</v>
      </c>
      <c r="R139" s="1" t="s">
        <v>63</v>
      </c>
      <c r="S139" s="1" t="s">
        <v>64</v>
      </c>
      <c r="T139" s="1" t="s">
        <v>64</v>
      </c>
      <c r="AR139" s="1" t="s">
        <v>51</v>
      </c>
      <c r="AS139" s="1" t="s">
        <v>51</v>
      </c>
      <c r="AU139" s="1" t="s">
        <v>402</v>
      </c>
      <c r="AV139">
        <v>95</v>
      </c>
    </row>
    <row r="140" spans="1:48" ht="30" customHeight="1" x14ac:dyDescent="0.3">
      <c r="A140" s="13" t="s">
        <v>133</v>
      </c>
      <c r="B140" s="13" t="s">
        <v>228</v>
      </c>
      <c r="C140" s="13" t="s">
        <v>79</v>
      </c>
      <c r="D140" s="11">
        <v>35</v>
      </c>
      <c r="E140" s="12"/>
      <c r="F140" s="12"/>
      <c r="G140" s="12"/>
      <c r="H140" s="12"/>
      <c r="I140" s="12"/>
      <c r="J140" s="12"/>
      <c r="K140" s="12"/>
      <c r="L140" s="12"/>
      <c r="M140" s="13" t="s">
        <v>229</v>
      </c>
      <c r="N140" s="1" t="s">
        <v>230</v>
      </c>
      <c r="O140" s="1" t="s">
        <v>51</v>
      </c>
      <c r="P140" s="1" t="s">
        <v>51</v>
      </c>
      <c r="Q140" s="1" t="s">
        <v>347</v>
      </c>
      <c r="R140" s="1" t="s">
        <v>63</v>
      </c>
      <c r="S140" s="1" t="s">
        <v>64</v>
      </c>
      <c r="T140" s="1" t="s">
        <v>64</v>
      </c>
      <c r="AR140" s="1" t="s">
        <v>51</v>
      </c>
      <c r="AS140" s="1" t="s">
        <v>51</v>
      </c>
      <c r="AU140" s="1" t="s">
        <v>403</v>
      </c>
      <c r="AV140">
        <v>96</v>
      </c>
    </row>
    <row r="141" spans="1:48" ht="30" customHeight="1" x14ac:dyDescent="0.3">
      <c r="A141" s="13" t="s">
        <v>404</v>
      </c>
      <c r="B141" s="13" t="s">
        <v>399</v>
      </c>
      <c r="C141" s="13" t="s">
        <v>79</v>
      </c>
      <c r="D141" s="11">
        <v>17</v>
      </c>
      <c r="E141" s="12"/>
      <c r="F141" s="12"/>
      <c r="G141" s="12"/>
      <c r="H141" s="12"/>
      <c r="I141" s="12"/>
      <c r="J141" s="12"/>
      <c r="K141" s="12"/>
      <c r="L141" s="12"/>
      <c r="M141" s="13" t="s">
        <v>405</v>
      </c>
      <c r="N141" s="1" t="s">
        <v>406</v>
      </c>
      <c r="O141" s="1" t="s">
        <v>51</v>
      </c>
      <c r="P141" s="1" t="s">
        <v>51</v>
      </c>
      <c r="Q141" s="1" t="s">
        <v>347</v>
      </c>
      <c r="R141" s="1" t="s">
        <v>63</v>
      </c>
      <c r="S141" s="1" t="s">
        <v>64</v>
      </c>
      <c r="T141" s="1" t="s">
        <v>64</v>
      </c>
      <c r="AR141" s="1" t="s">
        <v>51</v>
      </c>
      <c r="AS141" s="1" t="s">
        <v>51</v>
      </c>
      <c r="AU141" s="1" t="s">
        <v>407</v>
      </c>
      <c r="AV141">
        <v>97</v>
      </c>
    </row>
    <row r="142" spans="1:48" ht="30" customHeight="1" x14ac:dyDescent="0.3">
      <c r="A142" s="13" t="s">
        <v>252</v>
      </c>
      <c r="B142" s="13" t="s">
        <v>253</v>
      </c>
      <c r="C142" s="13" t="s">
        <v>73</v>
      </c>
      <c r="D142" s="11">
        <v>4</v>
      </c>
      <c r="E142" s="12"/>
      <c r="F142" s="12"/>
      <c r="G142" s="12"/>
      <c r="H142" s="12"/>
      <c r="I142" s="12"/>
      <c r="J142" s="12"/>
      <c r="K142" s="12"/>
      <c r="L142" s="12"/>
      <c r="M142" s="13" t="s">
        <v>254</v>
      </c>
      <c r="N142" s="1" t="s">
        <v>255</v>
      </c>
      <c r="O142" s="1" t="s">
        <v>51</v>
      </c>
      <c r="P142" s="1" t="s">
        <v>51</v>
      </c>
      <c r="Q142" s="1" t="s">
        <v>347</v>
      </c>
      <c r="R142" s="1" t="s">
        <v>63</v>
      </c>
      <c r="S142" s="1" t="s">
        <v>64</v>
      </c>
      <c r="T142" s="1" t="s">
        <v>64</v>
      </c>
      <c r="AR142" s="1" t="s">
        <v>51</v>
      </c>
      <c r="AS142" s="1" t="s">
        <v>51</v>
      </c>
      <c r="AU142" s="1" t="s">
        <v>408</v>
      </c>
      <c r="AV142">
        <v>98</v>
      </c>
    </row>
    <row r="143" spans="1:48" ht="30" customHeight="1" x14ac:dyDescent="0.3">
      <c r="A143" s="13" t="s">
        <v>257</v>
      </c>
      <c r="B143" s="13" t="s">
        <v>258</v>
      </c>
      <c r="C143" s="13" t="s">
        <v>73</v>
      </c>
      <c r="D143" s="11">
        <v>16</v>
      </c>
      <c r="E143" s="12"/>
      <c r="F143" s="12"/>
      <c r="G143" s="12"/>
      <c r="H143" s="12"/>
      <c r="I143" s="12"/>
      <c r="J143" s="12"/>
      <c r="K143" s="12"/>
      <c r="L143" s="12"/>
      <c r="M143" s="13" t="s">
        <v>259</v>
      </c>
      <c r="N143" s="1" t="s">
        <v>260</v>
      </c>
      <c r="O143" s="1" t="s">
        <v>51</v>
      </c>
      <c r="P143" s="1" t="s">
        <v>51</v>
      </c>
      <c r="Q143" s="1" t="s">
        <v>347</v>
      </c>
      <c r="R143" s="1" t="s">
        <v>63</v>
      </c>
      <c r="S143" s="1" t="s">
        <v>64</v>
      </c>
      <c r="T143" s="1" t="s">
        <v>64</v>
      </c>
      <c r="AR143" s="1" t="s">
        <v>51</v>
      </c>
      <c r="AS143" s="1" t="s">
        <v>51</v>
      </c>
      <c r="AU143" s="1" t="s">
        <v>409</v>
      </c>
      <c r="AV143">
        <v>99</v>
      </c>
    </row>
    <row r="144" spans="1:48" ht="30" customHeight="1" x14ac:dyDescent="0.3">
      <c r="A144" s="13" t="s">
        <v>410</v>
      </c>
      <c r="B144" s="13" t="s">
        <v>411</v>
      </c>
      <c r="C144" s="13" t="s">
        <v>73</v>
      </c>
      <c r="D144" s="11">
        <v>46</v>
      </c>
      <c r="E144" s="12"/>
      <c r="F144" s="12"/>
      <c r="G144" s="12"/>
      <c r="H144" s="12"/>
      <c r="I144" s="12"/>
      <c r="J144" s="12"/>
      <c r="K144" s="12"/>
      <c r="L144" s="12"/>
      <c r="M144" s="13" t="s">
        <v>412</v>
      </c>
      <c r="N144" s="1" t="s">
        <v>413</v>
      </c>
      <c r="O144" s="1" t="s">
        <v>51</v>
      </c>
      <c r="P144" s="1" t="s">
        <v>51</v>
      </c>
      <c r="Q144" s="1" t="s">
        <v>347</v>
      </c>
      <c r="R144" s="1" t="s">
        <v>63</v>
      </c>
      <c r="S144" s="1" t="s">
        <v>64</v>
      </c>
      <c r="T144" s="1" t="s">
        <v>64</v>
      </c>
      <c r="AR144" s="1" t="s">
        <v>51</v>
      </c>
      <c r="AS144" s="1" t="s">
        <v>51</v>
      </c>
      <c r="AU144" s="1" t="s">
        <v>414</v>
      </c>
      <c r="AV144">
        <v>100</v>
      </c>
    </row>
    <row r="145" spans="1:48" ht="30" customHeight="1" x14ac:dyDescent="0.3">
      <c r="A145" s="13" t="s">
        <v>415</v>
      </c>
      <c r="B145" s="13" t="s">
        <v>416</v>
      </c>
      <c r="C145" s="13" t="s">
        <v>73</v>
      </c>
      <c r="D145" s="11">
        <v>15</v>
      </c>
      <c r="E145" s="12"/>
      <c r="F145" s="12"/>
      <c r="G145" s="12"/>
      <c r="H145" s="12"/>
      <c r="I145" s="12"/>
      <c r="J145" s="12"/>
      <c r="K145" s="12"/>
      <c r="L145" s="12"/>
      <c r="M145" s="13" t="s">
        <v>417</v>
      </c>
      <c r="N145" s="1" t="s">
        <v>418</v>
      </c>
      <c r="O145" s="1" t="s">
        <v>51</v>
      </c>
      <c r="P145" s="1" t="s">
        <v>51</v>
      </c>
      <c r="Q145" s="1" t="s">
        <v>347</v>
      </c>
      <c r="R145" s="1" t="s">
        <v>63</v>
      </c>
      <c r="S145" s="1" t="s">
        <v>64</v>
      </c>
      <c r="T145" s="1" t="s">
        <v>64</v>
      </c>
      <c r="AR145" s="1" t="s">
        <v>51</v>
      </c>
      <c r="AS145" s="1" t="s">
        <v>51</v>
      </c>
      <c r="AU145" s="1" t="s">
        <v>419</v>
      </c>
      <c r="AV145">
        <v>101</v>
      </c>
    </row>
    <row r="146" spans="1:48" ht="30" customHeight="1" x14ac:dyDescent="0.3">
      <c r="A146" s="13" t="s">
        <v>138</v>
      </c>
      <c r="B146" s="13" t="s">
        <v>420</v>
      </c>
      <c r="C146" s="13" t="s">
        <v>73</v>
      </c>
      <c r="D146" s="11">
        <v>3</v>
      </c>
      <c r="E146" s="12"/>
      <c r="F146" s="12"/>
      <c r="G146" s="12"/>
      <c r="H146" s="12"/>
      <c r="I146" s="12"/>
      <c r="J146" s="12"/>
      <c r="K146" s="12"/>
      <c r="L146" s="12"/>
      <c r="M146" s="13" t="s">
        <v>421</v>
      </c>
      <c r="N146" s="1" t="s">
        <v>422</v>
      </c>
      <c r="O146" s="1" t="s">
        <v>51</v>
      </c>
      <c r="P146" s="1" t="s">
        <v>51</v>
      </c>
      <c r="Q146" s="1" t="s">
        <v>347</v>
      </c>
      <c r="R146" s="1" t="s">
        <v>63</v>
      </c>
      <c r="S146" s="1" t="s">
        <v>64</v>
      </c>
      <c r="T146" s="1" t="s">
        <v>64</v>
      </c>
      <c r="AR146" s="1" t="s">
        <v>51</v>
      </c>
      <c r="AS146" s="1" t="s">
        <v>51</v>
      </c>
      <c r="AU146" s="1" t="s">
        <v>423</v>
      </c>
      <c r="AV146">
        <v>102</v>
      </c>
    </row>
    <row r="147" spans="1:48" ht="30" customHeight="1" x14ac:dyDescent="0.3">
      <c r="A147" s="13" t="s">
        <v>153</v>
      </c>
      <c r="B147" s="13" t="s">
        <v>424</v>
      </c>
      <c r="C147" s="13" t="s">
        <v>60</v>
      </c>
      <c r="D147" s="11">
        <v>8</v>
      </c>
      <c r="E147" s="12"/>
      <c r="F147" s="12"/>
      <c r="G147" s="12"/>
      <c r="H147" s="12"/>
      <c r="I147" s="12"/>
      <c r="J147" s="12"/>
      <c r="K147" s="12"/>
      <c r="L147" s="12"/>
      <c r="M147" s="13" t="s">
        <v>425</v>
      </c>
      <c r="N147" s="1" t="s">
        <v>426</v>
      </c>
      <c r="O147" s="1" t="s">
        <v>51</v>
      </c>
      <c r="P147" s="1" t="s">
        <v>51</v>
      </c>
      <c r="Q147" s="1" t="s">
        <v>347</v>
      </c>
      <c r="R147" s="1" t="s">
        <v>63</v>
      </c>
      <c r="S147" s="1" t="s">
        <v>64</v>
      </c>
      <c r="T147" s="1" t="s">
        <v>64</v>
      </c>
      <c r="AR147" s="1" t="s">
        <v>51</v>
      </c>
      <c r="AS147" s="1" t="s">
        <v>51</v>
      </c>
      <c r="AU147" s="1" t="s">
        <v>427</v>
      </c>
      <c r="AV147">
        <v>103</v>
      </c>
    </row>
    <row r="148" spans="1:48" ht="30" customHeight="1" x14ac:dyDescent="0.3">
      <c r="A148" s="13" t="s">
        <v>153</v>
      </c>
      <c r="B148" s="13" t="s">
        <v>428</v>
      </c>
      <c r="C148" s="13" t="s">
        <v>60</v>
      </c>
      <c r="D148" s="11">
        <v>8</v>
      </c>
      <c r="E148" s="12"/>
      <c r="F148" s="12"/>
      <c r="G148" s="12"/>
      <c r="H148" s="12"/>
      <c r="I148" s="12"/>
      <c r="J148" s="12"/>
      <c r="K148" s="12"/>
      <c r="L148" s="12"/>
      <c r="M148" s="13" t="s">
        <v>429</v>
      </c>
      <c r="N148" s="1" t="s">
        <v>430</v>
      </c>
      <c r="O148" s="1" t="s">
        <v>51</v>
      </c>
      <c r="P148" s="1" t="s">
        <v>51</v>
      </c>
      <c r="Q148" s="1" t="s">
        <v>347</v>
      </c>
      <c r="R148" s="1" t="s">
        <v>63</v>
      </c>
      <c r="S148" s="1" t="s">
        <v>64</v>
      </c>
      <c r="T148" s="1" t="s">
        <v>64</v>
      </c>
      <c r="AR148" s="1" t="s">
        <v>51</v>
      </c>
      <c r="AS148" s="1" t="s">
        <v>51</v>
      </c>
      <c r="AU148" s="1" t="s">
        <v>431</v>
      </c>
      <c r="AV148">
        <v>104</v>
      </c>
    </row>
    <row r="149" spans="1:48" ht="30" customHeight="1" x14ac:dyDescent="0.3">
      <c r="A149" s="13" t="s">
        <v>153</v>
      </c>
      <c r="B149" s="13" t="s">
        <v>274</v>
      </c>
      <c r="C149" s="13" t="s">
        <v>60</v>
      </c>
      <c r="D149" s="11">
        <v>8</v>
      </c>
      <c r="E149" s="12"/>
      <c r="F149" s="12"/>
      <c r="G149" s="12"/>
      <c r="H149" s="12"/>
      <c r="I149" s="12"/>
      <c r="J149" s="12"/>
      <c r="K149" s="12"/>
      <c r="L149" s="12"/>
      <c r="M149" s="13" t="s">
        <v>275</v>
      </c>
      <c r="N149" s="1" t="s">
        <v>276</v>
      </c>
      <c r="O149" s="1" t="s">
        <v>51</v>
      </c>
      <c r="P149" s="1" t="s">
        <v>51</v>
      </c>
      <c r="Q149" s="1" t="s">
        <v>347</v>
      </c>
      <c r="R149" s="1" t="s">
        <v>63</v>
      </c>
      <c r="S149" s="1" t="s">
        <v>64</v>
      </c>
      <c r="T149" s="1" t="s">
        <v>64</v>
      </c>
      <c r="AR149" s="1" t="s">
        <v>51</v>
      </c>
      <c r="AS149" s="1" t="s">
        <v>51</v>
      </c>
      <c r="AU149" s="1" t="s">
        <v>432</v>
      </c>
      <c r="AV149">
        <v>105</v>
      </c>
    </row>
    <row r="150" spans="1:48" ht="30" customHeight="1" x14ac:dyDescent="0.3">
      <c r="A150" s="13" t="s">
        <v>282</v>
      </c>
      <c r="B150" s="13" t="s">
        <v>433</v>
      </c>
      <c r="C150" s="13" t="s">
        <v>79</v>
      </c>
      <c r="D150" s="11">
        <v>2</v>
      </c>
      <c r="E150" s="12"/>
      <c r="F150" s="12"/>
      <c r="G150" s="12"/>
      <c r="H150" s="12"/>
      <c r="I150" s="12"/>
      <c r="J150" s="12"/>
      <c r="K150" s="12"/>
      <c r="L150" s="12"/>
      <c r="M150" s="13" t="s">
        <v>434</v>
      </c>
      <c r="N150" s="1" t="s">
        <v>435</v>
      </c>
      <c r="O150" s="1" t="s">
        <v>51</v>
      </c>
      <c r="P150" s="1" t="s">
        <v>51</v>
      </c>
      <c r="Q150" s="1" t="s">
        <v>347</v>
      </c>
      <c r="R150" s="1" t="s">
        <v>63</v>
      </c>
      <c r="S150" s="1" t="s">
        <v>64</v>
      </c>
      <c r="T150" s="1" t="s">
        <v>64</v>
      </c>
      <c r="AR150" s="1" t="s">
        <v>51</v>
      </c>
      <c r="AS150" s="1" t="s">
        <v>51</v>
      </c>
      <c r="AU150" s="1" t="s">
        <v>436</v>
      </c>
      <c r="AV150">
        <v>106</v>
      </c>
    </row>
    <row r="151" spans="1:48" ht="30" customHeight="1" x14ac:dyDescent="0.3">
      <c r="A151" s="13" t="s">
        <v>282</v>
      </c>
      <c r="B151" s="13" t="s">
        <v>437</v>
      </c>
      <c r="C151" s="13" t="s">
        <v>79</v>
      </c>
      <c r="D151" s="11">
        <v>1</v>
      </c>
      <c r="E151" s="12"/>
      <c r="F151" s="12"/>
      <c r="G151" s="12"/>
      <c r="H151" s="12"/>
      <c r="I151" s="12"/>
      <c r="J151" s="12"/>
      <c r="K151" s="12"/>
      <c r="L151" s="12"/>
      <c r="M151" s="13" t="s">
        <v>438</v>
      </c>
      <c r="N151" s="1" t="s">
        <v>439</v>
      </c>
      <c r="O151" s="1" t="s">
        <v>51</v>
      </c>
      <c r="P151" s="1" t="s">
        <v>51</v>
      </c>
      <c r="Q151" s="1" t="s">
        <v>347</v>
      </c>
      <c r="R151" s="1" t="s">
        <v>63</v>
      </c>
      <c r="S151" s="1" t="s">
        <v>64</v>
      </c>
      <c r="T151" s="1" t="s">
        <v>64</v>
      </c>
      <c r="AR151" s="1" t="s">
        <v>51</v>
      </c>
      <c r="AS151" s="1" t="s">
        <v>51</v>
      </c>
      <c r="AU151" s="1" t="s">
        <v>440</v>
      </c>
      <c r="AV151">
        <v>107</v>
      </c>
    </row>
    <row r="152" spans="1:48" ht="30" customHeight="1" x14ac:dyDescent="0.3">
      <c r="A152" s="13" t="s">
        <v>282</v>
      </c>
      <c r="B152" s="13" t="s">
        <v>291</v>
      </c>
      <c r="C152" s="13" t="s">
        <v>79</v>
      </c>
      <c r="D152" s="11">
        <v>2</v>
      </c>
      <c r="E152" s="12"/>
      <c r="F152" s="12"/>
      <c r="G152" s="12"/>
      <c r="H152" s="12"/>
      <c r="I152" s="12"/>
      <c r="J152" s="12"/>
      <c r="K152" s="12"/>
      <c r="L152" s="12"/>
      <c r="M152" s="13" t="s">
        <v>292</v>
      </c>
      <c r="N152" s="1" t="s">
        <v>293</v>
      </c>
      <c r="O152" s="1" t="s">
        <v>51</v>
      </c>
      <c r="P152" s="1" t="s">
        <v>51</v>
      </c>
      <c r="Q152" s="1" t="s">
        <v>347</v>
      </c>
      <c r="R152" s="1" t="s">
        <v>63</v>
      </c>
      <c r="S152" s="1" t="s">
        <v>64</v>
      </c>
      <c r="T152" s="1" t="s">
        <v>64</v>
      </c>
      <c r="AR152" s="1" t="s">
        <v>51</v>
      </c>
      <c r="AS152" s="1" t="s">
        <v>51</v>
      </c>
      <c r="AU152" s="1" t="s">
        <v>441</v>
      </c>
      <c r="AV152">
        <v>108</v>
      </c>
    </row>
    <row r="153" spans="1:48" ht="30" customHeight="1" x14ac:dyDescent="0.3">
      <c r="A153" s="13" t="s">
        <v>442</v>
      </c>
      <c r="B153" s="13" t="s">
        <v>443</v>
      </c>
      <c r="C153" s="13" t="s">
        <v>73</v>
      </c>
      <c r="D153" s="11">
        <v>60</v>
      </c>
      <c r="E153" s="12"/>
      <c r="F153" s="12"/>
      <c r="G153" s="12"/>
      <c r="H153" s="12"/>
      <c r="I153" s="12"/>
      <c r="J153" s="12"/>
      <c r="K153" s="12"/>
      <c r="L153" s="12"/>
      <c r="M153" s="13" t="s">
        <v>444</v>
      </c>
      <c r="N153" s="1" t="s">
        <v>445</v>
      </c>
      <c r="O153" s="1" t="s">
        <v>51</v>
      </c>
      <c r="P153" s="1" t="s">
        <v>51</v>
      </c>
      <c r="Q153" s="1" t="s">
        <v>347</v>
      </c>
      <c r="R153" s="1" t="s">
        <v>64</v>
      </c>
      <c r="S153" s="1" t="s">
        <v>64</v>
      </c>
      <c r="T153" s="1" t="s">
        <v>63</v>
      </c>
      <c r="AR153" s="1" t="s">
        <v>51</v>
      </c>
      <c r="AS153" s="1" t="s">
        <v>51</v>
      </c>
      <c r="AU153" s="1" t="s">
        <v>446</v>
      </c>
      <c r="AV153">
        <v>109</v>
      </c>
    </row>
    <row r="154" spans="1:48" ht="30" customHeight="1" x14ac:dyDescent="0.3">
      <c r="A154" s="13" t="s">
        <v>442</v>
      </c>
      <c r="B154" s="13" t="s">
        <v>447</v>
      </c>
      <c r="C154" s="13" t="s">
        <v>73</v>
      </c>
      <c r="D154" s="11">
        <v>2</v>
      </c>
      <c r="E154" s="12"/>
      <c r="F154" s="12"/>
      <c r="G154" s="12"/>
      <c r="H154" s="12"/>
      <c r="I154" s="12"/>
      <c r="J154" s="12"/>
      <c r="K154" s="12"/>
      <c r="L154" s="12"/>
      <c r="M154" s="13" t="s">
        <v>448</v>
      </c>
      <c r="N154" s="1" t="s">
        <v>449</v>
      </c>
      <c r="O154" s="1" t="s">
        <v>51</v>
      </c>
      <c r="P154" s="1" t="s">
        <v>51</v>
      </c>
      <c r="Q154" s="1" t="s">
        <v>347</v>
      </c>
      <c r="R154" s="1" t="s">
        <v>64</v>
      </c>
      <c r="S154" s="1" t="s">
        <v>64</v>
      </c>
      <c r="T154" s="1" t="s">
        <v>63</v>
      </c>
      <c r="AR154" s="1" t="s">
        <v>51</v>
      </c>
      <c r="AS154" s="1" t="s">
        <v>51</v>
      </c>
      <c r="AU154" s="1" t="s">
        <v>450</v>
      </c>
      <c r="AV154">
        <v>110</v>
      </c>
    </row>
    <row r="155" spans="1:48" ht="30" customHeight="1" x14ac:dyDescent="0.3">
      <c r="A155" s="13" t="s">
        <v>442</v>
      </c>
      <c r="B155" s="13" t="s">
        <v>451</v>
      </c>
      <c r="C155" s="13" t="s">
        <v>73</v>
      </c>
      <c r="D155" s="11">
        <v>4</v>
      </c>
      <c r="E155" s="12"/>
      <c r="F155" s="12"/>
      <c r="G155" s="12"/>
      <c r="H155" s="12"/>
      <c r="I155" s="12"/>
      <c r="J155" s="12"/>
      <c r="K155" s="12"/>
      <c r="L155" s="12"/>
      <c r="M155" s="13" t="s">
        <v>452</v>
      </c>
      <c r="N155" s="1" t="s">
        <v>453</v>
      </c>
      <c r="O155" s="1" t="s">
        <v>51</v>
      </c>
      <c r="P155" s="1" t="s">
        <v>51</v>
      </c>
      <c r="Q155" s="1" t="s">
        <v>347</v>
      </c>
      <c r="R155" s="1" t="s">
        <v>64</v>
      </c>
      <c r="S155" s="1" t="s">
        <v>64</v>
      </c>
      <c r="T155" s="1" t="s">
        <v>63</v>
      </c>
      <c r="AR155" s="1" t="s">
        <v>51</v>
      </c>
      <c r="AS155" s="1" t="s">
        <v>51</v>
      </c>
      <c r="AU155" s="1" t="s">
        <v>454</v>
      </c>
      <c r="AV155">
        <v>111</v>
      </c>
    </row>
    <row r="156" spans="1:48" ht="30" customHeight="1" x14ac:dyDescent="0.3">
      <c r="A156" s="13" t="s">
        <v>455</v>
      </c>
      <c r="B156" s="13" t="s">
        <v>456</v>
      </c>
      <c r="C156" s="13" t="s">
        <v>73</v>
      </c>
      <c r="D156" s="11">
        <v>46</v>
      </c>
      <c r="E156" s="12"/>
      <c r="F156" s="12"/>
      <c r="G156" s="12"/>
      <c r="H156" s="12"/>
      <c r="I156" s="12"/>
      <c r="J156" s="12"/>
      <c r="K156" s="12"/>
      <c r="L156" s="12"/>
      <c r="M156" s="13" t="s">
        <v>457</v>
      </c>
      <c r="N156" s="1" t="s">
        <v>458</v>
      </c>
      <c r="O156" s="1" t="s">
        <v>51</v>
      </c>
      <c r="P156" s="1" t="s">
        <v>51</v>
      </c>
      <c r="Q156" s="1" t="s">
        <v>347</v>
      </c>
      <c r="R156" s="1" t="s">
        <v>64</v>
      </c>
      <c r="S156" s="1" t="s">
        <v>64</v>
      </c>
      <c r="T156" s="1" t="s">
        <v>63</v>
      </c>
      <c r="AR156" s="1" t="s">
        <v>51</v>
      </c>
      <c r="AS156" s="1" t="s">
        <v>51</v>
      </c>
      <c r="AU156" s="1" t="s">
        <v>459</v>
      </c>
      <c r="AV156">
        <v>112</v>
      </c>
    </row>
    <row r="157" spans="1:48" ht="30" customHeight="1" x14ac:dyDescent="0.3">
      <c r="A157" s="13" t="s">
        <v>460</v>
      </c>
      <c r="B157" s="13" t="s">
        <v>461</v>
      </c>
      <c r="C157" s="13" t="s">
        <v>73</v>
      </c>
      <c r="D157" s="11">
        <v>15</v>
      </c>
      <c r="E157" s="12"/>
      <c r="F157" s="12"/>
      <c r="G157" s="12"/>
      <c r="H157" s="12"/>
      <c r="I157" s="12"/>
      <c r="J157" s="12"/>
      <c r="K157" s="12"/>
      <c r="L157" s="12"/>
      <c r="M157" s="13" t="s">
        <v>462</v>
      </c>
      <c r="N157" s="1" t="s">
        <v>463</v>
      </c>
      <c r="O157" s="1" t="s">
        <v>51</v>
      </c>
      <c r="P157" s="1" t="s">
        <v>51</v>
      </c>
      <c r="Q157" s="1" t="s">
        <v>347</v>
      </c>
      <c r="R157" s="1" t="s">
        <v>64</v>
      </c>
      <c r="S157" s="1" t="s">
        <v>64</v>
      </c>
      <c r="T157" s="1" t="s">
        <v>63</v>
      </c>
      <c r="AR157" s="1" t="s">
        <v>51</v>
      </c>
      <c r="AS157" s="1" t="s">
        <v>51</v>
      </c>
      <c r="AU157" s="1" t="s">
        <v>464</v>
      </c>
      <c r="AV157">
        <v>113</v>
      </c>
    </row>
    <row r="158" spans="1:48" ht="30" customHeight="1" x14ac:dyDescent="0.3">
      <c r="A158" s="13" t="s">
        <v>166</v>
      </c>
      <c r="B158" s="13" t="s">
        <v>465</v>
      </c>
      <c r="C158" s="13" t="s">
        <v>73</v>
      </c>
      <c r="D158" s="11">
        <v>5</v>
      </c>
      <c r="E158" s="12"/>
      <c r="F158" s="12"/>
      <c r="G158" s="12"/>
      <c r="H158" s="12"/>
      <c r="I158" s="12"/>
      <c r="J158" s="12"/>
      <c r="K158" s="12"/>
      <c r="L158" s="12"/>
      <c r="M158" s="13" t="s">
        <v>466</v>
      </c>
      <c r="N158" s="1" t="s">
        <v>467</v>
      </c>
      <c r="O158" s="1" t="s">
        <v>51</v>
      </c>
      <c r="P158" s="1" t="s">
        <v>51</v>
      </c>
      <c r="Q158" s="1" t="s">
        <v>347</v>
      </c>
      <c r="R158" s="1" t="s">
        <v>64</v>
      </c>
      <c r="S158" s="1" t="s">
        <v>64</v>
      </c>
      <c r="T158" s="1" t="s">
        <v>63</v>
      </c>
      <c r="AR158" s="1" t="s">
        <v>51</v>
      </c>
      <c r="AS158" s="1" t="s">
        <v>51</v>
      </c>
      <c r="AU158" s="1" t="s">
        <v>468</v>
      </c>
      <c r="AV158">
        <v>114</v>
      </c>
    </row>
    <row r="159" spans="1:48" ht="30" customHeight="1" x14ac:dyDescent="0.3">
      <c r="A159" s="13" t="s">
        <v>166</v>
      </c>
      <c r="B159" s="13" t="s">
        <v>298</v>
      </c>
      <c r="C159" s="13" t="s">
        <v>73</v>
      </c>
      <c r="D159" s="11">
        <v>6</v>
      </c>
      <c r="E159" s="12"/>
      <c r="F159" s="12"/>
      <c r="G159" s="12"/>
      <c r="H159" s="12"/>
      <c r="I159" s="12"/>
      <c r="J159" s="12"/>
      <c r="K159" s="12"/>
      <c r="L159" s="12"/>
      <c r="M159" s="13" t="s">
        <v>299</v>
      </c>
      <c r="N159" s="1" t="s">
        <v>300</v>
      </c>
      <c r="O159" s="1" t="s">
        <v>51</v>
      </c>
      <c r="P159" s="1" t="s">
        <v>51</v>
      </c>
      <c r="Q159" s="1" t="s">
        <v>347</v>
      </c>
      <c r="R159" s="1" t="s">
        <v>64</v>
      </c>
      <c r="S159" s="1" t="s">
        <v>64</v>
      </c>
      <c r="T159" s="1" t="s">
        <v>63</v>
      </c>
      <c r="AR159" s="1" t="s">
        <v>51</v>
      </c>
      <c r="AS159" s="1" t="s">
        <v>51</v>
      </c>
      <c r="AU159" s="1" t="s">
        <v>469</v>
      </c>
      <c r="AV159">
        <v>115</v>
      </c>
    </row>
    <row r="160" spans="1:48" ht="30" customHeight="1" x14ac:dyDescent="0.3">
      <c r="A160" s="13" t="s">
        <v>166</v>
      </c>
      <c r="B160" s="13" t="s">
        <v>470</v>
      </c>
      <c r="C160" s="13" t="s">
        <v>73</v>
      </c>
      <c r="D160" s="11">
        <v>60</v>
      </c>
      <c r="E160" s="12"/>
      <c r="F160" s="12"/>
      <c r="G160" s="12"/>
      <c r="H160" s="12"/>
      <c r="I160" s="12"/>
      <c r="J160" s="12"/>
      <c r="K160" s="12"/>
      <c r="L160" s="12"/>
      <c r="M160" s="13" t="s">
        <v>471</v>
      </c>
      <c r="N160" s="1" t="s">
        <v>472</v>
      </c>
      <c r="O160" s="1" t="s">
        <v>51</v>
      </c>
      <c r="P160" s="1" t="s">
        <v>51</v>
      </c>
      <c r="Q160" s="1" t="s">
        <v>347</v>
      </c>
      <c r="R160" s="1" t="s">
        <v>64</v>
      </c>
      <c r="S160" s="1" t="s">
        <v>64</v>
      </c>
      <c r="T160" s="1" t="s">
        <v>63</v>
      </c>
      <c r="AR160" s="1" t="s">
        <v>51</v>
      </c>
      <c r="AS160" s="1" t="s">
        <v>51</v>
      </c>
      <c r="AU160" s="1" t="s">
        <v>473</v>
      </c>
      <c r="AV160">
        <v>116</v>
      </c>
    </row>
    <row r="161" spans="1:48" ht="30" customHeight="1" x14ac:dyDescent="0.3">
      <c r="A161" s="13" t="s">
        <v>166</v>
      </c>
      <c r="B161" s="13" t="s">
        <v>474</v>
      </c>
      <c r="C161" s="13" t="s">
        <v>73</v>
      </c>
      <c r="D161" s="11">
        <v>2</v>
      </c>
      <c r="E161" s="12"/>
      <c r="F161" s="12"/>
      <c r="G161" s="12"/>
      <c r="H161" s="12"/>
      <c r="I161" s="12"/>
      <c r="J161" s="12"/>
      <c r="K161" s="12"/>
      <c r="L161" s="12"/>
      <c r="M161" s="13" t="s">
        <v>475</v>
      </c>
      <c r="N161" s="1" t="s">
        <v>476</v>
      </c>
      <c r="O161" s="1" t="s">
        <v>51</v>
      </c>
      <c r="P161" s="1" t="s">
        <v>51</v>
      </c>
      <c r="Q161" s="1" t="s">
        <v>347</v>
      </c>
      <c r="R161" s="1" t="s">
        <v>64</v>
      </c>
      <c r="S161" s="1" t="s">
        <v>64</v>
      </c>
      <c r="T161" s="1" t="s">
        <v>63</v>
      </c>
      <c r="AR161" s="1" t="s">
        <v>51</v>
      </c>
      <c r="AS161" s="1" t="s">
        <v>51</v>
      </c>
      <c r="AU161" s="1" t="s">
        <v>477</v>
      </c>
      <c r="AV161">
        <v>117</v>
      </c>
    </row>
    <row r="162" spans="1:48" ht="30" customHeight="1" x14ac:dyDescent="0.3">
      <c r="A162" s="13" t="s">
        <v>166</v>
      </c>
      <c r="B162" s="13" t="s">
        <v>307</v>
      </c>
      <c r="C162" s="13" t="s">
        <v>73</v>
      </c>
      <c r="D162" s="11">
        <v>4</v>
      </c>
      <c r="E162" s="12"/>
      <c r="F162" s="12"/>
      <c r="G162" s="12"/>
      <c r="H162" s="12"/>
      <c r="I162" s="12"/>
      <c r="J162" s="12"/>
      <c r="K162" s="12"/>
      <c r="L162" s="12"/>
      <c r="M162" s="13" t="s">
        <v>308</v>
      </c>
      <c r="N162" s="1" t="s">
        <v>309</v>
      </c>
      <c r="O162" s="1" t="s">
        <v>51</v>
      </c>
      <c r="P162" s="1" t="s">
        <v>51</v>
      </c>
      <c r="Q162" s="1" t="s">
        <v>347</v>
      </c>
      <c r="R162" s="1" t="s">
        <v>64</v>
      </c>
      <c r="S162" s="1" t="s">
        <v>64</v>
      </c>
      <c r="T162" s="1" t="s">
        <v>63</v>
      </c>
      <c r="AR162" s="1" t="s">
        <v>51</v>
      </c>
      <c r="AS162" s="1" t="s">
        <v>51</v>
      </c>
      <c r="AU162" s="1" t="s">
        <v>478</v>
      </c>
      <c r="AV162">
        <v>118</v>
      </c>
    </row>
    <row r="163" spans="1:48" ht="30" customHeight="1" x14ac:dyDescent="0.3">
      <c r="A163" s="13" t="s">
        <v>166</v>
      </c>
      <c r="B163" s="13" t="s">
        <v>479</v>
      </c>
      <c r="C163" s="13" t="s">
        <v>73</v>
      </c>
      <c r="D163" s="11">
        <v>43</v>
      </c>
      <c r="E163" s="12"/>
      <c r="F163" s="12"/>
      <c r="G163" s="12"/>
      <c r="H163" s="12"/>
      <c r="I163" s="12"/>
      <c r="J163" s="12"/>
      <c r="K163" s="12"/>
      <c r="L163" s="12"/>
      <c r="M163" s="13" t="s">
        <v>480</v>
      </c>
      <c r="N163" s="1" t="s">
        <v>481</v>
      </c>
      <c r="O163" s="1" t="s">
        <v>51</v>
      </c>
      <c r="P163" s="1" t="s">
        <v>51</v>
      </c>
      <c r="Q163" s="1" t="s">
        <v>347</v>
      </c>
      <c r="R163" s="1" t="s">
        <v>64</v>
      </c>
      <c r="S163" s="1" t="s">
        <v>64</v>
      </c>
      <c r="T163" s="1" t="s">
        <v>63</v>
      </c>
      <c r="AR163" s="1" t="s">
        <v>51</v>
      </c>
      <c r="AS163" s="1" t="s">
        <v>51</v>
      </c>
      <c r="AU163" s="1" t="s">
        <v>482</v>
      </c>
      <c r="AV163">
        <v>119</v>
      </c>
    </row>
    <row r="164" spans="1:48" ht="30" customHeight="1" x14ac:dyDescent="0.3">
      <c r="A164" s="13" t="s">
        <v>166</v>
      </c>
      <c r="B164" s="13" t="s">
        <v>483</v>
      </c>
      <c r="C164" s="13" t="s">
        <v>73</v>
      </c>
      <c r="D164" s="11">
        <v>13</v>
      </c>
      <c r="E164" s="12"/>
      <c r="F164" s="12"/>
      <c r="G164" s="12"/>
      <c r="H164" s="12"/>
      <c r="I164" s="12"/>
      <c r="J164" s="12"/>
      <c r="K164" s="12"/>
      <c r="L164" s="12"/>
      <c r="M164" s="13" t="s">
        <v>484</v>
      </c>
      <c r="N164" s="1" t="s">
        <v>485</v>
      </c>
      <c r="O164" s="1" t="s">
        <v>51</v>
      </c>
      <c r="P164" s="1" t="s">
        <v>51</v>
      </c>
      <c r="Q164" s="1" t="s">
        <v>347</v>
      </c>
      <c r="R164" s="1" t="s">
        <v>64</v>
      </c>
      <c r="S164" s="1" t="s">
        <v>64</v>
      </c>
      <c r="T164" s="1" t="s">
        <v>63</v>
      </c>
      <c r="AR164" s="1" t="s">
        <v>51</v>
      </c>
      <c r="AS164" s="1" t="s">
        <v>51</v>
      </c>
      <c r="AU164" s="1" t="s">
        <v>486</v>
      </c>
      <c r="AV164">
        <v>120</v>
      </c>
    </row>
    <row r="165" spans="1:48" ht="30" customHeight="1" x14ac:dyDescent="0.3">
      <c r="A165" s="13" t="s">
        <v>166</v>
      </c>
      <c r="B165" s="13" t="s">
        <v>316</v>
      </c>
      <c r="C165" s="13" t="s">
        <v>73</v>
      </c>
      <c r="D165" s="11">
        <v>19</v>
      </c>
      <c r="E165" s="12"/>
      <c r="F165" s="12"/>
      <c r="G165" s="12"/>
      <c r="H165" s="12"/>
      <c r="I165" s="12"/>
      <c r="J165" s="12"/>
      <c r="K165" s="12"/>
      <c r="L165" s="12"/>
      <c r="M165" s="13" t="s">
        <v>317</v>
      </c>
      <c r="N165" s="1" t="s">
        <v>318</v>
      </c>
      <c r="O165" s="1" t="s">
        <v>51</v>
      </c>
      <c r="P165" s="1" t="s">
        <v>51</v>
      </c>
      <c r="Q165" s="1" t="s">
        <v>347</v>
      </c>
      <c r="R165" s="1" t="s">
        <v>64</v>
      </c>
      <c r="S165" s="1" t="s">
        <v>64</v>
      </c>
      <c r="T165" s="1" t="s">
        <v>63</v>
      </c>
      <c r="AR165" s="1" t="s">
        <v>51</v>
      </c>
      <c r="AS165" s="1" t="s">
        <v>51</v>
      </c>
      <c r="AU165" s="1" t="s">
        <v>487</v>
      </c>
      <c r="AV165">
        <v>121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347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347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347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347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347</v>
      </c>
    </row>
    <row r="171" spans="1:48" ht="30" customHeight="1" x14ac:dyDescent="0.3">
      <c r="A171" s="13" t="s">
        <v>103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N171" t="s">
        <v>104</v>
      </c>
    </row>
    <row r="172" spans="1:48" ht="30" customHeight="1" x14ac:dyDescent="0.3">
      <c r="A172" s="13" t="s">
        <v>488</v>
      </c>
      <c r="B172" s="13" t="s">
        <v>57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489</v>
      </c>
    </row>
    <row r="173" spans="1:48" ht="30" customHeight="1" x14ac:dyDescent="0.3">
      <c r="A173" s="13" t="s">
        <v>107</v>
      </c>
      <c r="B173" s="13" t="s">
        <v>490</v>
      </c>
      <c r="C173" s="13" t="s">
        <v>60</v>
      </c>
      <c r="D173" s="11">
        <v>26</v>
      </c>
      <c r="E173" s="12"/>
      <c r="F173" s="12"/>
      <c r="G173" s="12"/>
      <c r="H173" s="12"/>
      <c r="I173" s="12"/>
      <c r="J173" s="12"/>
      <c r="K173" s="12"/>
      <c r="L173" s="12"/>
      <c r="M173" s="13" t="s">
        <v>491</v>
      </c>
      <c r="N173" s="1" t="s">
        <v>492</v>
      </c>
      <c r="O173" s="1" t="s">
        <v>51</v>
      </c>
      <c r="P173" s="1" t="s">
        <v>51</v>
      </c>
      <c r="Q173" s="1" t="s">
        <v>489</v>
      </c>
      <c r="R173" s="1" t="s">
        <v>63</v>
      </c>
      <c r="S173" s="1" t="s">
        <v>64</v>
      </c>
      <c r="T173" s="1" t="s">
        <v>64</v>
      </c>
      <c r="AR173" s="1" t="s">
        <v>51</v>
      </c>
      <c r="AS173" s="1" t="s">
        <v>51</v>
      </c>
      <c r="AU173" s="1" t="s">
        <v>493</v>
      </c>
      <c r="AV173">
        <v>123</v>
      </c>
    </row>
    <row r="174" spans="1:48" ht="30" customHeight="1" x14ac:dyDescent="0.3">
      <c r="A174" s="13" t="s">
        <v>357</v>
      </c>
      <c r="B174" s="13" t="s">
        <v>358</v>
      </c>
      <c r="C174" s="13" t="s">
        <v>60</v>
      </c>
      <c r="D174" s="11">
        <v>7</v>
      </c>
      <c r="E174" s="12"/>
      <c r="F174" s="12"/>
      <c r="G174" s="12"/>
      <c r="H174" s="12"/>
      <c r="I174" s="12"/>
      <c r="J174" s="12"/>
      <c r="K174" s="12"/>
      <c r="L174" s="12"/>
      <c r="M174" s="13" t="s">
        <v>359</v>
      </c>
      <c r="N174" s="1" t="s">
        <v>360</v>
      </c>
      <c r="O174" s="1" t="s">
        <v>51</v>
      </c>
      <c r="P174" s="1" t="s">
        <v>51</v>
      </c>
      <c r="Q174" s="1" t="s">
        <v>489</v>
      </c>
      <c r="R174" s="1" t="s">
        <v>63</v>
      </c>
      <c r="S174" s="1" t="s">
        <v>64</v>
      </c>
      <c r="T174" s="1" t="s">
        <v>64</v>
      </c>
      <c r="AR174" s="1" t="s">
        <v>51</v>
      </c>
      <c r="AS174" s="1" t="s">
        <v>51</v>
      </c>
      <c r="AU174" s="1" t="s">
        <v>494</v>
      </c>
      <c r="AV174">
        <v>124</v>
      </c>
    </row>
    <row r="175" spans="1:48" ht="30" customHeight="1" x14ac:dyDescent="0.3">
      <c r="A175" s="13" t="s">
        <v>495</v>
      </c>
      <c r="B175" s="13" t="s">
        <v>496</v>
      </c>
      <c r="C175" s="13" t="s">
        <v>60</v>
      </c>
      <c r="D175" s="11">
        <v>4</v>
      </c>
      <c r="E175" s="12"/>
      <c r="F175" s="12"/>
      <c r="G175" s="12"/>
      <c r="H175" s="12"/>
      <c r="I175" s="12"/>
      <c r="J175" s="12"/>
      <c r="K175" s="12"/>
      <c r="L175" s="12"/>
      <c r="M175" s="13" t="s">
        <v>497</v>
      </c>
      <c r="N175" s="1" t="s">
        <v>498</v>
      </c>
      <c r="O175" s="1" t="s">
        <v>51</v>
      </c>
      <c r="P175" s="1" t="s">
        <v>51</v>
      </c>
      <c r="Q175" s="1" t="s">
        <v>489</v>
      </c>
      <c r="R175" s="1" t="s">
        <v>63</v>
      </c>
      <c r="S175" s="1" t="s">
        <v>64</v>
      </c>
      <c r="T175" s="1" t="s">
        <v>64</v>
      </c>
      <c r="AR175" s="1" t="s">
        <v>51</v>
      </c>
      <c r="AS175" s="1" t="s">
        <v>51</v>
      </c>
      <c r="AU175" s="1" t="s">
        <v>499</v>
      </c>
      <c r="AV175">
        <v>125</v>
      </c>
    </row>
    <row r="176" spans="1:48" ht="30" customHeight="1" x14ac:dyDescent="0.3">
      <c r="A176" s="13" t="s">
        <v>370</v>
      </c>
      <c r="B176" s="13" t="s">
        <v>371</v>
      </c>
      <c r="C176" s="13" t="s">
        <v>60</v>
      </c>
      <c r="D176" s="11">
        <v>23</v>
      </c>
      <c r="E176" s="12"/>
      <c r="F176" s="12"/>
      <c r="G176" s="12"/>
      <c r="H176" s="12"/>
      <c r="I176" s="12"/>
      <c r="J176" s="12"/>
      <c r="K176" s="12"/>
      <c r="L176" s="12"/>
      <c r="M176" s="13" t="s">
        <v>372</v>
      </c>
      <c r="N176" s="1" t="s">
        <v>373</v>
      </c>
      <c r="O176" s="1" t="s">
        <v>51</v>
      </c>
      <c r="P176" s="1" t="s">
        <v>51</v>
      </c>
      <c r="Q176" s="1" t="s">
        <v>489</v>
      </c>
      <c r="R176" s="1" t="s">
        <v>63</v>
      </c>
      <c r="S176" s="1" t="s">
        <v>64</v>
      </c>
      <c r="T176" s="1" t="s">
        <v>64</v>
      </c>
      <c r="AR176" s="1" t="s">
        <v>51</v>
      </c>
      <c r="AS176" s="1" t="s">
        <v>51</v>
      </c>
      <c r="AU176" s="1" t="s">
        <v>500</v>
      </c>
      <c r="AV176">
        <v>126</v>
      </c>
    </row>
    <row r="177" spans="1:48" ht="30" customHeight="1" x14ac:dyDescent="0.3">
      <c r="A177" s="13" t="s">
        <v>120</v>
      </c>
      <c r="B177" s="13" t="s">
        <v>375</v>
      </c>
      <c r="C177" s="13" t="s">
        <v>60</v>
      </c>
      <c r="D177" s="11">
        <v>26</v>
      </c>
      <c r="E177" s="12"/>
      <c r="F177" s="12"/>
      <c r="G177" s="12"/>
      <c r="H177" s="12"/>
      <c r="I177" s="12"/>
      <c r="J177" s="12"/>
      <c r="K177" s="12"/>
      <c r="L177" s="12"/>
      <c r="M177" s="13" t="s">
        <v>376</v>
      </c>
      <c r="N177" s="1" t="s">
        <v>377</v>
      </c>
      <c r="O177" s="1" t="s">
        <v>51</v>
      </c>
      <c r="P177" s="1" t="s">
        <v>51</v>
      </c>
      <c r="Q177" s="1" t="s">
        <v>489</v>
      </c>
      <c r="R177" s="1" t="s">
        <v>63</v>
      </c>
      <c r="S177" s="1" t="s">
        <v>64</v>
      </c>
      <c r="T177" s="1" t="s">
        <v>64</v>
      </c>
      <c r="AR177" s="1" t="s">
        <v>51</v>
      </c>
      <c r="AS177" s="1" t="s">
        <v>51</v>
      </c>
      <c r="AU177" s="1" t="s">
        <v>501</v>
      </c>
      <c r="AV177">
        <v>127</v>
      </c>
    </row>
    <row r="178" spans="1:48" ht="30" customHeight="1" x14ac:dyDescent="0.3">
      <c r="A178" s="13" t="s">
        <v>502</v>
      </c>
      <c r="B178" s="13" t="s">
        <v>503</v>
      </c>
      <c r="C178" s="13" t="s">
        <v>60</v>
      </c>
      <c r="D178" s="11">
        <v>26</v>
      </c>
      <c r="E178" s="12"/>
      <c r="F178" s="12"/>
      <c r="G178" s="12"/>
      <c r="H178" s="12"/>
      <c r="I178" s="12"/>
      <c r="J178" s="12"/>
      <c r="K178" s="12"/>
      <c r="L178" s="12"/>
      <c r="M178" s="13" t="s">
        <v>504</v>
      </c>
      <c r="N178" s="1" t="s">
        <v>505</v>
      </c>
      <c r="O178" s="1" t="s">
        <v>51</v>
      </c>
      <c r="P178" s="1" t="s">
        <v>51</v>
      </c>
      <c r="Q178" s="1" t="s">
        <v>489</v>
      </c>
      <c r="R178" s="1" t="s">
        <v>63</v>
      </c>
      <c r="S178" s="1" t="s">
        <v>64</v>
      </c>
      <c r="T178" s="1" t="s">
        <v>64</v>
      </c>
      <c r="AR178" s="1" t="s">
        <v>51</v>
      </c>
      <c r="AS178" s="1" t="s">
        <v>51</v>
      </c>
      <c r="AU178" s="1" t="s">
        <v>506</v>
      </c>
      <c r="AV178">
        <v>128</v>
      </c>
    </row>
    <row r="179" spans="1:48" ht="30" customHeight="1" x14ac:dyDescent="0.3">
      <c r="A179" s="13" t="s">
        <v>385</v>
      </c>
      <c r="B179" s="13" t="s">
        <v>386</v>
      </c>
      <c r="C179" s="13" t="s">
        <v>60</v>
      </c>
      <c r="D179" s="11">
        <v>59</v>
      </c>
      <c r="E179" s="12"/>
      <c r="F179" s="12"/>
      <c r="G179" s="12"/>
      <c r="H179" s="12"/>
      <c r="I179" s="12"/>
      <c r="J179" s="12"/>
      <c r="K179" s="12"/>
      <c r="L179" s="12"/>
      <c r="M179" s="13" t="s">
        <v>387</v>
      </c>
      <c r="N179" s="1" t="s">
        <v>388</v>
      </c>
      <c r="O179" s="1" t="s">
        <v>51</v>
      </c>
      <c r="P179" s="1" t="s">
        <v>51</v>
      </c>
      <c r="Q179" s="1" t="s">
        <v>489</v>
      </c>
      <c r="R179" s="1" t="s">
        <v>63</v>
      </c>
      <c r="S179" s="1" t="s">
        <v>64</v>
      </c>
      <c r="T179" s="1" t="s">
        <v>64</v>
      </c>
      <c r="AR179" s="1" t="s">
        <v>51</v>
      </c>
      <c r="AS179" s="1" t="s">
        <v>51</v>
      </c>
      <c r="AU179" s="1" t="s">
        <v>507</v>
      </c>
      <c r="AV179">
        <v>129</v>
      </c>
    </row>
    <row r="180" spans="1:48" ht="30" customHeight="1" x14ac:dyDescent="0.3">
      <c r="A180" s="13" t="s">
        <v>385</v>
      </c>
      <c r="B180" s="13" t="s">
        <v>508</v>
      </c>
      <c r="C180" s="13" t="s">
        <v>60</v>
      </c>
      <c r="D180" s="11">
        <v>969</v>
      </c>
      <c r="E180" s="12"/>
      <c r="F180" s="12"/>
      <c r="G180" s="12"/>
      <c r="H180" s="12"/>
      <c r="I180" s="12"/>
      <c r="J180" s="12"/>
      <c r="K180" s="12"/>
      <c r="L180" s="12"/>
      <c r="M180" s="13" t="s">
        <v>509</v>
      </c>
      <c r="N180" s="1" t="s">
        <v>510</v>
      </c>
      <c r="O180" s="1" t="s">
        <v>51</v>
      </c>
      <c r="P180" s="1" t="s">
        <v>51</v>
      </c>
      <c r="Q180" s="1" t="s">
        <v>489</v>
      </c>
      <c r="R180" s="1" t="s">
        <v>63</v>
      </c>
      <c r="S180" s="1" t="s">
        <v>64</v>
      </c>
      <c r="T180" s="1" t="s">
        <v>64</v>
      </c>
      <c r="AR180" s="1" t="s">
        <v>51</v>
      </c>
      <c r="AS180" s="1" t="s">
        <v>51</v>
      </c>
      <c r="AU180" s="1" t="s">
        <v>511</v>
      </c>
      <c r="AV180">
        <v>130</v>
      </c>
    </row>
    <row r="181" spans="1:48" ht="30" customHeight="1" x14ac:dyDescent="0.3">
      <c r="A181" s="13" t="s">
        <v>385</v>
      </c>
      <c r="B181" s="13" t="s">
        <v>512</v>
      </c>
      <c r="C181" s="13" t="s">
        <v>60</v>
      </c>
      <c r="D181" s="11">
        <v>24</v>
      </c>
      <c r="E181" s="12"/>
      <c r="F181" s="12"/>
      <c r="G181" s="12"/>
      <c r="H181" s="12"/>
      <c r="I181" s="12"/>
      <c r="J181" s="12"/>
      <c r="K181" s="12"/>
      <c r="L181" s="12"/>
      <c r="M181" s="13" t="s">
        <v>513</v>
      </c>
      <c r="N181" s="1" t="s">
        <v>514</v>
      </c>
      <c r="O181" s="1" t="s">
        <v>51</v>
      </c>
      <c r="P181" s="1" t="s">
        <v>51</v>
      </c>
      <c r="Q181" s="1" t="s">
        <v>489</v>
      </c>
      <c r="R181" s="1" t="s">
        <v>63</v>
      </c>
      <c r="S181" s="1" t="s">
        <v>64</v>
      </c>
      <c r="T181" s="1" t="s">
        <v>64</v>
      </c>
      <c r="AR181" s="1" t="s">
        <v>51</v>
      </c>
      <c r="AS181" s="1" t="s">
        <v>51</v>
      </c>
      <c r="AU181" s="1" t="s">
        <v>515</v>
      </c>
      <c r="AV181">
        <v>131</v>
      </c>
    </row>
    <row r="182" spans="1:48" ht="30" customHeight="1" x14ac:dyDescent="0.3">
      <c r="A182" s="13" t="s">
        <v>385</v>
      </c>
      <c r="B182" s="13" t="s">
        <v>516</v>
      </c>
      <c r="C182" s="13" t="s">
        <v>60</v>
      </c>
      <c r="D182" s="11">
        <v>30</v>
      </c>
      <c r="E182" s="12"/>
      <c r="F182" s="12"/>
      <c r="G182" s="12"/>
      <c r="H182" s="12"/>
      <c r="I182" s="12"/>
      <c r="J182" s="12"/>
      <c r="K182" s="12"/>
      <c r="L182" s="12"/>
      <c r="M182" s="13" t="s">
        <v>517</v>
      </c>
      <c r="N182" s="1" t="s">
        <v>518</v>
      </c>
      <c r="O182" s="1" t="s">
        <v>51</v>
      </c>
      <c r="P182" s="1" t="s">
        <v>51</v>
      </c>
      <c r="Q182" s="1" t="s">
        <v>489</v>
      </c>
      <c r="R182" s="1" t="s">
        <v>63</v>
      </c>
      <c r="S182" s="1" t="s">
        <v>64</v>
      </c>
      <c r="T182" s="1" t="s">
        <v>64</v>
      </c>
      <c r="AR182" s="1" t="s">
        <v>51</v>
      </c>
      <c r="AS182" s="1" t="s">
        <v>51</v>
      </c>
      <c r="AU182" s="1" t="s">
        <v>519</v>
      </c>
      <c r="AV182">
        <v>132</v>
      </c>
    </row>
    <row r="183" spans="1:48" ht="30" customHeight="1" x14ac:dyDescent="0.3">
      <c r="A183" s="13" t="s">
        <v>390</v>
      </c>
      <c r="B183" s="13" t="s">
        <v>391</v>
      </c>
      <c r="C183" s="13" t="s">
        <v>79</v>
      </c>
      <c r="D183" s="11">
        <v>457</v>
      </c>
      <c r="E183" s="12"/>
      <c r="F183" s="12"/>
      <c r="G183" s="12"/>
      <c r="H183" s="12"/>
      <c r="I183" s="12"/>
      <c r="J183" s="12"/>
      <c r="K183" s="12"/>
      <c r="L183" s="12"/>
      <c r="M183" s="13" t="s">
        <v>392</v>
      </c>
      <c r="N183" s="1" t="s">
        <v>393</v>
      </c>
      <c r="O183" s="1" t="s">
        <v>51</v>
      </c>
      <c r="P183" s="1" t="s">
        <v>51</v>
      </c>
      <c r="Q183" s="1" t="s">
        <v>489</v>
      </c>
      <c r="R183" s="1" t="s">
        <v>63</v>
      </c>
      <c r="S183" s="1" t="s">
        <v>64</v>
      </c>
      <c r="T183" s="1" t="s">
        <v>64</v>
      </c>
      <c r="AR183" s="1" t="s">
        <v>51</v>
      </c>
      <c r="AS183" s="1" t="s">
        <v>51</v>
      </c>
      <c r="AU183" s="1" t="s">
        <v>520</v>
      </c>
      <c r="AV183">
        <v>133</v>
      </c>
    </row>
    <row r="184" spans="1:48" ht="30" customHeight="1" x14ac:dyDescent="0.3">
      <c r="A184" s="13" t="s">
        <v>133</v>
      </c>
      <c r="B184" s="13" t="s">
        <v>521</v>
      </c>
      <c r="C184" s="13" t="s">
        <v>79</v>
      </c>
      <c r="D184" s="11">
        <v>13</v>
      </c>
      <c r="E184" s="12"/>
      <c r="F184" s="12"/>
      <c r="G184" s="12"/>
      <c r="H184" s="12"/>
      <c r="I184" s="12"/>
      <c r="J184" s="12"/>
      <c r="K184" s="12"/>
      <c r="L184" s="12"/>
      <c r="M184" s="13" t="s">
        <v>522</v>
      </c>
      <c r="N184" s="1" t="s">
        <v>523</v>
      </c>
      <c r="O184" s="1" t="s">
        <v>51</v>
      </c>
      <c r="P184" s="1" t="s">
        <v>51</v>
      </c>
      <c r="Q184" s="1" t="s">
        <v>489</v>
      </c>
      <c r="R184" s="1" t="s">
        <v>63</v>
      </c>
      <c r="S184" s="1" t="s">
        <v>64</v>
      </c>
      <c r="T184" s="1" t="s">
        <v>64</v>
      </c>
      <c r="AR184" s="1" t="s">
        <v>51</v>
      </c>
      <c r="AS184" s="1" t="s">
        <v>51</v>
      </c>
      <c r="AU184" s="1" t="s">
        <v>524</v>
      </c>
      <c r="AV184">
        <v>134</v>
      </c>
    </row>
    <row r="185" spans="1:48" ht="30" customHeight="1" x14ac:dyDescent="0.3">
      <c r="A185" s="13" t="s">
        <v>525</v>
      </c>
      <c r="B185" s="13" t="s">
        <v>526</v>
      </c>
      <c r="C185" s="13" t="s">
        <v>79</v>
      </c>
      <c r="D185" s="11">
        <v>16</v>
      </c>
      <c r="E185" s="12"/>
      <c r="F185" s="12"/>
      <c r="G185" s="12"/>
      <c r="H185" s="12"/>
      <c r="I185" s="12"/>
      <c r="J185" s="12"/>
      <c r="K185" s="12"/>
      <c r="L185" s="12"/>
      <c r="M185" s="13" t="s">
        <v>527</v>
      </c>
      <c r="N185" s="1" t="s">
        <v>528</v>
      </c>
      <c r="O185" s="1" t="s">
        <v>51</v>
      </c>
      <c r="P185" s="1" t="s">
        <v>51</v>
      </c>
      <c r="Q185" s="1" t="s">
        <v>489</v>
      </c>
      <c r="R185" s="1" t="s">
        <v>63</v>
      </c>
      <c r="S185" s="1" t="s">
        <v>64</v>
      </c>
      <c r="T185" s="1" t="s">
        <v>64</v>
      </c>
      <c r="AR185" s="1" t="s">
        <v>51</v>
      </c>
      <c r="AS185" s="1" t="s">
        <v>51</v>
      </c>
      <c r="AU185" s="1" t="s">
        <v>529</v>
      </c>
      <c r="AV185">
        <v>135</v>
      </c>
    </row>
    <row r="186" spans="1:48" ht="30" customHeight="1" x14ac:dyDescent="0.3">
      <c r="A186" s="13" t="s">
        <v>530</v>
      </c>
      <c r="B186" s="13" t="s">
        <v>531</v>
      </c>
      <c r="C186" s="13" t="s">
        <v>73</v>
      </c>
      <c r="D186" s="11">
        <v>57</v>
      </c>
      <c r="E186" s="12"/>
      <c r="F186" s="12"/>
      <c r="G186" s="12"/>
      <c r="H186" s="12"/>
      <c r="I186" s="12"/>
      <c r="J186" s="12"/>
      <c r="K186" s="12"/>
      <c r="L186" s="12"/>
      <c r="M186" s="13" t="s">
        <v>532</v>
      </c>
      <c r="N186" s="1" t="s">
        <v>533</v>
      </c>
      <c r="O186" s="1" t="s">
        <v>51</v>
      </c>
      <c r="P186" s="1" t="s">
        <v>51</v>
      </c>
      <c r="Q186" s="1" t="s">
        <v>489</v>
      </c>
      <c r="R186" s="1" t="s">
        <v>63</v>
      </c>
      <c r="S186" s="1" t="s">
        <v>64</v>
      </c>
      <c r="T186" s="1" t="s">
        <v>64</v>
      </c>
      <c r="AR186" s="1" t="s">
        <v>51</v>
      </c>
      <c r="AS186" s="1" t="s">
        <v>51</v>
      </c>
      <c r="AU186" s="1" t="s">
        <v>534</v>
      </c>
      <c r="AV186">
        <v>136</v>
      </c>
    </row>
    <row r="187" spans="1:48" ht="30" customHeight="1" x14ac:dyDescent="0.3">
      <c r="A187" s="13" t="s">
        <v>535</v>
      </c>
      <c r="B187" s="13" t="s">
        <v>531</v>
      </c>
      <c r="C187" s="13" t="s">
        <v>73</v>
      </c>
      <c r="D187" s="11">
        <v>15</v>
      </c>
      <c r="E187" s="12"/>
      <c r="F187" s="12"/>
      <c r="G187" s="12"/>
      <c r="H187" s="12"/>
      <c r="I187" s="12"/>
      <c r="J187" s="12"/>
      <c r="K187" s="12"/>
      <c r="L187" s="12"/>
      <c r="M187" s="13" t="s">
        <v>536</v>
      </c>
      <c r="N187" s="1" t="s">
        <v>537</v>
      </c>
      <c r="O187" s="1" t="s">
        <v>51</v>
      </c>
      <c r="P187" s="1" t="s">
        <v>51</v>
      </c>
      <c r="Q187" s="1" t="s">
        <v>489</v>
      </c>
      <c r="R187" s="1" t="s">
        <v>63</v>
      </c>
      <c r="S187" s="1" t="s">
        <v>64</v>
      </c>
      <c r="T187" s="1" t="s">
        <v>64</v>
      </c>
      <c r="AR187" s="1" t="s">
        <v>51</v>
      </c>
      <c r="AS187" s="1" t="s">
        <v>51</v>
      </c>
      <c r="AU187" s="1" t="s">
        <v>538</v>
      </c>
      <c r="AV187">
        <v>137</v>
      </c>
    </row>
    <row r="188" spans="1:48" ht="30" customHeight="1" x14ac:dyDescent="0.3">
      <c r="A188" s="13" t="s">
        <v>539</v>
      </c>
      <c r="B188" s="13" t="s">
        <v>540</v>
      </c>
      <c r="C188" s="13" t="s">
        <v>73</v>
      </c>
      <c r="D188" s="11">
        <v>6</v>
      </c>
      <c r="E188" s="12"/>
      <c r="F188" s="12"/>
      <c r="G188" s="12"/>
      <c r="H188" s="12"/>
      <c r="I188" s="12"/>
      <c r="J188" s="12"/>
      <c r="K188" s="12"/>
      <c r="L188" s="12"/>
      <c r="M188" s="13" t="s">
        <v>541</v>
      </c>
      <c r="N188" s="1" t="s">
        <v>542</v>
      </c>
      <c r="O188" s="1" t="s">
        <v>51</v>
      </c>
      <c r="P188" s="1" t="s">
        <v>51</v>
      </c>
      <c r="Q188" s="1" t="s">
        <v>489</v>
      </c>
      <c r="R188" s="1" t="s">
        <v>63</v>
      </c>
      <c r="S188" s="1" t="s">
        <v>64</v>
      </c>
      <c r="T188" s="1" t="s">
        <v>64</v>
      </c>
      <c r="AR188" s="1" t="s">
        <v>51</v>
      </c>
      <c r="AS188" s="1" t="s">
        <v>51</v>
      </c>
      <c r="AU188" s="1" t="s">
        <v>543</v>
      </c>
      <c r="AV188">
        <v>138</v>
      </c>
    </row>
    <row r="189" spans="1:48" ht="30" customHeight="1" x14ac:dyDescent="0.3">
      <c r="A189" s="13" t="s">
        <v>410</v>
      </c>
      <c r="B189" s="13" t="s">
        <v>411</v>
      </c>
      <c r="C189" s="13" t="s">
        <v>73</v>
      </c>
      <c r="D189" s="11">
        <v>52</v>
      </c>
      <c r="E189" s="12"/>
      <c r="F189" s="12"/>
      <c r="G189" s="12"/>
      <c r="H189" s="12"/>
      <c r="I189" s="12"/>
      <c r="J189" s="12"/>
      <c r="K189" s="12"/>
      <c r="L189" s="12"/>
      <c r="M189" s="13" t="s">
        <v>412</v>
      </c>
      <c r="N189" s="1" t="s">
        <v>413</v>
      </c>
      <c r="O189" s="1" t="s">
        <v>51</v>
      </c>
      <c r="P189" s="1" t="s">
        <v>51</v>
      </c>
      <c r="Q189" s="1" t="s">
        <v>489</v>
      </c>
      <c r="R189" s="1" t="s">
        <v>63</v>
      </c>
      <c r="S189" s="1" t="s">
        <v>64</v>
      </c>
      <c r="T189" s="1" t="s">
        <v>64</v>
      </c>
      <c r="AR189" s="1" t="s">
        <v>51</v>
      </c>
      <c r="AS189" s="1" t="s">
        <v>51</v>
      </c>
      <c r="AU189" s="1" t="s">
        <v>544</v>
      </c>
      <c r="AV189">
        <v>139</v>
      </c>
    </row>
    <row r="190" spans="1:48" ht="30" customHeight="1" x14ac:dyDescent="0.3">
      <c r="A190" s="13" t="s">
        <v>415</v>
      </c>
      <c r="B190" s="13" t="s">
        <v>545</v>
      </c>
      <c r="C190" s="13" t="s">
        <v>73</v>
      </c>
      <c r="D190" s="11">
        <v>78</v>
      </c>
      <c r="E190" s="12"/>
      <c r="F190" s="12"/>
      <c r="G190" s="12"/>
      <c r="H190" s="12"/>
      <c r="I190" s="12"/>
      <c r="J190" s="12"/>
      <c r="K190" s="12"/>
      <c r="L190" s="12"/>
      <c r="M190" s="13" t="s">
        <v>546</v>
      </c>
      <c r="N190" s="1" t="s">
        <v>547</v>
      </c>
      <c r="O190" s="1" t="s">
        <v>51</v>
      </c>
      <c r="P190" s="1" t="s">
        <v>51</v>
      </c>
      <c r="Q190" s="1" t="s">
        <v>489</v>
      </c>
      <c r="R190" s="1" t="s">
        <v>63</v>
      </c>
      <c r="S190" s="1" t="s">
        <v>64</v>
      </c>
      <c r="T190" s="1" t="s">
        <v>64</v>
      </c>
      <c r="AR190" s="1" t="s">
        <v>51</v>
      </c>
      <c r="AS190" s="1" t="s">
        <v>51</v>
      </c>
      <c r="AU190" s="1" t="s">
        <v>548</v>
      </c>
      <c r="AV190">
        <v>140</v>
      </c>
    </row>
    <row r="191" spans="1:48" ht="30" customHeight="1" x14ac:dyDescent="0.3">
      <c r="A191" s="13" t="s">
        <v>138</v>
      </c>
      <c r="B191" s="13" t="s">
        <v>420</v>
      </c>
      <c r="C191" s="13" t="s">
        <v>73</v>
      </c>
      <c r="D191" s="11">
        <v>2</v>
      </c>
      <c r="E191" s="12"/>
      <c r="F191" s="12"/>
      <c r="G191" s="12"/>
      <c r="H191" s="12"/>
      <c r="I191" s="12"/>
      <c r="J191" s="12"/>
      <c r="K191" s="12"/>
      <c r="L191" s="12"/>
      <c r="M191" s="13" t="s">
        <v>421</v>
      </c>
      <c r="N191" s="1" t="s">
        <v>422</v>
      </c>
      <c r="O191" s="1" t="s">
        <v>51</v>
      </c>
      <c r="P191" s="1" t="s">
        <v>51</v>
      </c>
      <c r="Q191" s="1" t="s">
        <v>489</v>
      </c>
      <c r="R191" s="1" t="s">
        <v>63</v>
      </c>
      <c r="S191" s="1" t="s">
        <v>64</v>
      </c>
      <c r="T191" s="1" t="s">
        <v>64</v>
      </c>
      <c r="AR191" s="1" t="s">
        <v>51</v>
      </c>
      <c r="AS191" s="1" t="s">
        <v>51</v>
      </c>
      <c r="AU191" s="1" t="s">
        <v>549</v>
      </c>
      <c r="AV191">
        <v>141</v>
      </c>
    </row>
    <row r="192" spans="1:48" ht="30" customHeight="1" x14ac:dyDescent="0.3">
      <c r="A192" s="13" t="s">
        <v>138</v>
      </c>
      <c r="B192" s="13" t="s">
        <v>139</v>
      </c>
      <c r="C192" s="13" t="s">
        <v>73</v>
      </c>
      <c r="D192" s="11">
        <v>1</v>
      </c>
      <c r="E192" s="12"/>
      <c r="F192" s="12"/>
      <c r="G192" s="12"/>
      <c r="H192" s="12"/>
      <c r="I192" s="12"/>
      <c r="J192" s="12"/>
      <c r="K192" s="12"/>
      <c r="L192" s="12"/>
      <c r="M192" s="13" t="s">
        <v>140</v>
      </c>
      <c r="N192" s="1" t="s">
        <v>141</v>
      </c>
      <c r="O192" s="1" t="s">
        <v>51</v>
      </c>
      <c r="P192" s="1" t="s">
        <v>51</v>
      </c>
      <c r="Q192" s="1" t="s">
        <v>489</v>
      </c>
      <c r="R192" s="1" t="s">
        <v>63</v>
      </c>
      <c r="S192" s="1" t="s">
        <v>64</v>
      </c>
      <c r="T192" s="1" t="s">
        <v>64</v>
      </c>
      <c r="AR192" s="1" t="s">
        <v>51</v>
      </c>
      <c r="AS192" s="1" t="s">
        <v>51</v>
      </c>
      <c r="AU192" s="1" t="s">
        <v>550</v>
      </c>
      <c r="AV192">
        <v>142</v>
      </c>
    </row>
    <row r="193" spans="1:48" ht="30" customHeight="1" x14ac:dyDescent="0.3">
      <c r="A193" s="13" t="s">
        <v>153</v>
      </c>
      <c r="B193" s="13" t="s">
        <v>424</v>
      </c>
      <c r="C193" s="13" t="s">
        <v>60</v>
      </c>
      <c r="D193" s="11">
        <v>49</v>
      </c>
      <c r="E193" s="12"/>
      <c r="F193" s="12"/>
      <c r="G193" s="12"/>
      <c r="H193" s="12"/>
      <c r="I193" s="12"/>
      <c r="J193" s="12"/>
      <c r="K193" s="12"/>
      <c r="L193" s="12"/>
      <c r="M193" s="13" t="s">
        <v>425</v>
      </c>
      <c r="N193" s="1" t="s">
        <v>426</v>
      </c>
      <c r="O193" s="1" t="s">
        <v>51</v>
      </c>
      <c r="P193" s="1" t="s">
        <v>51</v>
      </c>
      <c r="Q193" s="1" t="s">
        <v>489</v>
      </c>
      <c r="R193" s="1" t="s">
        <v>63</v>
      </c>
      <c r="S193" s="1" t="s">
        <v>64</v>
      </c>
      <c r="T193" s="1" t="s">
        <v>64</v>
      </c>
      <c r="AR193" s="1" t="s">
        <v>51</v>
      </c>
      <c r="AS193" s="1" t="s">
        <v>51</v>
      </c>
      <c r="AU193" s="1" t="s">
        <v>551</v>
      </c>
      <c r="AV193">
        <v>143</v>
      </c>
    </row>
    <row r="194" spans="1:48" ht="30" customHeight="1" x14ac:dyDescent="0.3">
      <c r="A194" s="13" t="s">
        <v>282</v>
      </c>
      <c r="B194" s="13" t="s">
        <v>433</v>
      </c>
      <c r="C194" s="13" t="s">
        <v>79</v>
      </c>
      <c r="D194" s="11">
        <v>1</v>
      </c>
      <c r="E194" s="12"/>
      <c r="F194" s="12"/>
      <c r="G194" s="12"/>
      <c r="H194" s="12"/>
      <c r="I194" s="12"/>
      <c r="J194" s="12"/>
      <c r="K194" s="12"/>
      <c r="L194" s="12"/>
      <c r="M194" s="13" t="s">
        <v>434</v>
      </c>
      <c r="N194" s="1" t="s">
        <v>435</v>
      </c>
      <c r="O194" s="1" t="s">
        <v>51</v>
      </c>
      <c r="P194" s="1" t="s">
        <v>51</v>
      </c>
      <c r="Q194" s="1" t="s">
        <v>489</v>
      </c>
      <c r="R194" s="1" t="s">
        <v>63</v>
      </c>
      <c r="S194" s="1" t="s">
        <v>64</v>
      </c>
      <c r="T194" s="1" t="s">
        <v>64</v>
      </c>
      <c r="AR194" s="1" t="s">
        <v>51</v>
      </c>
      <c r="AS194" s="1" t="s">
        <v>51</v>
      </c>
      <c r="AU194" s="1" t="s">
        <v>552</v>
      </c>
      <c r="AV194">
        <v>144</v>
      </c>
    </row>
    <row r="195" spans="1:48" ht="30" customHeight="1" x14ac:dyDescent="0.3">
      <c r="A195" s="13" t="s">
        <v>442</v>
      </c>
      <c r="B195" s="13" t="s">
        <v>443</v>
      </c>
      <c r="C195" s="13" t="s">
        <v>73</v>
      </c>
      <c r="D195" s="11">
        <v>14</v>
      </c>
      <c r="E195" s="12"/>
      <c r="F195" s="12"/>
      <c r="G195" s="12"/>
      <c r="H195" s="12"/>
      <c r="I195" s="12"/>
      <c r="J195" s="12"/>
      <c r="K195" s="12"/>
      <c r="L195" s="12"/>
      <c r="M195" s="13" t="s">
        <v>444</v>
      </c>
      <c r="N195" s="1" t="s">
        <v>445</v>
      </c>
      <c r="O195" s="1" t="s">
        <v>51</v>
      </c>
      <c r="P195" s="1" t="s">
        <v>51</v>
      </c>
      <c r="Q195" s="1" t="s">
        <v>489</v>
      </c>
      <c r="R195" s="1" t="s">
        <v>64</v>
      </c>
      <c r="S195" s="1" t="s">
        <v>64</v>
      </c>
      <c r="T195" s="1" t="s">
        <v>63</v>
      </c>
      <c r="AR195" s="1" t="s">
        <v>51</v>
      </c>
      <c r="AS195" s="1" t="s">
        <v>51</v>
      </c>
      <c r="AU195" s="1" t="s">
        <v>553</v>
      </c>
      <c r="AV195">
        <v>145</v>
      </c>
    </row>
    <row r="196" spans="1:48" ht="30" customHeight="1" x14ac:dyDescent="0.3">
      <c r="A196" s="13" t="s">
        <v>455</v>
      </c>
      <c r="B196" s="13" t="s">
        <v>456</v>
      </c>
      <c r="C196" s="13" t="s">
        <v>73</v>
      </c>
      <c r="D196" s="11">
        <v>52</v>
      </c>
      <c r="E196" s="12"/>
      <c r="F196" s="12"/>
      <c r="G196" s="12"/>
      <c r="H196" s="12"/>
      <c r="I196" s="12"/>
      <c r="J196" s="12"/>
      <c r="K196" s="12"/>
      <c r="L196" s="12"/>
      <c r="M196" s="13" t="s">
        <v>457</v>
      </c>
      <c r="N196" s="1" t="s">
        <v>458</v>
      </c>
      <c r="O196" s="1" t="s">
        <v>51</v>
      </c>
      <c r="P196" s="1" t="s">
        <v>51</v>
      </c>
      <c r="Q196" s="1" t="s">
        <v>489</v>
      </c>
      <c r="R196" s="1" t="s">
        <v>64</v>
      </c>
      <c r="S196" s="1" t="s">
        <v>64</v>
      </c>
      <c r="T196" s="1" t="s">
        <v>63</v>
      </c>
      <c r="AR196" s="1" t="s">
        <v>51</v>
      </c>
      <c r="AS196" s="1" t="s">
        <v>51</v>
      </c>
      <c r="AU196" s="1" t="s">
        <v>554</v>
      </c>
      <c r="AV196">
        <v>146</v>
      </c>
    </row>
    <row r="197" spans="1:48" ht="30" customHeight="1" x14ac:dyDescent="0.3">
      <c r="A197" s="13" t="s">
        <v>166</v>
      </c>
      <c r="B197" s="13" t="s">
        <v>555</v>
      </c>
      <c r="C197" s="13" t="s">
        <v>73</v>
      </c>
      <c r="D197" s="11">
        <v>3</v>
      </c>
      <c r="E197" s="12"/>
      <c r="F197" s="12"/>
      <c r="G197" s="12"/>
      <c r="H197" s="12"/>
      <c r="I197" s="12"/>
      <c r="J197" s="12"/>
      <c r="K197" s="12"/>
      <c r="L197" s="12"/>
      <c r="M197" s="13" t="s">
        <v>556</v>
      </c>
      <c r="N197" s="1" t="s">
        <v>557</v>
      </c>
      <c r="O197" s="1" t="s">
        <v>51</v>
      </c>
      <c r="P197" s="1" t="s">
        <v>51</v>
      </c>
      <c r="Q197" s="1" t="s">
        <v>489</v>
      </c>
      <c r="R197" s="1" t="s">
        <v>64</v>
      </c>
      <c r="S197" s="1" t="s">
        <v>64</v>
      </c>
      <c r="T197" s="1" t="s">
        <v>63</v>
      </c>
      <c r="AR197" s="1" t="s">
        <v>51</v>
      </c>
      <c r="AS197" s="1" t="s">
        <v>51</v>
      </c>
      <c r="AU197" s="1" t="s">
        <v>558</v>
      </c>
      <c r="AV197">
        <v>147</v>
      </c>
    </row>
    <row r="198" spans="1:48" ht="30" customHeight="1" x14ac:dyDescent="0.3">
      <c r="A198" s="13" t="s">
        <v>166</v>
      </c>
      <c r="B198" s="13" t="s">
        <v>559</v>
      </c>
      <c r="C198" s="13" t="s">
        <v>73</v>
      </c>
      <c r="D198" s="11">
        <v>4</v>
      </c>
      <c r="E198" s="12"/>
      <c r="F198" s="12"/>
      <c r="G198" s="12"/>
      <c r="H198" s="12"/>
      <c r="I198" s="12"/>
      <c r="J198" s="12"/>
      <c r="K198" s="12"/>
      <c r="L198" s="12"/>
      <c r="M198" s="13" t="s">
        <v>560</v>
      </c>
      <c r="N198" s="1" t="s">
        <v>561</v>
      </c>
      <c r="O198" s="1" t="s">
        <v>51</v>
      </c>
      <c r="P198" s="1" t="s">
        <v>51</v>
      </c>
      <c r="Q198" s="1" t="s">
        <v>489</v>
      </c>
      <c r="R198" s="1" t="s">
        <v>64</v>
      </c>
      <c r="S198" s="1" t="s">
        <v>64</v>
      </c>
      <c r="T198" s="1" t="s">
        <v>63</v>
      </c>
      <c r="AR198" s="1" t="s">
        <v>51</v>
      </c>
      <c r="AS198" s="1" t="s">
        <v>51</v>
      </c>
      <c r="AU198" s="1" t="s">
        <v>562</v>
      </c>
      <c r="AV198">
        <v>148</v>
      </c>
    </row>
    <row r="199" spans="1:48" ht="30" customHeight="1" x14ac:dyDescent="0.3">
      <c r="A199" s="13" t="s">
        <v>166</v>
      </c>
      <c r="B199" s="13" t="s">
        <v>563</v>
      </c>
      <c r="C199" s="13" t="s">
        <v>73</v>
      </c>
      <c r="D199" s="11">
        <v>7</v>
      </c>
      <c r="E199" s="12"/>
      <c r="F199" s="12"/>
      <c r="G199" s="12"/>
      <c r="H199" s="12"/>
      <c r="I199" s="12"/>
      <c r="J199" s="12"/>
      <c r="K199" s="12"/>
      <c r="L199" s="12"/>
      <c r="M199" s="13" t="s">
        <v>564</v>
      </c>
      <c r="N199" s="1" t="s">
        <v>565</v>
      </c>
      <c r="O199" s="1" t="s">
        <v>51</v>
      </c>
      <c r="P199" s="1" t="s">
        <v>51</v>
      </c>
      <c r="Q199" s="1" t="s">
        <v>489</v>
      </c>
      <c r="R199" s="1" t="s">
        <v>64</v>
      </c>
      <c r="S199" s="1" t="s">
        <v>64</v>
      </c>
      <c r="T199" s="1" t="s">
        <v>63</v>
      </c>
      <c r="AR199" s="1" t="s">
        <v>51</v>
      </c>
      <c r="AS199" s="1" t="s">
        <v>51</v>
      </c>
      <c r="AU199" s="1" t="s">
        <v>566</v>
      </c>
      <c r="AV199">
        <v>149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489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489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489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489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489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489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489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489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489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489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489</v>
      </c>
    </row>
    <row r="211" spans="1:48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489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489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489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489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489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489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489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489</v>
      </c>
    </row>
    <row r="219" spans="1:48" ht="30" customHeight="1" x14ac:dyDescent="0.3">
      <c r="A219" s="13" t="s">
        <v>103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N219" t="s">
        <v>104</v>
      </c>
    </row>
    <row r="220" spans="1:48" ht="30" customHeight="1" x14ac:dyDescent="0.3">
      <c r="A220" s="13" t="s">
        <v>567</v>
      </c>
      <c r="B220" s="13" t="s">
        <v>57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568</v>
      </c>
    </row>
    <row r="221" spans="1:48" ht="30" customHeight="1" x14ac:dyDescent="0.3">
      <c r="A221" s="13" t="s">
        <v>107</v>
      </c>
      <c r="B221" s="13" t="s">
        <v>348</v>
      </c>
      <c r="C221" s="13" t="s">
        <v>60</v>
      </c>
      <c r="D221" s="11">
        <v>17</v>
      </c>
      <c r="E221" s="12"/>
      <c r="F221" s="12"/>
      <c r="G221" s="12"/>
      <c r="H221" s="12"/>
      <c r="I221" s="12"/>
      <c r="J221" s="12"/>
      <c r="K221" s="12"/>
      <c r="L221" s="12"/>
      <c r="M221" s="13" t="s">
        <v>349</v>
      </c>
      <c r="N221" s="1" t="s">
        <v>350</v>
      </c>
      <c r="O221" s="1" t="s">
        <v>51</v>
      </c>
      <c r="P221" s="1" t="s">
        <v>51</v>
      </c>
      <c r="Q221" s="1" t="s">
        <v>568</v>
      </c>
      <c r="R221" s="1" t="s">
        <v>63</v>
      </c>
      <c r="S221" s="1" t="s">
        <v>64</v>
      </c>
      <c r="T221" s="1" t="s">
        <v>64</v>
      </c>
      <c r="AR221" s="1" t="s">
        <v>51</v>
      </c>
      <c r="AS221" s="1" t="s">
        <v>51</v>
      </c>
      <c r="AU221" s="1" t="s">
        <v>569</v>
      </c>
      <c r="AV221">
        <v>151</v>
      </c>
    </row>
    <row r="222" spans="1:48" ht="30" customHeight="1" x14ac:dyDescent="0.3">
      <c r="A222" s="13" t="s">
        <v>357</v>
      </c>
      <c r="B222" s="13" t="s">
        <v>358</v>
      </c>
      <c r="C222" s="13" t="s">
        <v>60</v>
      </c>
      <c r="D222" s="11">
        <v>26</v>
      </c>
      <c r="E222" s="12"/>
      <c r="F222" s="12"/>
      <c r="G222" s="12"/>
      <c r="H222" s="12"/>
      <c r="I222" s="12"/>
      <c r="J222" s="12"/>
      <c r="K222" s="12"/>
      <c r="L222" s="12"/>
      <c r="M222" s="13" t="s">
        <v>359</v>
      </c>
      <c r="N222" s="1" t="s">
        <v>360</v>
      </c>
      <c r="O222" s="1" t="s">
        <v>51</v>
      </c>
      <c r="P222" s="1" t="s">
        <v>51</v>
      </c>
      <c r="Q222" s="1" t="s">
        <v>568</v>
      </c>
      <c r="R222" s="1" t="s">
        <v>63</v>
      </c>
      <c r="S222" s="1" t="s">
        <v>64</v>
      </c>
      <c r="T222" s="1" t="s">
        <v>64</v>
      </c>
      <c r="AR222" s="1" t="s">
        <v>51</v>
      </c>
      <c r="AS222" s="1" t="s">
        <v>51</v>
      </c>
      <c r="AU222" s="1" t="s">
        <v>570</v>
      </c>
      <c r="AV222">
        <v>152</v>
      </c>
    </row>
    <row r="223" spans="1:48" ht="30" customHeight="1" x14ac:dyDescent="0.3">
      <c r="A223" s="13" t="s">
        <v>370</v>
      </c>
      <c r="B223" s="13" t="s">
        <v>371</v>
      </c>
      <c r="C223" s="13" t="s">
        <v>60</v>
      </c>
      <c r="D223" s="11">
        <v>413</v>
      </c>
      <c r="E223" s="12"/>
      <c r="F223" s="12"/>
      <c r="G223" s="12"/>
      <c r="H223" s="12"/>
      <c r="I223" s="12"/>
      <c r="J223" s="12"/>
      <c r="K223" s="12"/>
      <c r="L223" s="12"/>
      <c r="M223" s="13" t="s">
        <v>372</v>
      </c>
      <c r="N223" s="1" t="s">
        <v>373</v>
      </c>
      <c r="O223" s="1" t="s">
        <v>51</v>
      </c>
      <c r="P223" s="1" t="s">
        <v>51</v>
      </c>
      <c r="Q223" s="1" t="s">
        <v>568</v>
      </c>
      <c r="R223" s="1" t="s">
        <v>63</v>
      </c>
      <c r="S223" s="1" t="s">
        <v>64</v>
      </c>
      <c r="T223" s="1" t="s">
        <v>64</v>
      </c>
      <c r="AR223" s="1" t="s">
        <v>51</v>
      </c>
      <c r="AS223" s="1" t="s">
        <v>51</v>
      </c>
      <c r="AU223" s="1" t="s">
        <v>571</v>
      </c>
      <c r="AV223">
        <v>153</v>
      </c>
    </row>
    <row r="224" spans="1:48" ht="30" customHeight="1" x14ac:dyDescent="0.3">
      <c r="A224" s="13" t="s">
        <v>129</v>
      </c>
      <c r="B224" s="13" t="s">
        <v>572</v>
      </c>
      <c r="C224" s="13" t="s">
        <v>60</v>
      </c>
      <c r="D224" s="11">
        <v>193</v>
      </c>
      <c r="E224" s="12"/>
      <c r="F224" s="12"/>
      <c r="G224" s="12"/>
      <c r="H224" s="12"/>
      <c r="I224" s="12"/>
      <c r="J224" s="12"/>
      <c r="K224" s="12"/>
      <c r="L224" s="12"/>
      <c r="M224" s="13" t="s">
        <v>573</v>
      </c>
      <c r="N224" s="1" t="s">
        <v>574</v>
      </c>
      <c r="O224" s="1" t="s">
        <v>51</v>
      </c>
      <c r="P224" s="1" t="s">
        <v>51</v>
      </c>
      <c r="Q224" s="1" t="s">
        <v>568</v>
      </c>
      <c r="R224" s="1" t="s">
        <v>63</v>
      </c>
      <c r="S224" s="1" t="s">
        <v>64</v>
      </c>
      <c r="T224" s="1" t="s">
        <v>64</v>
      </c>
      <c r="AR224" s="1" t="s">
        <v>51</v>
      </c>
      <c r="AS224" s="1" t="s">
        <v>51</v>
      </c>
      <c r="AU224" s="1" t="s">
        <v>575</v>
      </c>
      <c r="AV224">
        <v>154</v>
      </c>
    </row>
    <row r="225" spans="1:48" ht="30" customHeight="1" x14ac:dyDescent="0.3">
      <c r="A225" s="13" t="s">
        <v>385</v>
      </c>
      <c r="B225" s="13" t="s">
        <v>576</v>
      </c>
      <c r="C225" s="13" t="s">
        <v>60</v>
      </c>
      <c r="D225" s="11">
        <v>25</v>
      </c>
      <c r="E225" s="12"/>
      <c r="F225" s="12"/>
      <c r="G225" s="12"/>
      <c r="H225" s="12"/>
      <c r="I225" s="12"/>
      <c r="J225" s="12"/>
      <c r="K225" s="12"/>
      <c r="L225" s="12"/>
      <c r="M225" s="13" t="s">
        <v>577</v>
      </c>
      <c r="N225" s="1" t="s">
        <v>578</v>
      </c>
      <c r="O225" s="1" t="s">
        <v>51</v>
      </c>
      <c r="P225" s="1" t="s">
        <v>51</v>
      </c>
      <c r="Q225" s="1" t="s">
        <v>568</v>
      </c>
      <c r="R225" s="1" t="s">
        <v>63</v>
      </c>
      <c r="S225" s="1" t="s">
        <v>64</v>
      </c>
      <c r="T225" s="1" t="s">
        <v>64</v>
      </c>
      <c r="AR225" s="1" t="s">
        <v>51</v>
      </c>
      <c r="AS225" s="1" t="s">
        <v>51</v>
      </c>
      <c r="AU225" s="1" t="s">
        <v>579</v>
      </c>
      <c r="AV225">
        <v>155</v>
      </c>
    </row>
    <row r="226" spans="1:48" ht="30" customHeight="1" x14ac:dyDescent="0.3">
      <c r="A226" s="13" t="s">
        <v>385</v>
      </c>
      <c r="B226" s="13" t="s">
        <v>386</v>
      </c>
      <c r="C226" s="13" t="s">
        <v>60</v>
      </c>
      <c r="D226" s="11">
        <v>429</v>
      </c>
      <c r="E226" s="12"/>
      <c r="F226" s="12"/>
      <c r="G226" s="12"/>
      <c r="H226" s="12"/>
      <c r="I226" s="12"/>
      <c r="J226" s="12"/>
      <c r="K226" s="12"/>
      <c r="L226" s="12"/>
      <c r="M226" s="13" t="s">
        <v>387</v>
      </c>
      <c r="N226" s="1" t="s">
        <v>388</v>
      </c>
      <c r="O226" s="1" t="s">
        <v>51</v>
      </c>
      <c r="P226" s="1" t="s">
        <v>51</v>
      </c>
      <c r="Q226" s="1" t="s">
        <v>568</v>
      </c>
      <c r="R226" s="1" t="s">
        <v>63</v>
      </c>
      <c r="S226" s="1" t="s">
        <v>64</v>
      </c>
      <c r="T226" s="1" t="s">
        <v>64</v>
      </c>
      <c r="AR226" s="1" t="s">
        <v>51</v>
      </c>
      <c r="AS226" s="1" t="s">
        <v>51</v>
      </c>
      <c r="AU226" s="1" t="s">
        <v>580</v>
      </c>
      <c r="AV226">
        <v>156</v>
      </c>
    </row>
    <row r="227" spans="1:48" ht="30" customHeight="1" x14ac:dyDescent="0.3">
      <c r="A227" s="13" t="s">
        <v>385</v>
      </c>
      <c r="B227" s="13" t="s">
        <v>581</v>
      </c>
      <c r="C227" s="13" t="s">
        <v>60</v>
      </c>
      <c r="D227" s="11">
        <v>169</v>
      </c>
      <c r="E227" s="12"/>
      <c r="F227" s="12"/>
      <c r="G227" s="12"/>
      <c r="H227" s="12"/>
      <c r="I227" s="12"/>
      <c r="J227" s="12"/>
      <c r="K227" s="12"/>
      <c r="L227" s="12"/>
      <c r="M227" s="13" t="s">
        <v>582</v>
      </c>
      <c r="N227" s="1" t="s">
        <v>583</v>
      </c>
      <c r="O227" s="1" t="s">
        <v>51</v>
      </c>
      <c r="P227" s="1" t="s">
        <v>51</v>
      </c>
      <c r="Q227" s="1" t="s">
        <v>568</v>
      </c>
      <c r="R227" s="1" t="s">
        <v>63</v>
      </c>
      <c r="S227" s="1" t="s">
        <v>64</v>
      </c>
      <c r="T227" s="1" t="s">
        <v>64</v>
      </c>
      <c r="AR227" s="1" t="s">
        <v>51</v>
      </c>
      <c r="AS227" s="1" t="s">
        <v>51</v>
      </c>
      <c r="AU227" s="1" t="s">
        <v>584</v>
      </c>
      <c r="AV227">
        <v>157</v>
      </c>
    </row>
    <row r="228" spans="1:48" ht="30" customHeight="1" x14ac:dyDescent="0.3">
      <c r="A228" s="13" t="s">
        <v>385</v>
      </c>
      <c r="B228" s="13" t="s">
        <v>512</v>
      </c>
      <c r="C228" s="13" t="s">
        <v>60</v>
      </c>
      <c r="D228" s="11">
        <v>93</v>
      </c>
      <c r="E228" s="12"/>
      <c r="F228" s="12"/>
      <c r="G228" s="12"/>
      <c r="H228" s="12"/>
      <c r="I228" s="12"/>
      <c r="J228" s="12"/>
      <c r="K228" s="12"/>
      <c r="L228" s="12"/>
      <c r="M228" s="13" t="s">
        <v>513</v>
      </c>
      <c r="N228" s="1" t="s">
        <v>514</v>
      </c>
      <c r="O228" s="1" t="s">
        <v>51</v>
      </c>
      <c r="P228" s="1" t="s">
        <v>51</v>
      </c>
      <c r="Q228" s="1" t="s">
        <v>568</v>
      </c>
      <c r="R228" s="1" t="s">
        <v>63</v>
      </c>
      <c r="S228" s="1" t="s">
        <v>64</v>
      </c>
      <c r="T228" s="1" t="s">
        <v>64</v>
      </c>
      <c r="AR228" s="1" t="s">
        <v>51</v>
      </c>
      <c r="AS228" s="1" t="s">
        <v>51</v>
      </c>
      <c r="AU228" s="1" t="s">
        <v>585</v>
      </c>
      <c r="AV228">
        <v>158</v>
      </c>
    </row>
    <row r="229" spans="1:48" ht="30" customHeight="1" x14ac:dyDescent="0.3">
      <c r="A229" s="13" t="s">
        <v>385</v>
      </c>
      <c r="B229" s="13" t="s">
        <v>586</v>
      </c>
      <c r="C229" s="13" t="s">
        <v>60</v>
      </c>
      <c r="D229" s="11">
        <v>21</v>
      </c>
      <c r="E229" s="12"/>
      <c r="F229" s="12"/>
      <c r="G229" s="12"/>
      <c r="H229" s="12"/>
      <c r="I229" s="12"/>
      <c r="J229" s="12"/>
      <c r="K229" s="12"/>
      <c r="L229" s="12"/>
      <c r="M229" s="13" t="s">
        <v>587</v>
      </c>
      <c r="N229" s="1" t="s">
        <v>588</v>
      </c>
      <c r="O229" s="1" t="s">
        <v>51</v>
      </c>
      <c r="P229" s="1" t="s">
        <v>51</v>
      </c>
      <c r="Q229" s="1" t="s">
        <v>568</v>
      </c>
      <c r="R229" s="1" t="s">
        <v>63</v>
      </c>
      <c r="S229" s="1" t="s">
        <v>64</v>
      </c>
      <c r="T229" s="1" t="s">
        <v>64</v>
      </c>
      <c r="AR229" s="1" t="s">
        <v>51</v>
      </c>
      <c r="AS229" s="1" t="s">
        <v>51</v>
      </c>
      <c r="AU229" s="1" t="s">
        <v>589</v>
      </c>
      <c r="AV229">
        <v>159</v>
      </c>
    </row>
    <row r="230" spans="1:48" ht="30" customHeight="1" x14ac:dyDescent="0.3">
      <c r="A230" s="13" t="s">
        <v>385</v>
      </c>
      <c r="B230" s="13" t="s">
        <v>590</v>
      </c>
      <c r="C230" s="13" t="s">
        <v>60</v>
      </c>
      <c r="D230" s="11">
        <v>14</v>
      </c>
      <c r="E230" s="12"/>
      <c r="F230" s="12"/>
      <c r="G230" s="12"/>
      <c r="H230" s="12"/>
      <c r="I230" s="12"/>
      <c r="J230" s="12"/>
      <c r="K230" s="12"/>
      <c r="L230" s="12"/>
      <c r="M230" s="13" t="s">
        <v>591</v>
      </c>
      <c r="N230" s="1" t="s">
        <v>592</v>
      </c>
      <c r="O230" s="1" t="s">
        <v>51</v>
      </c>
      <c r="P230" s="1" t="s">
        <v>51</v>
      </c>
      <c r="Q230" s="1" t="s">
        <v>568</v>
      </c>
      <c r="R230" s="1" t="s">
        <v>63</v>
      </c>
      <c r="S230" s="1" t="s">
        <v>64</v>
      </c>
      <c r="T230" s="1" t="s">
        <v>64</v>
      </c>
      <c r="AR230" s="1" t="s">
        <v>51</v>
      </c>
      <c r="AS230" s="1" t="s">
        <v>51</v>
      </c>
      <c r="AU230" s="1" t="s">
        <v>593</v>
      </c>
      <c r="AV230">
        <v>160</v>
      </c>
    </row>
    <row r="231" spans="1:48" ht="30" customHeight="1" x14ac:dyDescent="0.3">
      <c r="A231" s="13" t="s">
        <v>385</v>
      </c>
      <c r="B231" s="13" t="s">
        <v>594</v>
      </c>
      <c r="C231" s="13" t="s">
        <v>60</v>
      </c>
      <c r="D231" s="11">
        <v>2</v>
      </c>
      <c r="E231" s="12"/>
      <c r="F231" s="12"/>
      <c r="G231" s="12"/>
      <c r="H231" s="12"/>
      <c r="I231" s="12"/>
      <c r="J231" s="12"/>
      <c r="K231" s="12"/>
      <c r="L231" s="12"/>
      <c r="M231" s="13" t="s">
        <v>595</v>
      </c>
      <c r="N231" s="1" t="s">
        <v>596</v>
      </c>
      <c r="O231" s="1" t="s">
        <v>51</v>
      </c>
      <c r="P231" s="1" t="s">
        <v>51</v>
      </c>
      <c r="Q231" s="1" t="s">
        <v>568</v>
      </c>
      <c r="R231" s="1" t="s">
        <v>63</v>
      </c>
      <c r="S231" s="1" t="s">
        <v>64</v>
      </c>
      <c r="T231" s="1" t="s">
        <v>64</v>
      </c>
      <c r="AR231" s="1" t="s">
        <v>51</v>
      </c>
      <c r="AS231" s="1" t="s">
        <v>51</v>
      </c>
      <c r="AU231" s="1" t="s">
        <v>597</v>
      </c>
      <c r="AV231">
        <v>161</v>
      </c>
    </row>
    <row r="232" spans="1:48" ht="30" customHeight="1" x14ac:dyDescent="0.3">
      <c r="A232" s="13" t="s">
        <v>598</v>
      </c>
      <c r="B232" s="13" t="s">
        <v>599</v>
      </c>
      <c r="C232" s="13" t="s">
        <v>79</v>
      </c>
      <c r="D232" s="11">
        <v>57</v>
      </c>
      <c r="E232" s="12"/>
      <c r="F232" s="12"/>
      <c r="G232" s="12"/>
      <c r="H232" s="12"/>
      <c r="I232" s="12"/>
      <c r="J232" s="12"/>
      <c r="K232" s="12"/>
      <c r="L232" s="12"/>
      <c r="M232" s="13" t="s">
        <v>600</v>
      </c>
      <c r="N232" s="1" t="s">
        <v>601</v>
      </c>
      <c r="O232" s="1" t="s">
        <v>51</v>
      </c>
      <c r="P232" s="1" t="s">
        <v>51</v>
      </c>
      <c r="Q232" s="1" t="s">
        <v>568</v>
      </c>
      <c r="R232" s="1" t="s">
        <v>63</v>
      </c>
      <c r="S232" s="1" t="s">
        <v>64</v>
      </c>
      <c r="T232" s="1" t="s">
        <v>64</v>
      </c>
      <c r="AR232" s="1" t="s">
        <v>51</v>
      </c>
      <c r="AS232" s="1" t="s">
        <v>51</v>
      </c>
      <c r="AU232" s="1" t="s">
        <v>602</v>
      </c>
      <c r="AV232">
        <v>162</v>
      </c>
    </row>
    <row r="233" spans="1:48" ht="30" customHeight="1" x14ac:dyDescent="0.3">
      <c r="A233" s="13" t="s">
        <v>603</v>
      </c>
      <c r="B233" s="13" t="s">
        <v>604</v>
      </c>
      <c r="C233" s="13" t="s">
        <v>60</v>
      </c>
      <c r="D233" s="11">
        <v>86</v>
      </c>
      <c r="E233" s="12"/>
      <c r="F233" s="12"/>
      <c r="G233" s="12"/>
      <c r="H233" s="12"/>
      <c r="I233" s="12"/>
      <c r="J233" s="12"/>
      <c r="K233" s="12"/>
      <c r="L233" s="12"/>
      <c r="M233" s="13" t="s">
        <v>605</v>
      </c>
      <c r="N233" s="1" t="s">
        <v>606</v>
      </c>
      <c r="O233" s="1" t="s">
        <v>51</v>
      </c>
      <c r="P233" s="1" t="s">
        <v>51</v>
      </c>
      <c r="Q233" s="1" t="s">
        <v>568</v>
      </c>
      <c r="R233" s="1" t="s">
        <v>63</v>
      </c>
      <c r="S233" s="1" t="s">
        <v>64</v>
      </c>
      <c r="T233" s="1" t="s">
        <v>64</v>
      </c>
      <c r="AR233" s="1" t="s">
        <v>51</v>
      </c>
      <c r="AS233" s="1" t="s">
        <v>51</v>
      </c>
      <c r="AU233" s="1" t="s">
        <v>607</v>
      </c>
      <c r="AV233">
        <v>163</v>
      </c>
    </row>
    <row r="234" spans="1:48" ht="30" customHeight="1" x14ac:dyDescent="0.3">
      <c r="A234" s="13" t="s">
        <v>608</v>
      </c>
      <c r="B234" s="13" t="s">
        <v>609</v>
      </c>
      <c r="C234" s="13" t="s">
        <v>73</v>
      </c>
      <c r="D234" s="11">
        <v>12</v>
      </c>
      <c r="E234" s="12"/>
      <c r="F234" s="12"/>
      <c r="G234" s="12"/>
      <c r="H234" s="12"/>
      <c r="I234" s="12"/>
      <c r="J234" s="12"/>
      <c r="K234" s="12"/>
      <c r="L234" s="12"/>
      <c r="M234" s="13" t="s">
        <v>610</v>
      </c>
      <c r="N234" s="1" t="s">
        <v>611</v>
      </c>
      <c r="O234" s="1" t="s">
        <v>51</v>
      </c>
      <c r="P234" s="1" t="s">
        <v>51</v>
      </c>
      <c r="Q234" s="1" t="s">
        <v>568</v>
      </c>
      <c r="R234" s="1" t="s">
        <v>63</v>
      </c>
      <c r="S234" s="1" t="s">
        <v>64</v>
      </c>
      <c r="T234" s="1" t="s">
        <v>64</v>
      </c>
      <c r="AR234" s="1" t="s">
        <v>51</v>
      </c>
      <c r="AS234" s="1" t="s">
        <v>51</v>
      </c>
      <c r="AU234" s="1" t="s">
        <v>612</v>
      </c>
      <c r="AV234">
        <v>164</v>
      </c>
    </row>
    <row r="235" spans="1:48" ht="30" customHeight="1" x14ac:dyDescent="0.3">
      <c r="A235" s="13" t="s">
        <v>608</v>
      </c>
      <c r="B235" s="13" t="s">
        <v>613</v>
      </c>
      <c r="C235" s="13" t="s">
        <v>73</v>
      </c>
      <c r="D235" s="11">
        <v>1</v>
      </c>
      <c r="E235" s="12"/>
      <c r="F235" s="12"/>
      <c r="G235" s="12"/>
      <c r="H235" s="12"/>
      <c r="I235" s="12"/>
      <c r="J235" s="12"/>
      <c r="K235" s="12"/>
      <c r="L235" s="12"/>
      <c r="M235" s="13" t="s">
        <v>614</v>
      </c>
      <c r="N235" s="1" t="s">
        <v>615</v>
      </c>
      <c r="O235" s="1" t="s">
        <v>51</v>
      </c>
      <c r="P235" s="1" t="s">
        <v>51</v>
      </c>
      <c r="Q235" s="1" t="s">
        <v>568</v>
      </c>
      <c r="R235" s="1" t="s">
        <v>63</v>
      </c>
      <c r="S235" s="1" t="s">
        <v>64</v>
      </c>
      <c r="T235" s="1" t="s">
        <v>64</v>
      </c>
      <c r="AR235" s="1" t="s">
        <v>51</v>
      </c>
      <c r="AS235" s="1" t="s">
        <v>51</v>
      </c>
      <c r="AU235" s="1" t="s">
        <v>616</v>
      </c>
      <c r="AV235">
        <v>165</v>
      </c>
    </row>
    <row r="236" spans="1:48" ht="30" customHeight="1" x14ac:dyDescent="0.3">
      <c r="A236" s="13" t="s">
        <v>603</v>
      </c>
      <c r="B236" s="13" t="s">
        <v>617</v>
      </c>
      <c r="C236" s="13" t="s">
        <v>60</v>
      </c>
      <c r="D236" s="11">
        <v>90</v>
      </c>
      <c r="E236" s="12"/>
      <c r="F236" s="12"/>
      <c r="G236" s="12"/>
      <c r="H236" s="12"/>
      <c r="I236" s="12"/>
      <c r="J236" s="12"/>
      <c r="K236" s="12"/>
      <c r="L236" s="12"/>
      <c r="M236" s="13" t="s">
        <v>618</v>
      </c>
      <c r="N236" s="1" t="s">
        <v>619</v>
      </c>
      <c r="O236" s="1" t="s">
        <v>51</v>
      </c>
      <c r="P236" s="1" t="s">
        <v>51</v>
      </c>
      <c r="Q236" s="1" t="s">
        <v>568</v>
      </c>
      <c r="R236" s="1" t="s">
        <v>64</v>
      </c>
      <c r="S236" s="1" t="s">
        <v>64</v>
      </c>
      <c r="T236" s="1" t="s">
        <v>63</v>
      </c>
      <c r="AR236" s="1" t="s">
        <v>51</v>
      </c>
      <c r="AS236" s="1" t="s">
        <v>51</v>
      </c>
      <c r="AU236" s="1" t="s">
        <v>620</v>
      </c>
      <c r="AV236">
        <v>166</v>
      </c>
    </row>
    <row r="237" spans="1:48" ht="30" customHeight="1" x14ac:dyDescent="0.3">
      <c r="A237" s="13" t="s">
        <v>603</v>
      </c>
      <c r="B237" s="13" t="s">
        <v>621</v>
      </c>
      <c r="C237" s="13" t="s">
        <v>73</v>
      </c>
      <c r="D237" s="11">
        <v>29</v>
      </c>
      <c r="E237" s="12"/>
      <c r="F237" s="12"/>
      <c r="G237" s="12"/>
      <c r="H237" s="12"/>
      <c r="I237" s="12"/>
      <c r="J237" s="12"/>
      <c r="K237" s="12"/>
      <c r="L237" s="12"/>
      <c r="M237" s="13" t="s">
        <v>622</v>
      </c>
      <c r="N237" s="1" t="s">
        <v>623</v>
      </c>
      <c r="O237" s="1" t="s">
        <v>51</v>
      </c>
      <c r="P237" s="1" t="s">
        <v>51</v>
      </c>
      <c r="Q237" s="1" t="s">
        <v>568</v>
      </c>
      <c r="R237" s="1" t="s">
        <v>64</v>
      </c>
      <c r="S237" s="1" t="s">
        <v>64</v>
      </c>
      <c r="T237" s="1" t="s">
        <v>63</v>
      </c>
      <c r="AR237" s="1" t="s">
        <v>51</v>
      </c>
      <c r="AS237" s="1" t="s">
        <v>51</v>
      </c>
      <c r="AU237" s="1" t="s">
        <v>624</v>
      </c>
      <c r="AV237">
        <v>167</v>
      </c>
    </row>
    <row r="238" spans="1:48" ht="30" customHeight="1" x14ac:dyDescent="0.3">
      <c r="A238" s="13" t="s">
        <v>603</v>
      </c>
      <c r="B238" s="13" t="s">
        <v>625</v>
      </c>
      <c r="C238" s="13" t="s">
        <v>73</v>
      </c>
      <c r="D238" s="11">
        <v>22</v>
      </c>
      <c r="E238" s="12"/>
      <c r="F238" s="12"/>
      <c r="G238" s="12"/>
      <c r="H238" s="12"/>
      <c r="I238" s="12"/>
      <c r="J238" s="12"/>
      <c r="K238" s="12"/>
      <c r="L238" s="12"/>
      <c r="M238" s="13" t="s">
        <v>626</v>
      </c>
      <c r="N238" s="1" t="s">
        <v>627</v>
      </c>
      <c r="O238" s="1" t="s">
        <v>51</v>
      </c>
      <c r="P238" s="1" t="s">
        <v>51</v>
      </c>
      <c r="Q238" s="1" t="s">
        <v>568</v>
      </c>
      <c r="R238" s="1" t="s">
        <v>64</v>
      </c>
      <c r="S238" s="1" t="s">
        <v>64</v>
      </c>
      <c r="T238" s="1" t="s">
        <v>63</v>
      </c>
      <c r="AR238" s="1" t="s">
        <v>51</v>
      </c>
      <c r="AS238" s="1" t="s">
        <v>51</v>
      </c>
      <c r="AU238" s="1" t="s">
        <v>628</v>
      </c>
      <c r="AV238">
        <v>168</v>
      </c>
    </row>
    <row r="239" spans="1:48" ht="30" customHeight="1" x14ac:dyDescent="0.3">
      <c r="A239" s="13" t="s">
        <v>603</v>
      </c>
      <c r="B239" s="13" t="s">
        <v>629</v>
      </c>
      <c r="C239" s="13" t="s">
        <v>73</v>
      </c>
      <c r="D239" s="11">
        <v>126</v>
      </c>
      <c r="E239" s="12"/>
      <c r="F239" s="12"/>
      <c r="G239" s="12"/>
      <c r="H239" s="12"/>
      <c r="I239" s="12"/>
      <c r="J239" s="12"/>
      <c r="K239" s="12"/>
      <c r="L239" s="12"/>
      <c r="M239" s="13" t="s">
        <v>630</v>
      </c>
      <c r="N239" s="1" t="s">
        <v>631</v>
      </c>
      <c r="O239" s="1" t="s">
        <v>51</v>
      </c>
      <c r="P239" s="1" t="s">
        <v>51</v>
      </c>
      <c r="Q239" s="1" t="s">
        <v>568</v>
      </c>
      <c r="R239" s="1" t="s">
        <v>64</v>
      </c>
      <c r="S239" s="1" t="s">
        <v>64</v>
      </c>
      <c r="T239" s="1" t="s">
        <v>63</v>
      </c>
      <c r="AR239" s="1" t="s">
        <v>51</v>
      </c>
      <c r="AS239" s="1" t="s">
        <v>51</v>
      </c>
      <c r="AU239" s="1" t="s">
        <v>632</v>
      </c>
      <c r="AV239">
        <v>169</v>
      </c>
    </row>
    <row r="240" spans="1:48" ht="30" customHeight="1" x14ac:dyDescent="0.3">
      <c r="A240" s="13" t="s">
        <v>390</v>
      </c>
      <c r="B240" s="13" t="s">
        <v>391</v>
      </c>
      <c r="C240" s="13" t="s">
        <v>79</v>
      </c>
      <c r="D240" s="11">
        <v>429</v>
      </c>
      <c r="E240" s="12"/>
      <c r="F240" s="12"/>
      <c r="G240" s="12"/>
      <c r="H240" s="12"/>
      <c r="I240" s="12"/>
      <c r="J240" s="12"/>
      <c r="K240" s="12"/>
      <c r="L240" s="12"/>
      <c r="M240" s="13" t="s">
        <v>392</v>
      </c>
      <c r="N240" s="1" t="s">
        <v>393</v>
      </c>
      <c r="O240" s="1" t="s">
        <v>51</v>
      </c>
      <c r="P240" s="1" t="s">
        <v>51</v>
      </c>
      <c r="Q240" s="1" t="s">
        <v>568</v>
      </c>
      <c r="R240" s="1" t="s">
        <v>63</v>
      </c>
      <c r="S240" s="1" t="s">
        <v>64</v>
      </c>
      <c r="T240" s="1" t="s">
        <v>64</v>
      </c>
      <c r="AR240" s="1" t="s">
        <v>51</v>
      </c>
      <c r="AS240" s="1" t="s">
        <v>51</v>
      </c>
      <c r="AU240" s="1" t="s">
        <v>633</v>
      </c>
      <c r="AV240">
        <v>170</v>
      </c>
    </row>
    <row r="241" spans="1:48" ht="30" customHeight="1" x14ac:dyDescent="0.3">
      <c r="A241" s="13" t="s">
        <v>634</v>
      </c>
      <c r="B241" s="13" t="s">
        <v>635</v>
      </c>
      <c r="C241" s="13" t="s">
        <v>73</v>
      </c>
      <c r="D241" s="11">
        <v>5</v>
      </c>
      <c r="E241" s="12"/>
      <c r="F241" s="12"/>
      <c r="G241" s="12"/>
      <c r="H241" s="12"/>
      <c r="I241" s="12"/>
      <c r="J241" s="12"/>
      <c r="K241" s="12"/>
      <c r="L241" s="12"/>
      <c r="M241" s="13" t="s">
        <v>636</v>
      </c>
      <c r="N241" s="1" t="s">
        <v>637</v>
      </c>
      <c r="O241" s="1" t="s">
        <v>51</v>
      </c>
      <c r="P241" s="1" t="s">
        <v>51</v>
      </c>
      <c r="Q241" s="1" t="s">
        <v>568</v>
      </c>
      <c r="R241" s="1" t="s">
        <v>63</v>
      </c>
      <c r="S241" s="1" t="s">
        <v>64</v>
      </c>
      <c r="T241" s="1" t="s">
        <v>64</v>
      </c>
      <c r="AR241" s="1" t="s">
        <v>51</v>
      </c>
      <c r="AS241" s="1" t="s">
        <v>51</v>
      </c>
      <c r="AU241" s="1" t="s">
        <v>638</v>
      </c>
      <c r="AV241">
        <v>171</v>
      </c>
    </row>
    <row r="242" spans="1:48" ht="30" customHeight="1" x14ac:dyDescent="0.3">
      <c r="A242" s="13" t="s">
        <v>634</v>
      </c>
      <c r="B242" s="13" t="s">
        <v>639</v>
      </c>
      <c r="C242" s="13" t="s">
        <v>73</v>
      </c>
      <c r="D242" s="11">
        <v>14</v>
      </c>
      <c r="E242" s="12"/>
      <c r="F242" s="12"/>
      <c r="G242" s="12"/>
      <c r="H242" s="12"/>
      <c r="I242" s="12"/>
      <c r="J242" s="12"/>
      <c r="K242" s="12"/>
      <c r="L242" s="12"/>
      <c r="M242" s="13" t="s">
        <v>640</v>
      </c>
      <c r="N242" s="1" t="s">
        <v>641</v>
      </c>
      <c r="O242" s="1" t="s">
        <v>51</v>
      </c>
      <c r="P242" s="1" t="s">
        <v>51</v>
      </c>
      <c r="Q242" s="1" t="s">
        <v>568</v>
      </c>
      <c r="R242" s="1" t="s">
        <v>63</v>
      </c>
      <c r="S242" s="1" t="s">
        <v>64</v>
      </c>
      <c r="T242" s="1" t="s">
        <v>64</v>
      </c>
      <c r="AR242" s="1" t="s">
        <v>51</v>
      </c>
      <c r="AS242" s="1" t="s">
        <v>51</v>
      </c>
      <c r="AU242" s="1" t="s">
        <v>642</v>
      </c>
      <c r="AV242">
        <v>172</v>
      </c>
    </row>
    <row r="243" spans="1:48" ht="30" customHeight="1" x14ac:dyDescent="0.3">
      <c r="A243" s="13" t="s">
        <v>634</v>
      </c>
      <c r="B243" s="13" t="s">
        <v>643</v>
      </c>
      <c r="C243" s="13" t="s">
        <v>73</v>
      </c>
      <c r="D243" s="11">
        <v>10</v>
      </c>
      <c r="E243" s="12"/>
      <c r="F243" s="12"/>
      <c r="G243" s="12"/>
      <c r="H243" s="12"/>
      <c r="I243" s="12"/>
      <c r="J243" s="12"/>
      <c r="K243" s="12"/>
      <c r="L243" s="12"/>
      <c r="M243" s="13" t="s">
        <v>644</v>
      </c>
      <c r="N243" s="1" t="s">
        <v>645</v>
      </c>
      <c r="O243" s="1" t="s">
        <v>51</v>
      </c>
      <c r="P243" s="1" t="s">
        <v>51</v>
      </c>
      <c r="Q243" s="1" t="s">
        <v>568</v>
      </c>
      <c r="R243" s="1" t="s">
        <v>63</v>
      </c>
      <c r="S243" s="1" t="s">
        <v>64</v>
      </c>
      <c r="T243" s="1" t="s">
        <v>64</v>
      </c>
      <c r="AR243" s="1" t="s">
        <v>51</v>
      </c>
      <c r="AS243" s="1" t="s">
        <v>51</v>
      </c>
      <c r="AU243" s="1" t="s">
        <v>646</v>
      </c>
      <c r="AV243">
        <v>173</v>
      </c>
    </row>
    <row r="244" spans="1:48" ht="30" customHeight="1" x14ac:dyDescent="0.3">
      <c r="A244" s="13" t="s">
        <v>647</v>
      </c>
      <c r="B244" s="13" t="s">
        <v>648</v>
      </c>
      <c r="C244" s="13" t="s">
        <v>73</v>
      </c>
      <c r="D244" s="11">
        <v>2</v>
      </c>
      <c r="E244" s="12"/>
      <c r="F244" s="12"/>
      <c r="G244" s="12"/>
      <c r="H244" s="12"/>
      <c r="I244" s="12"/>
      <c r="J244" s="12"/>
      <c r="K244" s="12"/>
      <c r="L244" s="12"/>
      <c r="M244" s="13" t="s">
        <v>649</v>
      </c>
      <c r="N244" s="1" t="s">
        <v>650</v>
      </c>
      <c r="O244" s="1" t="s">
        <v>51</v>
      </c>
      <c r="P244" s="1" t="s">
        <v>51</v>
      </c>
      <c r="Q244" s="1" t="s">
        <v>568</v>
      </c>
      <c r="R244" s="1" t="s">
        <v>63</v>
      </c>
      <c r="S244" s="1" t="s">
        <v>64</v>
      </c>
      <c r="T244" s="1" t="s">
        <v>64</v>
      </c>
      <c r="AR244" s="1" t="s">
        <v>51</v>
      </c>
      <c r="AS244" s="1" t="s">
        <v>51</v>
      </c>
      <c r="AU244" s="1" t="s">
        <v>651</v>
      </c>
      <c r="AV244">
        <v>174</v>
      </c>
    </row>
    <row r="245" spans="1:48" ht="30" customHeight="1" x14ac:dyDescent="0.3">
      <c r="A245" s="13" t="s">
        <v>647</v>
      </c>
      <c r="B245" s="13" t="s">
        <v>652</v>
      </c>
      <c r="C245" s="13" t="s">
        <v>73</v>
      </c>
      <c r="D245" s="11">
        <v>1</v>
      </c>
      <c r="E245" s="12"/>
      <c r="F245" s="12"/>
      <c r="G245" s="12"/>
      <c r="H245" s="12"/>
      <c r="I245" s="12"/>
      <c r="J245" s="12"/>
      <c r="K245" s="12"/>
      <c r="L245" s="12"/>
      <c r="M245" s="13" t="s">
        <v>653</v>
      </c>
      <c r="N245" s="1" t="s">
        <v>654</v>
      </c>
      <c r="O245" s="1" t="s">
        <v>51</v>
      </c>
      <c r="P245" s="1" t="s">
        <v>51</v>
      </c>
      <c r="Q245" s="1" t="s">
        <v>568</v>
      </c>
      <c r="R245" s="1" t="s">
        <v>63</v>
      </c>
      <c r="S245" s="1" t="s">
        <v>64</v>
      </c>
      <c r="T245" s="1" t="s">
        <v>64</v>
      </c>
      <c r="AR245" s="1" t="s">
        <v>51</v>
      </c>
      <c r="AS245" s="1" t="s">
        <v>51</v>
      </c>
      <c r="AU245" s="1" t="s">
        <v>655</v>
      </c>
      <c r="AV245">
        <v>175</v>
      </c>
    </row>
    <row r="246" spans="1:48" ht="30" customHeight="1" x14ac:dyDescent="0.3">
      <c r="A246" s="13" t="s">
        <v>647</v>
      </c>
      <c r="B246" s="13" t="s">
        <v>656</v>
      </c>
      <c r="C246" s="13" t="s">
        <v>73</v>
      </c>
      <c r="D246" s="11">
        <v>1</v>
      </c>
      <c r="E246" s="12"/>
      <c r="F246" s="12"/>
      <c r="G246" s="12"/>
      <c r="H246" s="12"/>
      <c r="I246" s="12"/>
      <c r="J246" s="12"/>
      <c r="K246" s="12"/>
      <c r="L246" s="12"/>
      <c r="M246" s="13" t="s">
        <v>657</v>
      </c>
      <c r="N246" s="1" t="s">
        <v>658</v>
      </c>
      <c r="O246" s="1" t="s">
        <v>51</v>
      </c>
      <c r="P246" s="1" t="s">
        <v>51</v>
      </c>
      <c r="Q246" s="1" t="s">
        <v>568</v>
      </c>
      <c r="R246" s="1" t="s">
        <v>63</v>
      </c>
      <c r="S246" s="1" t="s">
        <v>64</v>
      </c>
      <c r="T246" s="1" t="s">
        <v>64</v>
      </c>
      <c r="AR246" s="1" t="s">
        <v>51</v>
      </c>
      <c r="AS246" s="1" t="s">
        <v>51</v>
      </c>
      <c r="AU246" s="1" t="s">
        <v>659</v>
      </c>
      <c r="AV246">
        <v>176</v>
      </c>
    </row>
    <row r="247" spans="1:48" ht="30" customHeight="1" x14ac:dyDescent="0.3">
      <c r="A247" s="13" t="s">
        <v>410</v>
      </c>
      <c r="B247" s="13" t="s">
        <v>660</v>
      </c>
      <c r="C247" s="13" t="s">
        <v>73</v>
      </c>
      <c r="D247" s="11">
        <v>162</v>
      </c>
      <c r="E247" s="12"/>
      <c r="F247" s="12"/>
      <c r="G247" s="12"/>
      <c r="H247" s="12"/>
      <c r="I247" s="12"/>
      <c r="J247" s="12"/>
      <c r="K247" s="12"/>
      <c r="L247" s="12"/>
      <c r="M247" s="13" t="s">
        <v>661</v>
      </c>
      <c r="N247" s="1" t="s">
        <v>662</v>
      </c>
      <c r="O247" s="1" t="s">
        <v>51</v>
      </c>
      <c r="P247" s="1" t="s">
        <v>51</v>
      </c>
      <c r="Q247" s="1" t="s">
        <v>568</v>
      </c>
      <c r="R247" s="1" t="s">
        <v>63</v>
      </c>
      <c r="S247" s="1" t="s">
        <v>64</v>
      </c>
      <c r="T247" s="1" t="s">
        <v>64</v>
      </c>
      <c r="AR247" s="1" t="s">
        <v>51</v>
      </c>
      <c r="AS247" s="1" t="s">
        <v>51</v>
      </c>
      <c r="AU247" s="1" t="s">
        <v>663</v>
      </c>
      <c r="AV247">
        <v>177</v>
      </c>
    </row>
    <row r="248" spans="1:48" ht="30" customHeight="1" x14ac:dyDescent="0.3">
      <c r="A248" s="13" t="s">
        <v>410</v>
      </c>
      <c r="B248" s="13" t="s">
        <v>411</v>
      </c>
      <c r="C248" s="13" t="s">
        <v>73</v>
      </c>
      <c r="D248" s="11">
        <v>59</v>
      </c>
      <c r="E248" s="12"/>
      <c r="F248" s="12"/>
      <c r="G248" s="12"/>
      <c r="H248" s="12"/>
      <c r="I248" s="12"/>
      <c r="J248" s="12"/>
      <c r="K248" s="12"/>
      <c r="L248" s="12"/>
      <c r="M248" s="13" t="s">
        <v>412</v>
      </c>
      <c r="N248" s="1" t="s">
        <v>413</v>
      </c>
      <c r="O248" s="1" t="s">
        <v>51</v>
      </c>
      <c r="P248" s="1" t="s">
        <v>51</v>
      </c>
      <c r="Q248" s="1" t="s">
        <v>568</v>
      </c>
      <c r="R248" s="1" t="s">
        <v>63</v>
      </c>
      <c r="S248" s="1" t="s">
        <v>64</v>
      </c>
      <c r="T248" s="1" t="s">
        <v>64</v>
      </c>
      <c r="AR248" s="1" t="s">
        <v>51</v>
      </c>
      <c r="AS248" s="1" t="s">
        <v>51</v>
      </c>
      <c r="AU248" s="1" t="s">
        <v>664</v>
      </c>
      <c r="AV248">
        <v>178</v>
      </c>
    </row>
    <row r="249" spans="1:48" ht="30" customHeight="1" x14ac:dyDescent="0.3">
      <c r="A249" s="13" t="s">
        <v>415</v>
      </c>
      <c r="B249" s="13" t="s">
        <v>545</v>
      </c>
      <c r="C249" s="13" t="s">
        <v>73</v>
      </c>
      <c r="D249" s="11">
        <v>29</v>
      </c>
      <c r="E249" s="12"/>
      <c r="F249" s="12"/>
      <c r="G249" s="12"/>
      <c r="H249" s="12"/>
      <c r="I249" s="12"/>
      <c r="J249" s="12"/>
      <c r="K249" s="12"/>
      <c r="L249" s="12"/>
      <c r="M249" s="13" t="s">
        <v>546</v>
      </c>
      <c r="N249" s="1" t="s">
        <v>547</v>
      </c>
      <c r="O249" s="1" t="s">
        <v>51</v>
      </c>
      <c r="P249" s="1" t="s">
        <v>51</v>
      </c>
      <c r="Q249" s="1" t="s">
        <v>568</v>
      </c>
      <c r="R249" s="1" t="s">
        <v>63</v>
      </c>
      <c r="S249" s="1" t="s">
        <v>64</v>
      </c>
      <c r="T249" s="1" t="s">
        <v>64</v>
      </c>
      <c r="AR249" s="1" t="s">
        <v>51</v>
      </c>
      <c r="AS249" s="1" t="s">
        <v>51</v>
      </c>
      <c r="AU249" s="1" t="s">
        <v>665</v>
      </c>
      <c r="AV249">
        <v>179</v>
      </c>
    </row>
    <row r="250" spans="1:48" ht="30" customHeight="1" x14ac:dyDescent="0.3">
      <c r="A250" s="13" t="s">
        <v>415</v>
      </c>
      <c r="B250" s="13" t="s">
        <v>416</v>
      </c>
      <c r="C250" s="13" t="s">
        <v>73</v>
      </c>
      <c r="D250" s="11">
        <v>15</v>
      </c>
      <c r="E250" s="12"/>
      <c r="F250" s="12"/>
      <c r="G250" s="12"/>
      <c r="H250" s="12"/>
      <c r="I250" s="12"/>
      <c r="J250" s="12"/>
      <c r="K250" s="12"/>
      <c r="L250" s="12"/>
      <c r="M250" s="13" t="s">
        <v>417</v>
      </c>
      <c r="N250" s="1" t="s">
        <v>418</v>
      </c>
      <c r="O250" s="1" t="s">
        <v>51</v>
      </c>
      <c r="P250" s="1" t="s">
        <v>51</v>
      </c>
      <c r="Q250" s="1" t="s">
        <v>568</v>
      </c>
      <c r="R250" s="1" t="s">
        <v>63</v>
      </c>
      <c r="S250" s="1" t="s">
        <v>64</v>
      </c>
      <c r="T250" s="1" t="s">
        <v>64</v>
      </c>
      <c r="AR250" s="1" t="s">
        <v>51</v>
      </c>
      <c r="AS250" s="1" t="s">
        <v>51</v>
      </c>
      <c r="AU250" s="1" t="s">
        <v>666</v>
      </c>
      <c r="AV250">
        <v>180</v>
      </c>
    </row>
    <row r="251" spans="1:48" ht="30" customHeight="1" x14ac:dyDescent="0.3">
      <c r="A251" s="13" t="s">
        <v>153</v>
      </c>
      <c r="B251" s="13" t="s">
        <v>424</v>
      </c>
      <c r="C251" s="13" t="s">
        <v>60</v>
      </c>
      <c r="D251" s="11">
        <v>2</v>
      </c>
      <c r="E251" s="12"/>
      <c r="F251" s="12"/>
      <c r="G251" s="12"/>
      <c r="H251" s="12"/>
      <c r="I251" s="12"/>
      <c r="J251" s="12"/>
      <c r="K251" s="12"/>
      <c r="L251" s="12"/>
      <c r="M251" s="13" t="s">
        <v>425</v>
      </c>
      <c r="N251" s="1" t="s">
        <v>426</v>
      </c>
      <c r="O251" s="1" t="s">
        <v>51</v>
      </c>
      <c r="P251" s="1" t="s">
        <v>51</v>
      </c>
      <c r="Q251" s="1" t="s">
        <v>568</v>
      </c>
      <c r="R251" s="1" t="s">
        <v>63</v>
      </c>
      <c r="S251" s="1" t="s">
        <v>64</v>
      </c>
      <c r="T251" s="1" t="s">
        <v>64</v>
      </c>
      <c r="AR251" s="1" t="s">
        <v>51</v>
      </c>
      <c r="AS251" s="1" t="s">
        <v>51</v>
      </c>
      <c r="AU251" s="1" t="s">
        <v>667</v>
      </c>
      <c r="AV251">
        <v>181</v>
      </c>
    </row>
    <row r="252" spans="1:48" ht="30" customHeight="1" x14ac:dyDescent="0.3">
      <c r="A252" s="13" t="s">
        <v>668</v>
      </c>
      <c r="B252" s="13" t="s">
        <v>669</v>
      </c>
      <c r="C252" s="13" t="s">
        <v>73</v>
      </c>
      <c r="D252" s="11">
        <v>91</v>
      </c>
      <c r="E252" s="12"/>
      <c r="F252" s="12"/>
      <c r="G252" s="12"/>
      <c r="H252" s="12"/>
      <c r="I252" s="12"/>
      <c r="J252" s="12"/>
      <c r="K252" s="12"/>
      <c r="L252" s="12"/>
      <c r="M252" s="13" t="s">
        <v>670</v>
      </c>
      <c r="N252" s="1" t="s">
        <v>671</v>
      </c>
      <c r="O252" s="1" t="s">
        <v>51</v>
      </c>
      <c r="P252" s="1" t="s">
        <v>51</v>
      </c>
      <c r="Q252" s="1" t="s">
        <v>568</v>
      </c>
      <c r="R252" s="1" t="s">
        <v>63</v>
      </c>
      <c r="S252" s="1" t="s">
        <v>64</v>
      </c>
      <c r="T252" s="1" t="s">
        <v>64</v>
      </c>
      <c r="AR252" s="1" t="s">
        <v>51</v>
      </c>
      <c r="AS252" s="1" t="s">
        <v>51</v>
      </c>
      <c r="AU252" s="1" t="s">
        <v>672</v>
      </c>
      <c r="AV252">
        <v>182</v>
      </c>
    </row>
    <row r="253" spans="1:48" ht="30" customHeight="1" x14ac:dyDescent="0.3">
      <c r="A253" s="13" t="s">
        <v>282</v>
      </c>
      <c r="B253" s="13" t="s">
        <v>433</v>
      </c>
      <c r="C253" s="13" t="s">
        <v>79</v>
      </c>
      <c r="D253" s="11">
        <v>3</v>
      </c>
      <c r="E253" s="12"/>
      <c r="F253" s="12"/>
      <c r="G253" s="12"/>
      <c r="H253" s="12"/>
      <c r="I253" s="12"/>
      <c r="J253" s="12"/>
      <c r="K253" s="12"/>
      <c r="L253" s="12"/>
      <c r="M253" s="13" t="s">
        <v>434</v>
      </c>
      <c r="N253" s="1" t="s">
        <v>435</v>
      </c>
      <c r="O253" s="1" t="s">
        <v>51</v>
      </c>
      <c r="P253" s="1" t="s">
        <v>51</v>
      </c>
      <c r="Q253" s="1" t="s">
        <v>568</v>
      </c>
      <c r="R253" s="1" t="s">
        <v>63</v>
      </c>
      <c r="S253" s="1" t="s">
        <v>64</v>
      </c>
      <c r="T253" s="1" t="s">
        <v>64</v>
      </c>
      <c r="AR253" s="1" t="s">
        <v>51</v>
      </c>
      <c r="AS253" s="1" t="s">
        <v>51</v>
      </c>
      <c r="AU253" s="1" t="s">
        <v>673</v>
      </c>
      <c r="AV253">
        <v>183</v>
      </c>
    </row>
    <row r="254" spans="1:48" ht="30" customHeight="1" x14ac:dyDescent="0.3">
      <c r="A254" s="13" t="s">
        <v>674</v>
      </c>
      <c r="B254" s="13" t="s">
        <v>675</v>
      </c>
      <c r="C254" s="13" t="s">
        <v>160</v>
      </c>
      <c r="D254" s="11">
        <v>34</v>
      </c>
      <c r="E254" s="12"/>
      <c r="F254" s="12"/>
      <c r="G254" s="12"/>
      <c r="H254" s="12"/>
      <c r="I254" s="12"/>
      <c r="J254" s="12"/>
      <c r="K254" s="12"/>
      <c r="L254" s="12"/>
      <c r="M254" s="13" t="s">
        <v>676</v>
      </c>
      <c r="N254" s="1" t="s">
        <v>677</v>
      </c>
      <c r="O254" s="1" t="s">
        <v>51</v>
      </c>
      <c r="P254" s="1" t="s">
        <v>51</v>
      </c>
      <c r="Q254" s="1" t="s">
        <v>568</v>
      </c>
      <c r="R254" s="1" t="s">
        <v>63</v>
      </c>
      <c r="S254" s="1" t="s">
        <v>64</v>
      </c>
      <c r="T254" s="1" t="s">
        <v>64</v>
      </c>
      <c r="AR254" s="1" t="s">
        <v>51</v>
      </c>
      <c r="AS254" s="1" t="s">
        <v>51</v>
      </c>
      <c r="AU254" s="1" t="s">
        <v>678</v>
      </c>
      <c r="AV254">
        <v>184</v>
      </c>
    </row>
    <row r="255" spans="1:48" ht="30" customHeight="1" x14ac:dyDescent="0.3">
      <c r="A255" s="13" t="s">
        <v>679</v>
      </c>
      <c r="B255" s="13" t="s">
        <v>680</v>
      </c>
      <c r="C255" s="13" t="s">
        <v>160</v>
      </c>
      <c r="D255" s="11">
        <v>91</v>
      </c>
      <c r="E255" s="12"/>
      <c r="F255" s="12"/>
      <c r="G255" s="12"/>
      <c r="H255" s="12"/>
      <c r="I255" s="12"/>
      <c r="J255" s="12"/>
      <c r="K255" s="12"/>
      <c r="L255" s="12"/>
      <c r="M255" s="13" t="s">
        <v>681</v>
      </c>
      <c r="N255" s="1" t="s">
        <v>682</v>
      </c>
      <c r="O255" s="1" t="s">
        <v>51</v>
      </c>
      <c r="P255" s="1" t="s">
        <v>51</v>
      </c>
      <c r="Q255" s="1" t="s">
        <v>568</v>
      </c>
      <c r="R255" s="1" t="s">
        <v>63</v>
      </c>
      <c r="S255" s="1" t="s">
        <v>64</v>
      </c>
      <c r="T255" s="1" t="s">
        <v>64</v>
      </c>
      <c r="AR255" s="1" t="s">
        <v>51</v>
      </c>
      <c r="AS255" s="1" t="s">
        <v>51</v>
      </c>
      <c r="AU255" s="1" t="s">
        <v>683</v>
      </c>
      <c r="AV255">
        <v>185</v>
      </c>
    </row>
    <row r="256" spans="1:48" ht="30" customHeight="1" x14ac:dyDescent="0.3">
      <c r="A256" s="13" t="s">
        <v>684</v>
      </c>
      <c r="B256" s="13" t="s">
        <v>159</v>
      </c>
      <c r="C256" s="13" t="s">
        <v>160</v>
      </c>
      <c r="D256" s="11">
        <v>5</v>
      </c>
      <c r="E256" s="12"/>
      <c r="F256" s="12"/>
      <c r="G256" s="12"/>
      <c r="H256" s="12"/>
      <c r="I256" s="12"/>
      <c r="J256" s="12"/>
      <c r="K256" s="12"/>
      <c r="L256" s="12"/>
      <c r="M256" s="13" t="s">
        <v>685</v>
      </c>
      <c r="N256" s="1" t="s">
        <v>686</v>
      </c>
      <c r="O256" s="1" t="s">
        <v>51</v>
      </c>
      <c r="P256" s="1" t="s">
        <v>51</v>
      </c>
      <c r="Q256" s="1" t="s">
        <v>568</v>
      </c>
      <c r="R256" s="1" t="s">
        <v>63</v>
      </c>
      <c r="S256" s="1" t="s">
        <v>64</v>
      </c>
      <c r="T256" s="1" t="s">
        <v>64</v>
      </c>
      <c r="AR256" s="1" t="s">
        <v>51</v>
      </c>
      <c r="AS256" s="1" t="s">
        <v>51</v>
      </c>
      <c r="AU256" s="1" t="s">
        <v>687</v>
      </c>
      <c r="AV256">
        <v>186</v>
      </c>
    </row>
    <row r="257" spans="1:48" ht="30" customHeight="1" x14ac:dyDescent="0.3">
      <c r="A257" s="13" t="s">
        <v>688</v>
      </c>
      <c r="B257" s="13" t="s">
        <v>675</v>
      </c>
      <c r="C257" s="13" t="s">
        <v>160</v>
      </c>
      <c r="D257" s="11">
        <v>3</v>
      </c>
      <c r="E257" s="12"/>
      <c r="F257" s="12"/>
      <c r="G257" s="12"/>
      <c r="H257" s="12"/>
      <c r="I257" s="12"/>
      <c r="J257" s="12"/>
      <c r="K257" s="12"/>
      <c r="L257" s="12"/>
      <c r="M257" s="13" t="s">
        <v>689</v>
      </c>
      <c r="N257" s="1" t="s">
        <v>690</v>
      </c>
      <c r="O257" s="1" t="s">
        <v>51</v>
      </c>
      <c r="P257" s="1" t="s">
        <v>51</v>
      </c>
      <c r="Q257" s="1" t="s">
        <v>568</v>
      </c>
      <c r="R257" s="1" t="s">
        <v>63</v>
      </c>
      <c r="S257" s="1" t="s">
        <v>64</v>
      </c>
      <c r="T257" s="1" t="s">
        <v>64</v>
      </c>
      <c r="AR257" s="1" t="s">
        <v>51</v>
      </c>
      <c r="AS257" s="1" t="s">
        <v>51</v>
      </c>
      <c r="AU257" s="1" t="s">
        <v>691</v>
      </c>
      <c r="AV257">
        <v>187</v>
      </c>
    </row>
    <row r="258" spans="1:48" ht="30" customHeight="1" x14ac:dyDescent="0.3">
      <c r="A258" s="13" t="s">
        <v>692</v>
      </c>
      <c r="B258" s="13" t="s">
        <v>675</v>
      </c>
      <c r="C258" s="13" t="s">
        <v>160</v>
      </c>
      <c r="D258" s="11">
        <v>36</v>
      </c>
      <c r="E258" s="12"/>
      <c r="F258" s="12"/>
      <c r="G258" s="12"/>
      <c r="H258" s="12"/>
      <c r="I258" s="12"/>
      <c r="J258" s="12"/>
      <c r="K258" s="12"/>
      <c r="L258" s="12"/>
      <c r="M258" s="13" t="s">
        <v>693</v>
      </c>
      <c r="N258" s="1" t="s">
        <v>694</v>
      </c>
      <c r="O258" s="1" t="s">
        <v>51</v>
      </c>
      <c r="P258" s="1" t="s">
        <v>51</v>
      </c>
      <c r="Q258" s="1" t="s">
        <v>568</v>
      </c>
      <c r="R258" s="1" t="s">
        <v>63</v>
      </c>
      <c r="S258" s="1" t="s">
        <v>64</v>
      </c>
      <c r="T258" s="1" t="s">
        <v>64</v>
      </c>
      <c r="AR258" s="1" t="s">
        <v>51</v>
      </c>
      <c r="AS258" s="1" t="s">
        <v>51</v>
      </c>
      <c r="AU258" s="1" t="s">
        <v>695</v>
      </c>
      <c r="AV258">
        <v>188</v>
      </c>
    </row>
    <row r="259" spans="1:48" ht="30" customHeight="1" x14ac:dyDescent="0.3">
      <c r="A259" s="13" t="s">
        <v>696</v>
      </c>
      <c r="B259" s="13" t="s">
        <v>697</v>
      </c>
      <c r="C259" s="13" t="s">
        <v>160</v>
      </c>
      <c r="D259" s="11">
        <v>11</v>
      </c>
      <c r="E259" s="12"/>
      <c r="F259" s="12"/>
      <c r="G259" s="12"/>
      <c r="H259" s="12"/>
      <c r="I259" s="12"/>
      <c r="J259" s="12"/>
      <c r="K259" s="12"/>
      <c r="L259" s="12"/>
      <c r="M259" s="13" t="s">
        <v>698</v>
      </c>
      <c r="N259" s="1" t="s">
        <v>699</v>
      </c>
      <c r="O259" s="1" t="s">
        <v>51</v>
      </c>
      <c r="P259" s="1" t="s">
        <v>51</v>
      </c>
      <c r="Q259" s="1" t="s">
        <v>568</v>
      </c>
      <c r="R259" s="1" t="s">
        <v>63</v>
      </c>
      <c r="S259" s="1" t="s">
        <v>64</v>
      </c>
      <c r="T259" s="1" t="s">
        <v>64</v>
      </c>
      <c r="AR259" s="1" t="s">
        <v>51</v>
      </c>
      <c r="AS259" s="1" t="s">
        <v>51</v>
      </c>
      <c r="AU259" s="1" t="s">
        <v>700</v>
      </c>
      <c r="AV259">
        <v>189</v>
      </c>
    </row>
    <row r="260" spans="1:48" ht="30" customHeight="1" x14ac:dyDescent="0.3">
      <c r="A260" s="13" t="s">
        <v>701</v>
      </c>
      <c r="B260" s="13" t="s">
        <v>697</v>
      </c>
      <c r="C260" s="13" t="s">
        <v>160</v>
      </c>
      <c r="D260" s="11">
        <v>63</v>
      </c>
      <c r="E260" s="12"/>
      <c r="F260" s="12"/>
      <c r="G260" s="12"/>
      <c r="H260" s="12"/>
      <c r="I260" s="12"/>
      <c r="J260" s="12"/>
      <c r="K260" s="12"/>
      <c r="L260" s="12"/>
      <c r="M260" s="13" t="s">
        <v>702</v>
      </c>
      <c r="N260" s="1" t="s">
        <v>703</v>
      </c>
      <c r="O260" s="1" t="s">
        <v>51</v>
      </c>
      <c r="P260" s="1" t="s">
        <v>51</v>
      </c>
      <c r="Q260" s="1" t="s">
        <v>568</v>
      </c>
      <c r="R260" s="1" t="s">
        <v>63</v>
      </c>
      <c r="S260" s="1" t="s">
        <v>64</v>
      </c>
      <c r="T260" s="1" t="s">
        <v>64</v>
      </c>
      <c r="AR260" s="1" t="s">
        <v>51</v>
      </c>
      <c r="AS260" s="1" t="s">
        <v>51</v>
      </c>
      <c r="AU260" s="1" t="s">
        <v>704</v>
      </c>
      <c r="AV260">
        <v>190</v>
      </c>
    </row>
    <row r="261" spans="1:48" ht="30" customHeight="1" x14ac:dyDescent="0.3">
      <c r="A261" s="13" t="s">
        <v>705</v>
      </c>
      <c r="B261" s="13" t="s">
        <v>706</v>
      </c>
      <c r="C261" s="13" t="s">
        <v>160</v>
      </c>
      <c r="D261" s="11">
        <v>26</v>
      </c>
      <c r="E261" s="12"/>
      <c r="F261" s="12"/>
      <c r="G261" s="12"/>
      <c r="H261" s="12"/>
      <c r="I261" s="12"/>
      <c r="J261" s="12"/>
      <c r="K261" s="12"/>
      <c r="L261" s="12"/>
      <c r="M261" s="13" t="s">
        <v>707</v>
      </c>
      <c r="N261" s="1" t="s">
        <v>708</v>
      </c>
      <c r="O261" s="1" t="s">
        <v>51</v>
      </c>
      <c r="P261" s="1" t="s">
        <v>51</v>
      </c>
      <c r="Q261" s="1" t="s">
        <v>568</v>
      </c>
      <c r="R261" s="1" t="s">
        <v>63</v>
      </c>
      <c r="S261" s="1" t="s">
        <v>64</v>
      </c>
      <c r="T261" s="1" t="s">
        <v>64</v>
      </c>
      <c r="AR261" s="1" t="s">
        <v>51</v>
      </c>
      <c r="AS261" s="1" t="s">
        <v>51</v>
      </c>
      <c r="AU261" s="1" t="s">
        <v>709</v>
      </c>
      <c r="AV261">
        <v>191</v>
      </c>
    </row>
    <row r="262" spans="1:48" ht="30" customHeight="1" x14ac:dyDescent="0.3">
      <c r="A262" s="13" t="s">
        <v>710</v>
      </c>
      <c r="B262" s="13" t="s">
        <v>711</v>
      </c>
      <c r="C262" s="13" t="s">
        <v>160</v>
      </c>
      <c r="D262" s="11">
        <v>10</v>
      </c>
      <c r="E262" s="12"/>
      <c r="F262" s="12"/>
      <c r="G262" s="12"/>
      <c r="H262" s="12"/>
      <c r="I262" s="12"/>
      <c r="J262" s="12"/>
      <c r="K262" s="12"/>
      <c r="L262" s="12"/>
      <c r="M262" s="13" t="s">
        <v>712</v>
      </c>
      <c r="N262" s="1" t="s">
        <v>713</v>
      </c>
      <c r="O262" s="1" t="s">
        <v>51</v>
      </c>
      <c r="P262" s="1" t="s">
        <v>51</v>
      </c>
      <c r="Q262" s="1" t="s">
        <v>568</v>
      </c>
      <c r="R262" s="1" t="s">
        <v>63</v>
      </c>
      <c r="S262" s="1" t="s">
        <v>64</v>
      </c>
      <c r="T262" s="1" t="s">
        <v>64</v>
      </c>
      <c r="AR262" s="1" t="s">
        <v>51</v>
      </c>
      <c r="AS262" s="1" t="s">
        <v>51</v>
      </c>
      <c r="AU262" s="1" t="s">
        <v>714</v>
      </c>
      <c r="AV262">
        <v>192</v>
      </c>
    </row>
    <row r="263" spans="1:48" ht="30" customHeight="1" x14ac:dyDescent="0.3">
      <c r="A263" s="13" t="s">
        <v>158</v>
      </c>
      <c r="B263" s="13" t="s">
        <v>159</v>
      </c>
      <c r="C263" s="13" t="s">
        <v>160</v>
      </c>
      <c r="D263" s="11">
        <v>4</v>
      </c>
      <c r="E263" s="12"/>
      <c r="F263" s="12"/>
      <c r="G263" s="12"/>
      <c r="H263" s="12"/>
      <c r="I263" s="12"/>
      <c r="J263" s="12"/>
      <c r="K263" s="12"/>
      <c r="L263" s="12"/>
      <c r="M263" s="13" t="s">
        <v>161</v>
      </c>
      <c r="N263" s="1" t="s">
        <v>162</v>
      </c>
      <c r="O263" s="1" t="s">
        <v>51</v>
      </c>
      <c r="P263" s="1" t="s">
        <v>51</v>
      </c>
      <c r="Q263" s="1" t="s">
        <v>568</v>
      </c>
      <c r="R263" s="1" t="s">
        <v>63</v>
      </c>
      <c r="S263" s="1" t="s">
        <v>64</v>
      </c>
      <c r="T263" s="1" t="s">
        <v>64</v>
      </c>
      <c r="AR263" s="1" t="s">
        <v>51</v>
      </c>
      <c r="AS263" s="1" t="s">
        <v>51</v>
      </c>
      <c r="AU263" s="1" t="s">
        <v>715</v>
      </c>
      <c r="AV263">
        <v>193</v>
      </c>
    </row>
    <row r="264" spans="1:48" ht="30" customHeight="1" x14ac:dyDescent="0.3">
      <c r="A264" s="13" t="s">
        <v>442</v>
      </c>
      <c r="B264" s="13" t="s">
        <v>443</v>
      </c>
      <c r="C264" s="13" t="s">
        <v>73</v>
      </c>
      <c r="D264" s="11">
        <v>52</v>
      </c>
      <c r="E264" s="12"/>
      <c r="F264" s="12"/>
      <c r="G264" s="12"/>
      <c r="H264" s="12"/>
      <c r="I264" s="12"/>
      <c r="J264" s="12"/>
      <c r="K264" s="12"/>
      <c r="L264" s="12"/>
      <c r="M264" s="13" t="s">
        <v>444</v>
      </c>
      <c r="N264" s="1" t="s">
        <v>445</v>
      </c>
      <c r="O264" s="1" t="s">
        <v>51</v>
      </c>
      <c r="P264" s="1" t="s">
        <v>51</v>
      </c>
      <c r="Q264" s="1" t="s">
        <v>568</v>
      </c>
      <c r="R264" s="1" t="s">
        <v>64</v>
      </c>
      <c r="S264" s="1" t="s">
        <v>64</v>
      </c>
      <c r="T264" s="1" t="s">
        <v>63</v>
      </c>
      <c r="AR264" s="1" t="s">
        <v>51</v>
      </c>
      <c r="AS264" s="1" t="s">
        <v>51</v>
      </c>
      <c r="AU264" s="1" t="s">
        <v>716</v>
      </c>
      <c r="AV264">
        <v>194</v>
      </c>
    </row>
    <row r="265" spans="1:48" ht="30" customHeight="1" x14ac:dyDescent="0.3">
      <c r="A265" s="13" t="s">
        <v>717</v>
      </c>
      <c r="B265" s="13" t="s">
        <v>718</v>
      </c>
      <c r="C265" s="13" t="s">
        <v>719</v>
      </c>
      <c r="D265" s="11">
        <v>161</v>
      </c>
      <c r="E265" s="12"/>
      <c r="F265" s="12"/>
      <c r="G265" s="12"/>
      <c r="H265" s="12"/>
      <c r="I265" s="12"/>
      <c r="J265" s="12"/>
      <c r="K265" s="12"/>
      <c r="L265" s="12"/>
      <c r="M265" s="13" t="s">
        <v>720</v>
      </c>
      <c r="N265" s="1" t="s">
        <v>721</v>
      </c>
      <c r="O265" s="1" t="s">
        <v>51</v>
      </c>
      <c r="P265" s="1" t="s">
        <v>51</v>
      </c>
      <c r="Q265" s="1" t="s">
        <v>568</v>
      </c>
      <c r="R265" s="1" t="s">
        <v>64</v>
      </c>
      <c r="S265" s="1" t="s">
        <v>64</v>
      </c>
      <c r="T265" s="1" t="s">
        <v>63</v>
      </c>
      <c r="AR265" s="1" t="s">
        <v>51</v>
      </c>
      <c r="AS265" s="1" t="s">
        <v>51</v>
      </c>
      <c r="AU265" s="1" t="s">
        <v>722</v>
      </c>
      <c r="AV265">
        <v>195</v>
      </c>
    </row>
    <row r="266" spans="1:48" ht="30" customHeight="1" x14ac:dyDescent="0.3">
      <c r="A266" s="13" t="s">
        <v>455</v>
      </c>
      <c r="B266" s="13" t="s">
        <v>723</v>
      </c>
      <c r="C266" s="13" t="s">
        <v>73</v>
      </c>
      <c r="D266" s="11">
        <v>162</v>
      </c>
      <c r="E266" s="12"/>
      <c r="F266" s="12"/>
      <c r="G266" s="12"/>
      <c r="H266" s="12"/>
      <c r="I266" s="12"/>
      <c r="J266" s="12"/>
      <c r="K266" s="12"/>
      <c r="L266" s="12"/>
      <c r="M266" s="13" t="s">
        <v>724</v>
      </c>
      <c r="N266" s="1" t="s">
        <v>725</v>
      </c>
      <c r="O266" s="1" t="s">
        <v>51</v>
      </c>
      <c r="P266" s="1" t="s">
        <v>51</v>
      </c>
      <c r="Q266" s="1" t="s">
        <v>568</v>
      </c>
      <c r="R266" s="1" t="s">
        <v>64</v>
      </c>
      <c r="S266" s="1" t="s">
        <v>64</v>
      </c>
      <c r="T266" s="1" t="s">
        <v>63</v>
      </c>
      <c r="AR266" s="1" t="s">
        <v>51</v>
      </c>
      <c r="AS266" s="1" t="s">
        <v>51</v>
      </c>
      <c r="AU266" s="1" t="s">
        <v>726</v>
      </c>
      <c r="AV266">
        <v>196</v>
      </c>
    </row>
    <row r="267" spans="1:48" ht="30" customHeight="1" x14ac:dyDescent="0.3">
      <c r="A267" s="13" t="s">
        <v>455</v>
      </c>
      <c r="B267" s="13" t="s">
        <v>456</v>
      </c>
      <c r="C267" s="13" t="s">
        <v>73</v>
      </c>
      <c r="D267" s="11">
        <v>59</v>
      </c>
      <c r="E267" s="12"/>
      <c r="F267" s="12"/>
      <c r="G267" s="12"/>
      <c r="H267" s="12"/>
      <c r="I267" s="12"/>
      <c r="J267" s="12"/>
      <c r="K267" s="12"/>
      <c r="L267" s="12"/>
      <c r="M267" s="13" t="s">
        <v>457</v>
      </c>
      <c r="N267" s="1" t="s">
        <v>458</v>
      </c>
      <c r="O267" s="1" t="s">
        <v>51</v>
      </c>
      <c r="P267" s="1" t="s">
        <v>51</v>
      </c>
      <c r="Q267" s="1" t="s">
        <v>568</v>
      </c>
      <c r="R267" s="1" t="s">
        <v>64</v>
      </c>
      <c r="S267" s="1" t="s">
        <v>64</v>
      </c>
      <c r="T267" s="1" t="s">
        <v>63</v>
      </c>
      <c r="AR267" s="1" t="s">
        <v>51</v>
      </c>
      <c r="AS267" s="1" t="s">
        <v>51</v>
      </c>
      <c r="AU267" s="1" t="s">
        <v>727</v>
      </c>
      <c r="AV267">
        <v>197</v>
      </c>
    </row>
    <row r="268" spans="1:48" ht="30" customHeight="1" x14ac:dyDescent="0.3">
      <c r="A268" s="13" t="s">
        <v>166</v>
      </c>
      <c r="B268" s="13" t="s">
        <v>470</v>
      </c>
      <c r="C268" s="13" t="s">
        <v>73</v>
      </c>
      <c r="D268" s="11">
        <v>22</v>
      </c>
      <c r="E268" s="12"/>
      <c r="F268" s="12"/>
      <c r="G268" s="12"/>
      <c r="H268" s="12"/>
      <c r="I268" s="12"/>
      <c r="J268" s="12"/>
      <c r="K268" s="12"/>
      <c r="L268" s="12"/>
      <c r="M268" s="13" t="s">
        <v>471</v>
      </c>
      <c r="N268" s="1" t="s">
        <v>472</v>
      </c>
      <c r="O268" s="1" t="s">
        <v>51</v>
      </c>
      <c r="P268" s="1" t="s">
        <v>51</v>
      </c>
      <c r="Q268" s="1" t="s">
        <v>568</v>
      </c>
      <c r="R268" s="1" t="s">
        <v>64</v>
      </c>
      <c r="S268" s="1" t="s">
        <v>64</v>
      </c>
      <c r="T268" s="1" t="s">
        <v>63</v>
      </c>
      <c r="AR268" s="1" t="s">
        <v>51</v>
      </c>
      <c r="AS268" s="1" t="s">
        <v>51</v>
      </c>
      <c r="AU268" s="1" t="s">
        <v>728</v>
      </c>
      <c r="AV268">
        <v>198</v>
      </c>
    </row>
    <row r="269" spans="1:48" ht="30" customHeight="1" x14ac:dyDescent="0.3">
      <c r="A269" s="13" t="s">
        <v>729</v>
      </c>
      <c r="B269" s="13" t="s">
        <v>730</v>
      </c>
      <c r="C269" s="13" t="s">
        <v>731</v>
      </c>
      <c r="D269" s="11">
        <v>91</v>
      </c>
      <c r="E269" s="12"/>
      <c r="F269" s="12"/>
      <c r="G269" s="12"/>
      <c r="H269" s="12"/>
      <c r="I269" s="12"/>
      <c r="J269" s="12"/>
      <c r="K269" s="12"/>
      <c r="L269" s="12"/>
      <c r="M269" s="13" t="s">
        <v>732</v>
      </c>
      <c r="N269" s="1" t="s">
        <v>733</v>
      </c>
      <c r="O269" s="1" t="s">
        <v>51</v>
      </c>
      <c r="P269" s="1" t="s">
        <v>51</v>
      </c>
      <c r="Q269" s="1" t="s">
        <v>568</v>
      </c>
      <c r="R269" s="1" t="s">
        <v>64</v>
      </c>
      <c r="S269" s="1" t="s">
        <v>64</v>
      </c>
      <c r="T269" s="1" t="s">
        <v>63</v>
      </c>
      <c r="AR269" s="1" t="s">
        <v>51</v>
      </c>
      <c r="AS269" s="1" t="s">
        <v>51</v>
      </c>
      <c r="AU269" s="1" t="s">
        <v>734</v>
      </c>
      <c r="AV269">
        <v>199</v>
      </c>
    </row>
    <row r="270" spans="1:48" ht="30" customHeight="1" x14ac:dyDescent="0.3">
      <c r="A270" s="11"/>
      <c r="B270" s="11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1"/>
      <c r="Q270" s="1" t="s">
        <v>568</v>
      </c>
    </row>
    <row r="271" spans="1:48" ht="30" customHeight="1" x14ac:dyDescent="0.3">
      <c r="A271" s="11"/>
      <c r="B271" s="1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1"/>
      <c r="Q271" s="1" t="s">
        <v>568</v>
      </c>
    </row>
    <row r="272" spans="1:48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568</v>
      </c>
    </row>
    <row r="273" spans="1:17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568</v>
      </c>
    </row>
    <row r="274" spans="1:17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568</v>
      </c>
    </row>
    <row r="275" spans="1:17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568</v>
      </c>
    </row>
    <row r="276" spans="1:17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568</v>
      </c>
    </row>
    <row r="277" spans="1:17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568</v>
      </c>
    </row>
    <row r="278" spans="1:17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568</v>
      </c>
    </row>
    <row r="279" spans="1:17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568</v>
      </c>
    </row>
    <row r="280" spans="1:17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568</v>
      </c>
    </row>
    <row r="281" spans="1:17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568</v>
      </c>
    </row>
    <row r="282" spans="1:17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568</v>
      </c>
    </row>
    <row r="283" spans="1:17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568</v>
      </c>
    </row>
    <row r="284" spans="1:17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568</v>
      </c>
    </row>
    <row r="285" spans="1:17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568</v>
      </c>
    </row>
    <row r="286" spans="1:17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568</v>
      </c>
    </row>
    <row r="287" spans="1:17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568</v>
      </c>
    </row>
    <row r="288" spans="1:17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568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568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568</v>
      </c>
    </row>
    <row r="291" spans="1:48" ht="30" customHeight="1" x14ac:dyDescent="0.3">
      <c r="A291" s="13" t="s">
        <v>103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N291" t="s">
        <v>104</v>
      </c>
    </row>
    <row r="292" spans="1:48" ht="30" customHeight="1" x14ac:dyDescent="0.3">
      <c r="A292" s="13" t="s">
        <v>735</v>
      </c>
      <c r="B292" s="13" t="s">
        <v>57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736</v>
      </c>
    </row>
    <row r="293" spans="1:48" ht="30" customHeight="1" x14ac:dyDescent="0.3">
      <c r="A293" s="13" t="s">
        <v>737</v>
      </c>
      <c r="B293" s="13" t="s">
        <v>738</v>
      </c>
      <c r="C293" s="13" t="s">
        <v>60</v>
      </c>
      <c r="D293" s="11">
        <v>25</v>
      </c>
      <c r="E293" s="12"/>
      <c r="F293" s="12"/>
      <c r="G293" s="12"/>
      <c r="H293" s="12"/>
      <c r="I293" s="12"/>
      <c r="J293" s="12"/>
      <c r="K293" s="12"/>
      <c r="L293" s="12"/>
      <c r="M293" s="13" t="s">
        <v>739</v>
      </c>
      <c r="N293" s="1" t="s">
        <v>740</v>
      </c>
      <c r="O293" s="1" t="s">
        <v>51</v>
      </c>
      <c r="P293" s="1" t="s">
        <v>51</v>
      </c>
      <c r="Q293" s="1" t="s">
        <v>736</v>
      </c>
      <c r="R293" s="1" t="s">
        <v>63</v>
      </c>
      <c r="S293" s="1" t="s">
        <v>64</v>
      </c>
      <c r="T293" s="1" t="s">
        <v>64</v>
      </c>
      <c r="AR293" s="1" t="s">
        <v>51</v>
      </c>
      <c r="AS293" s="1" t="s">
        <v>51</v>
      </c>
      <c r="AU293" s="1" t="s">
        <v>741</v>
      </c>
      <c r="AV293">
        <v>201</v>
      </c>
    </row>
    <row r="294" spans="1:48" ht="30" customHeight="1" x14ac:dyDescent="0.3">
      <c r="A294" s="13" t="s">
        <v>120</v>
      </c>
      <c r="B294" s="13" t="s">
        <v>742</v>
      </c>
      <c r="C294" s="13" t="s">
        <v>60</v>
      </c>
      <c r="D294" s="11">
        <v>25</v>
      </c>
      <c r="E294" s="12"/>
      <c r="F294" s="12"/>
      <c r="G294" s="12"/>
      <c r="H294" s="12"/>
      <c r="I294" s="12"/>
      <c r="J294" s="12"/>
      <c r="K294" s="12"/>
      <c r="L294" s="12"/>
      <c r="M294" s="13" t="s">
        <v>743</v>
      </c>
      <c r="N294" s="1" t="s">
        <v>744</v>
      </c>
      <c r="O294" s="1" t="s">
        <v>51</v>
      </c>
      <c r="P294" s="1" t="s">
        <v>51</v>
      </c>
      <c r="Q294" s="1" t="s">
        <v>736</v>
      </c>
      <c r="R294" s="1" t="s">
        <v>63</v>
      </c>
      <c r="S294" s="1" t="s">
        <v>64</v>
      </c>
      <c r="T294" s="1" t="s">
        <v>64</v>
      </c>
      <c r="AR294" s="1" t="s">
        <v>51</v>
      </c>
      <c r="AS294" s="1" t="s">
        <v>51</v>
      </c>
      <c r="AU294" s="1" t="s">
        <v>745</v>
      </c>
      <c r="AV294">
        <v>202</v>
      </c>
    </row>
    <row r="295" spans="1:48" ht="30" customHeight="1" x14ac:dyDescent="0.3">
      <c r="A295" s="13" t="s">
        <v>240</v>
      </c>
      <c r="B295" s="13" t="s">
        <v>746</v>
      </c>
      <c r="C295" s="13" t="s">
        <v>73</v>
      </c>
      <c r="D295" s="11">
        <v>4</v>
      </c>
      <c r="E295" s="12"/>
      <c r="F295" s="12"/>
      <c r="G295" s="12"/>
      <c r="H295" s="12"/>
      <c r="I295" s="12"/>
      <c r="J295" s="12"/>
      <c r="K295" s="12"/>
      <c r="L295" s="12"/>
      <c r="M295" s="13" t="s">
        <v>747</v>
      </c>
      <c r="N295" s="1" t="s">
        <v>748</v>
      </c>
      <c r="O295" s="1" t="s">
        <v>51</v>
      </c>
      <c r="P295" s="1" t="s">
        <v>51</v>
      </c>
      <c r="Q295" s="1" t="s">
        <v>736</v>
      </c>
      <c r="R295" s="1" t="s">
        <v>63</v>
      </c>
      <c r="S295" s="1" t="s">
        <v>64</v>
      </c>
      <c r="T295" s="1" t="s">
        <v>64</v>
      </c>
      <c r="AR295" s="1" t="s">
        <v>51</v>
      </c>
      <c r="AS295" s="1" t="s">
        <v>51</v>
      </c>
      <c r="AU295" s="1" t="s">
        <v>749</v>
      </c>
      <c r="AV295">
        <v>203</v>
      </c>
    </row>
    <row r="296" spans="1:48" ht="30" customHeight="1" x14ac:dyDescent="0.3">
      <c r="A296" s="13" t="s">
        <v>750</v>
      </c>
      <c r="B296" s="13" t="s">
        <v>751</v>
      </c>
      <c r="C296" s="13" t="s">
        <v>73</v>
      </c>
      <c r="D296" s="11">
        <v>4</v>
      </c>
      <c r="E296" s="12"/>
      <c r="F296" s="12"/>
      <c r="G296" s="12"/>
      <c r="H296" s="12"/>
      <c r="I296" s="12"/>
      <c r="J296" s="12"/>
      <c r="K296" s="12"/>
      <c r="L296" s="12"/>
      <c r="M296" s="13" t="s">
        <v>752</v>
      </c>
      <c r="N296" s="1" t="s">
        <v>753</v>
      </c>
      <c r="O296" s="1" t="s">
        <v>51</v>
      </c>
      <c r="P296" s="1" t="s">
        <v>51</v>
      </c>
      <c r="Q296" s="1" t="s">
        <v>736</v>
      </c>
      <c r="R296" s="1" t="s">
        <v>64</v>
      </c>
      <c r="S296" s="1" t="s">
        <v>64</v>
      </c>
      <c r="T296" s="1" t="s">
        <v>63</v>
      </c>
      <c r="AR296" s="1" t="s">
        <v>51</v>
      </c>
      <c r="AS296" s="1" t="s">
        <v>51</v>
      </c>
      <c r="AU296" s="1" t="s">
        <v>754</v>
      </c>
      <c r="AV296">
        <v>204</v>
      </c>
    </row>
    <row r="297" spans="1:48" ht="30" customHeight="1" x14ac:dyDescent="0.3">
      <c r="A297" s="13" t="s">
        <v>755</v>
      </c>
      <c r="B297" s="13" t="s">
        <v>51</v>
      </c>
      <c r="C297" s="13" t="s">
        <v>756</v>
      </c>
      <c r="D297" s="11">
        <v>1</v>
      </c>
      <c r="E297" s="12"/>
      <c r="F297" s="12"/>
      <c r="G297" s="12"/>
      <c r="H297" s="12"/>
      <c r="I297" s="12"/>
      <c r="J297" s="12"/>
      <c r="K297" s="12"/>
      <c r="L297" s="12"/>
      <c r="M297" s="13" t="s">
        <v>757</v>
      </c>
      <c r="N297" s="1" t="s">
        <v>758</v>
      </c>
      <c r="O297" s="1" t="s">
        <v>51</v>
      </c>
      <c r="P297" s="1" t="s">
        <v>51</v>
      </c>
      <c r="Q297" s="1" t="s">
        <v>736</v>
      </c>
      <c r="R297" s="1" t="s">
        <v>64</v>
      </c>
      <c r="S297" s="1" t="s">
        <v>64</v>
      </c>
      <c r="T297" s="1" t="s">
        <v>63</v>
      </c>
      <c r="AR297" s="1" t="s">
        <v>51</v>
      </c>
      <c r="AS297" s="1" t="s">
        <v>51</v>
      </c>
      <c r="AU297" s="1" t="s">
        <v>759</v>
      </c>
      <c r="AV297">
        <v>205</v>
      </c>
    </row>
    <row r="298" spans="1:48" ht="30" customHeight="1" x14ac:dyDescent="0.3">
      <c r="A298" s="13" t="s">
        <v>760</v>
      </c>
      <c r="B298" s="13" t="s">
        <v>51</v>
      </c>
      <c r="C298" s="13" t="s">
        <v>756</v>
      </c>
      <c r="D298" s="11">
        <v>1</v>
      </c>
      <c r="E298" s="12"/>
      <c r="F298" s="12"/>
      <c r="G298" s="12"/>
      <c r="H298" s="12"/>
      <c r="I298" s="12"/>
      <c r="J298" s="12"/>
      <c r="K298" s="12"/>
      <c r="L298" s="12"/>
      <c r="M298" s="13" t="s">
        <v>761</v>
      </c>
      <c r="N298" s="1" t="s">
        <v>762</v>
      </c>
      <c r="O298" s="1" t="s">
        <v>51</v>
      </c>
      <c r="P298" s="1" t="s">
        <v>51</v>
      </c>
      <c r="Q298" s="1" t="s">
        <v>736</v>
      </c>
      <c r="R298" s="1" t="s">
        <v>64</v>
      </c>
      <c r="S298" s="1" t="s">
        <v>64</v>
      </c>
      <c r="T298" s="1" t="s">
        <v>63</v>
      </c>
      <c r="AR298" s="1" t="s">
        <v>51</v>
      </c>
      <c r="AS298" s="1" t="s">
        <v>51</v>
      </c>
      <c r="AU298" s="1" t="s">
        <v>763</v>
      </c>
      <c r="AV298">
        <v>206</v>
      </c>
    </row>
    <row r="299" spans="1:48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736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736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736</v>
      </c>
    </row>
    <row r="302" spans="1:48" ht="30" customHeight="1" x14ac:dyDescent="0.3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736</v>
      </c>
    </row>
    <row r="303" spans="1:48" ht="30" customHeight="1" x14ac:dyDescent="0.3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736</v>
      </c>
    </row>
    <row r="304" spans="1:48" ht="30" customHeight="1" x14ac:dyDescent="0.3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736</v>
      </c>
    </row>
    <row r="305" spans="1:48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736</v>
      </c>
    </row>
    <row r="306" spans="1:48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736</v>
      </c>
    </row>
    <row r="307" spans="1:48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736</v>
      </c>
    </row>
    <row r="308" spans="1:48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736</v>
      </c>
    </row>
    <row r="309" spans="1:48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736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736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736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736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736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736</v>
      </c>
    </row>
    <row r="315" spans="1:48" ht="30" customHeight="1" x14ac:dyDescent="0.3">
      <c r="A315" s="13" t="s">
        <v>103</v>
      </c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N315" t="s">
        <v>104</v>
      </c>
    </row>
    <row r="316" spans="1:48" ht="30" customHeight="1" x14ac:dyDescent="0.3">
      <c r="A316" s="13" t="s">
        <v>764</v>
      </c>
      <c r="B316" s="13" t="s">
        <v>57</v>
      </c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765</v>
      </c>
    </row>
    <row r="317" spans="1:48" ht="30" customHeight="1" x14ac:dyDescent="0.3">
      <c r="A317" s="13" t="s">
        <v>107</v>
      </c>
      <c r="B317" s="13" t="s">
        <v>186</v>
      </c>
      <c r="C317" s="13" t="s">
        <v>60</v>
      </c>
      <c r="D317" s="11">
        <v>25</v>
      </c>
      <c r="E317" s="12"/>
      <c r="F317" s="12"/>
      <c r="G317" s="12"/>
      <c r="H317" s="12"/>
      <c r="I317" s="12"/>
      <c r="J317" s="12"/>
      <c r="K317" s="12"/>
      <c r="L317" s="12"/>
      <c r="M317" s="13" t="s">
        <v>187</v>
      </c>
      <c r="N317" s="1" t="s">
        <v>188</v>
      </c>
      <c r="O317" s="1" t="s">
        <v>51</v>
      </c>
      <c r="P317" s="1" t="s">
        <v>51</v>
      </c>
      <c r="Q317" s="1" t="s">
        <v>765</v>
      </c>
      <c r="R317" s="1" t="s">
        <v>63</v>
      </c>
      <c r="S317" s="1" t="s">
        <v>64</v>
      </c>
      <c r="T317" s="1" t="s">
        <v>64</v>
      </c>
      <c r="AR317" s="1" t="s">
        <v>51</v>
      </c>
      <c r="AS317" s="1" t="s">
        <v>51</v>
      </c>
      <c r="AU317" s="1" t="s">
        <v>766</v>
      </c>
      <c r="AV317">
        <v>208</v>
      </c>
    </row>
    <row r="318" spans="1:48" ht="30" customHeight="1" x14ac:dyDescent="0.3">
      <c r="A318" s="13" t="s">
        <v>120</v>
      </c>
      <c r="B318" s="13" t="s">
        <v>199</v>
      </c>
      <c r="C318" s="13" t="s">
        <v>60</v>
      </c>
      <c r="D318" s="11">
        <v>25</v>
      </c>
      <c r="E318" s="12"/>
      <c r="F318" s="12"/>
      <c r="G318" s="12"/>
      <c r="H318" s="12"/>
      <c r="I318" s="12"/>
      <c r="J318" s="12"/>
      <c r="K318" s="12"/>
      <c r="L318" s="12"/>
      <c r="M318" s="13" t="s">
        <v>200</v>
      </c>
      <c r="N318" s="1" t="s">
        <v>201</v>
      </c>
      <c r="O318" s="1" t="s">
        <v>51</v>
      </c>
      <c r="P318" s="1" t="s">
        <v>51</v>
      </c>
      <c r="Q318" s="1" t="s">
        <v>765</v>
      </c>
      <c r="R318" s="1" t="s">
        <v>63</v>
      </c>
      <c r="S318" s="1" t="s">
        <v>64</v>
      </c>
      <c r="T318" s="1" t="s">
        <v>64</v>
      </c>
      <c r="AR318" s="1" t="s">
        <v>51</v>
      </c>
      <c r="AS318" s="1" t="s">
        <v>51</v>
      </c>
      <c r="AU318" s="1" t="s">
        <v>767</v>
      </c>
      <c r="AV318">
        <v>209</v>
      </c>
    </row>
    <row r="319" spans="1:48" ht="30" customHeight="1" x14ac:dyDescent="0.3">
      <c r="A319" s="13" t="s">
        <v>129</v>
      </c>
      <c r="B319" s="13" t="s">
        <v>219</v>
      </c>
      <c r="C319" s="13" t="s">
        <v>60</v>
      </c>
      <c r="D319" s="11">
        <v>100</v>
      </c>
      <c r="E319" s="12"/>
      <c r="F319" s="12"/>
      <c r="G319" s="12"/>
      <c r="H319" s="12"/>
      <c r="I319" s="12"/>
      <c r="J319" s="12"/>
      <c r="K319" s="12"/>
      <c r="L319" s="12"/>
      <c r="M319" s="13" t="s">
        <v>220</v>
      </c>
      <c r="N319" s="1" t="s">
        <v>221</v>
      </c>
      <c r="O319" s="1" t="s">
        <v>51</v>
      </c>
      <c r="P319" s="1" t="s">
        <v>51</v>
      </c>
      <c r="Q319" s="1" t="s">
        <v>765</v>
      </c>
      <c r="R319" s="1" t="s">
        <v>63</v>
      </c>
      <c r="S319" s="1" t="s">
        <v>64</v>
      </c>
      <c r="T319" s="1" t="s">
        <v>64</v>
      </c>
      <c r="AR319" s="1" t="s">
        <v>51</v>
      </c>
      <c r="AS319" s="1" t="s">
        <v>51</v>
      </c>
      <c r="AU319" s="1" t="s">
        <v>768</v>
      </c>
      <c r="AV319">
        <v>210</v>
      </c>
    </row>
    <row r="320" spans="1:48" ht="30" customHeight="1" x14ac:dyDescent="0.3">
      <c r="A320" s="13" t="s">
        <v>133</v>
      </c>
      <c r="B320" s="13" t="s">
        <v>232</v>
      </c>
      <c r="C320" s="13" t="s">
        <v>79</v>
      </c>
      <c r="D320" s="11">
        <v>9</v>
      </c>
      <c r="E320" s="12"/>
      <c r="F320" s="12"/>
      <c r="G320" s="12"/>
      <c r="H320" s="12"/>
      <c r="I320" s="12"/>
      <c r="J320" s="12"/>
      <c r="K320" s="12"/>
      <c r="L320" s="12"/>
      <c r="M320" s="13" t="s">
        <v>233</v>
      </c>
      <c r="N320" s="1" t="s">
        <v>234</v>
      </c>
      <c r="O320" s="1" t="s">
        <v>51</v>
      </c>
      <c r="P320" s="1" t="s">
        <v>51</v>
      </c>
      <c r="Q320" s="1" t="s">
        <v>765</v>
      </c>
      <c r="R320" s="1" t="s">
        <v>63</v>
      </c>
      <c r="S320" s="1" t="s">
        <v>64</v>
      </c>
      <c r="T320" s="1" t="s">
        <v>64</v>
      </c>
      <c r="AR320" s="1" t="s">
        <v>51</v>
      </c>
      <c r="AS320" s="1" t="s">
        <v>51</v>
      </c>
      <c r="AU320" s="1" t="s">
        <v>769</v>
      </c>
      <c r="AV320">
        <v>211</v>
      </c>
    </row>
    <row r="321" spans="1:48" ht="30" customHeight="1" x14ac:dyDescent="0.3">
      <c r="A321" s="13" t="s">
        <v>404</v>
      </c>
      <c r="B321" s="13" t="s">
        <v>232</v>
      </c>
      <c r="C321" s="13" t="s">
        <v>79</v>
      </c>
      <c r="D321" s="11">
        <v>3</v>
      </c>
      <c r="E321" s="12"/>
      <c r="F321" s="12"/>
      <c r="G321" s="12"/>
      <c r="H321" s="12"/>
      <c r="I321" s="12"/>
      <c r="J321" s="12"/>
      <c r="K321" s="12"/>
      <c r="L321" s="12"/>
      <c r="M321" s="13" t="s">
        <v>770</v>
      </c>
      <c r="N321" s="1" t="s">
        <v>771</v>
      </c>
      <c r="O321" s="1" t="s">
        <v>51</v>
      </c>
      <c r="P321" s="1" t="s">
        <v>51</v>
      </c>
      <c r="Q321" s="1" t="s">
        <v>765</v>
      </c>
      <c r="R321" s="1" t="s">
        <v>63</v>
      </c>
      <c r="S321" s="1" t="s">
        <v>64</v>
      </c>
      <c r="T321" s="1" t="s">
        <v>64</v>
      </c>
      <c r="AR321" s="1" t="s">
        <v>51</v>
      </c>
      <c r="AS321" s="1" t="s">
        <v>51</v>
      </c>
      <c r="AU321" s="1" t="s">
        <v>772</v>
      </c>
      <c r="AV321">
        <v>212</v>
      </c>
    </row>
    <row r="322" spans="1:48" ht="30" customHeight="1" x14ac:dyDescent="0.3">
      <c r="A322" s="13" t="s">
        <v>240</v>
      </c>
      <c r="B322" s="13" t="s">
        <v>236</v>
      </c>
      <c r="C322" s="13" t="s">
        <v>73</v>
      </c>
      <c r="D322" s="11">
        <v>2</v>
      </c>
      <c r="E322" s="12"/>
      <c r="F322" s="12"/>
      <c r="G322" s="12"/>
      <c r="H322" s="12"/>
      <c r="I322" s="12"/>
      <c r="J322" s="12"/>
      <c r="K322" s="12"/>
      <c r="L322" s="12"/>
      <c r="M322" s="13" t="s">
        <v>241</v>
      </c>
      <c r="N322" s="1" t="s">
        <v>242</v>
      </c>
      <c r="O322" s="1" t="s">
        <v>51</v>
      </c>
      <c r="P322" s="1" t="s">
        <v>51</v>
      </c>
      <c r="Q322" s="1" t="s">
        <v>765</v>
      </c>
      <c r="R322" s="1" t="s">
        <v>63</v>
      </c>
      <c r="S322" s="1" t="s">
        <v>64</v>
      </c>
      <c r="T322" s="1" t="s">
        <v>64</v>
      </c>
      <c r="AR322" s="1" t="s">
        <v>51</v>
      </c>
      <c r="AS322" s="1" t="s">
        <v>51</v>
      </c>
      <c r="AU322" s="1" t="s">
        <v>773</v>
      </c>
      <c r="AV322">
        <v>213</v>
      </c>
    </row>
    <row r="323" spans="1:48" ht="30" customHeight="1" x14ac:dyDescent="0.3">
      <c r="A323" s="13" t="s">
        <v>71</v>
      </c>
      <c r="B323" s="13" t="s">
        <v>244</v>
      </c>
      <c r="C323" s="13" t="s">
        <v>73</v>
      </c>
      <c r="D323" s="11">
        <v>8</v>
      </c>
      <c r="E323" s="12"/>
      <c r="F323" s="12"/>
      <c r="G323" s="12"/>
      <c r="H323" s="12"/>
      <c r="I323" s="12"/>
      <c r="J323" s="12"/>
      <c r="K323" s="12"/>
      <c r="L323" s="12"/>
      <c r="M323" s="13" t="s">
        <v>245</v>
      </c>
      <c r="N323" s="1" t="s">
        <v>246</v>
      </c>
      <c r="O323" s="1" t="s">
        <v>51</v>
      </c>
      <c r="P323" s="1" t="s">
        <v>51</v>
      </c>
      <c r="Q323" s="1" t="s">
        <v>765</v>
      </c>
      <c r="R323" s="1" t="s">
        <v>63</v>
      </c>
      <c r="S323" s="1" t="s">
        <v>64</v>
      </c>
      <c r="T323" s="1" t="s">
        <v>64</v>
      </c>
      <c r="AR323" s="1" t="s">
        <v>51</v>
      </c>
      <c r="AS323" s="1" t="s">
        <v>51</v>
      </c>
      <c r="AU323" s="1" t="s">
        <v>774</v>
      </c>
      <c r="AV323">
        <v>214</v>
      </c>
    </row>
    <row r="324" spans="1:48" ht="30" customHeight="1" x14ac:dyDescent="0.3">
      <c r="A324" s="13" t="s">
        <v>153</v>
      </c>
      <c r="B324" s="13" t="s">
        <v>278</v>
      </c>
      <c r="C324" s="13" t="s">
        <v>60</v>
      </c>
      <c r="D324" s="11">
        <v>4</v>
      </c>
      <c r="E324" s="12"/>
      <c r="F324" s="12"/>
      <c r="G324" s="12"/>
      <c r="H324" s="12"/>
      <c r="I324" s="12"/>
      <c r="J324" s="12"/>
      <c r="K324" s="12"/>
      <c r="L324" s="12"/>
      <c r="M324" s="13" t="s">
        <v>279</v>
      </c>
      <c r="N324" s="1" t="s">
        <v>280</v>
      </c>
      <c r="O324" s="1" t="s">
        <v>51</v>
      </c>
      <c r="P324" s="1" t="s">
        <v>51</v>
      </c>
      <c r="Q324" s="1" t="s">
        <v>765</v>
      </c>
      <c r="R324" s="1" t="s">
        <v>63</v>
      </c>
      <c r="S324" s="1" t="s">
        <v>64</v>
      </c>
      <c r="T324" s="1" t="s">
        <v>64</v>
      </c>
      <c r="AR324" s="1" t="s">
        <v>51</v>
      </c>
      <c r="AS324" s="1" t="s">
        <v>51</v>
      </c>
      <c r="AU324" s="1" t="s">
        <v>775</v>
      </c>
      <c r="AV324">
        <v>215</v>
      </c>
    </row>
    <row r="325" spans="1:48" ht="30" customHeight="1" x14ac:dyDescent="0.3">
      <c r="A325" s="13" t="s">
        <v>282</v>
      </c>
      <c r="B325" s="13" t="s">
        <v>287</v>
      </c>
      <c r="C325" s="13" t="s">
        <v>79</v>
      </c>
      <c r="D325" s="11">
        <v>1</v>
      </c>
      <c r="E325" s="12"/>
      <c r="F325" s="12"/>
      <c r="G325" s="12"/>
      <c r="H325" s="12"/>
      <c r="I325" s="12"/>
      <c r="J325" s="12"/>
      <c r="K325" s="12"/>
      <c r="L325" s="12"/>
      <c r="M325" s="13" t="s">
        <v>288</v>
      </c>
      <c r="N325" s="1" t="s">
        <v>289</v>
      </c>
      <c r="O325" s="1" t="s">
        <v>51</v>
      </c>
      <c r="P325" s="1" t="s">
        <v>51</v>
      </c>
      <c r="Q325" s="1" t="s">
        <v>765</v>
      </c>
      <c r="R325" s="1" t="s">
        <v>63</v>
      </c>
      <c r="S325" s="1" t="s">
        <v>64</v>
      </c>
      <c r="T325" s="1" t="s">
        <v>64</v>
      </c>
      <c r="AR325" s="1" t="s">
        <v>51</v>
      </c>
      <c r="AS325" s="1" t="s">
        <v>51</v>
      </c>
      <c r="AU325" s="1" t="s">
        <v>776</v>
      </c>
      <c r="AV325">
        <v>216</v>
      </c>
    </row>
    <row r="326" spans="1:48" ht="30" customHeight="1" x14ac:dyDescent="0.3">
      <c r="A326" s="13" t="s">
        <v>282</v>
      </c>
      <c r="B326" s="13" t="s">
        <v>291</v>
      </c>
      <c r="C326" s="13" t="s">
        <v>79</v>
      </c>
      <c r="D326" s="11">
        <v>1</v>
      </c>
      <c r="E326" s="12"/>
      <c r="F326" s="12"/>
      <c r="G326" s="12"/>
      <c r="H326" s="12"/>
      <c r="I326" s="12"/>
      <c r="J326" s="12"/>
      <c r="K326" s="12"/>
      <c r="L326" s="12"/>
      <c r="M326" s="13" t="s">
        <v>292</v>
      </c>
      <c r="N326" s="1" t="s">
        <v>293</v>
      </c>
      <c r="O326" s="1" t="s">
        <v>51</v>
      </c>
      <c r="P326" s="1" t="s">
        <v>51</v>
      </c>
      <c r="Q326" s="1" t="s">
        <v>765</v>
      </c>
      <c r="R326" s="1" t="s">
        <v>63</v>
      </c>
      <c r="S326" s="1" t="s">
        <v>64</v>
      </c>
      <c r="T326" s="1" t="s">
        <v>64</v>
      </c>
      <c r="AR326" s="1" t="s">
        <v>51</v>
      </c>
      <c r="AS326" s="1" t="s">
        <v>51</v>
      </c>
      <c r="AU326" s="1" t="s">
        <v>777</v>
      </c>
      <c r="AV326">
        <v>217</v>
      </c>
    </row>
    <row r="327" spans="1:48" ht="30" customHeight="1" x14ac:dyDescent="0.3">
      <c r="A327" s="13" t="s">
        <v>166</v>
      </c>
      <c r="B327" s="13" t="s">
        <v>302</v>
      </c>
      <c r="C327" s="13" t="s">
        <v>73</v>
      </c>
      <c r="D327" s="11">
        <v>5</v>
      </c>
      <c r="E327" s="12"/>
      <c r="F327" s="12"/>
      <c r="G327" s="12"/>
      <c r="H327" s="12"/>
      <c r="I327" s="12"/>
      <c r="J327" s="12"/>
      <c r="K327" s="12"/>
      <c r="L327" s="12"/>
      <c r="M327" s="13" t="s">
        <v>303</v>
      </c>
      <c r="N327" s="1" t="s">
        <v>304</v>
      </c>
      <c r="O327" s="1" t="s">
        <v>51</v>
      </c>
      <c r="P327" s="1" t="s">
        <v>51</v>
      </c>
      <c r="Q327" s="1" t="s">
        <v>765</v>
      </c>
      <c r="R327" s="1" t="s">
        <v>64</v>
      </c>
      <c r="S327" s="1" t="s">
        <v>64</v>
      </c>
      <c r="T327" s="1" t="s">
        <v>63</v>
      </c>
      <c r="AR327" s="1" t="s">
        <v>51</v>
      </c>
      <c r="AS327" s="1" t="s">
        <v>51</v>
      </c>
      <c r="AU327" s="1" t="s">
        <v>778</v>
      </c>
      <c r="AV327">
        <v>218</v>
      </c>
    </row>
    <row r="328" spans="1:48" ht="30" customHeight="1" x14ac:dyDescent="0.3">
      <c r="A328" s="13" t="s">
        <v>166</v>
      </c>
      <c r="B328" s="13" t="s">
        <v>311</v>
      </c>
      <c r="C328" s="13" t="s">
        <v>73</v>
      </c>
      <c r="D328" s="11">
        <v>2</v>
      </c>
      <c r="E328" s="12"/>
      <c r="F328" s="12"/>
      <c r="G328" s="12"/>
      <c r="H328" s="12"/>
      <c r="I328" s="12"/>
      <c r="J328" s="12"/>
      <c r="K328" s="12"/>
      <c r="L328" s="12"/>
      <c r="M328" s="13" t="s">
        <v>312</v>
      </c>
      <c r="N328" s="1" t="s">
        <v>313</v>
      </c>
      <c r="O328" s="1" t="s">
        <v>51</v>
      </c>
      <c r="P328" s="1" t="s">
        <v>51</v>
      </c>
      <c r="Q328" s="1" t="s">
        <v>765</v>
      </c>
      <c r="R328" s="1" t="s">
        <v>64</v>
      </c>
      <c r="S328" s="1" t="s">
        <v>64</v>
      </c>
      <c r="T328" s="1" t="s">
        <v>63</v>
      </c>
      <c r="AR328" s="1" t="s">
        <v>51</v>
      </c>
      <c r="AS328" s="1" t="s">
        <v>51</v>
      </c>
      <c r="AU328" s="1" t="s">
        <v>779</v>
      </c>
      <c r="AV328">
        <v>219</v>
      </c>
    </row>
    <row r="329" spans="1:48" ht="30" customHeight="1" x14ac:dyDescent="0.3">
      <c r="A329" s="13" t="s">
        <v>166</v>
      </c>
      <c r="B329" s="13" t="s">
        <v>320</v>
      </c>
      <c r="C329" s="13" t="s">
        <v>73</v>
      </c>
      <c r="D329" s="11">
        <v>7</v>
      </c>
      <c r="E329" s="12"/>
      <c r="F329" s="12"/>
      <c r="G329" s="12"/>
      <c r="H329" s="12"/>
      <c r="I329" s="12"/>
      <c r="J329" s="12"/>
      <c r="K329" s="12"/>
      <c r="L329" s="12"/>
      <c r="M329" s="13" t="s">
        <v>321</v>
      </c>
      <c r="N329" s="1" t="s">
        <v>322</v>
      </c>
      <c r="O329" s="1" t="s">
        <v>51</v>
      </c>
      <c r="P329" s="1" t="s">
        <v>51</v>
      </c>
      <c r="Q329" s="1" t="s">
        <v>765</v>
      </c>
      <c r="R329" s="1" t="s">
        <v>64</v>
      </c>
      <c r="S329" s="1" t="s">
        <v>64</v>
      </c>
      <c r="T329" s="1" t="s">
        <v>63</v>
      </c>
      <c r="AR329" s="1" t="s">
        <v>51</v>
      </c>
      <c r="AS329" s="1" t="s">
        <v>51</v>
      </c>
      <c r="AU329" s="1" t="s">
        <v>780</v>
      </c>
      <c r="AV329">
        <v>220</v>
      </c>
    </row>
    <row r="330" spans="1:48" ht="30" customHeight="1" x14ac:dyDescent="0.3">
      <c r="A330" s="13" t="s">
        <v>781</v>
      </c>
      <c r="B330" s="13" t="s">
        <v>782</v>
      </c>
      <c r="C330" s="13" t="s">
        <v>756</v>
      </c>
      <c r="D330" s="11">
        <v>1</v>
      </c>
      <c r="E330" s="12"/>
      <c r="F330" s="12"/>
      <c r="G330" s="12"/>
      <c r="H330" s="12"/>
      <c r="I330" s="12"/>
      <c r="J330" s="12"/>
      <c r="K330" s="12"/>
      <c r="L330" s="12"/>
      <c r="M330" s="13" t="s">
        <v>331</v>
      </c>
      <c r="N330" s="1" t="s">
        <v>783</v>
      </c>
      <c r="O330" s="1" t="s">
        <v>51</v>
      </c>
      <c r="P330" s="1" t="s">
        <v>51</v>
      </c>
      <c r="Q330" s="1" t="s">
        <v>51</v>
      </c>
      <c r="R330" s="1" t="s">
        <v>64</v>
      </c>
      <c r="S330" s="1" t="s">
        <v>64</v>
      </c>
      <c r="T330" s="1" t="s">
        <v>63</v>
      </c>
      <c r="AR330" s="1" t="s">
        <v>331</v>
      </c>
      <c r="AS330" s="1" t="s">
        <v>51</v>
      </c>
      <c r="AU330" s="1" t="s">
        <v>784</v>
      </c>
      <c r="AV330">
        <v>221</v>
      </c>
    </row>
    <row r="331" spans="1:48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765</v>
      </c>
    </row>
    <row r="332" spans="1:48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765</v>
      </c>
    </row>
    <row r="333" spans="1:48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765</v>
      </c>
    </row>
    <row r="334" spans="1:48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765</v>
      </c>
    </row>
    <row r="335" spans="1:48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765</v>
      </c>
    </row>
    <row r="336" spans="1:48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765</v>
      </c>
    </row>
    <row r="337" spans="1:48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765</v>
      </c>
    </row>
    <row r="338" spans="1:48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765</v>
      </c>
    </row>
    <row r="339" spans="1:48" ht="30" customHeight="1" x14ac:dyDescent="0.3">
      <c r="A339" s="13" t="s">
        <v>103</v>
      </c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N339" t="s">
        <v>104</v>
      </c>
    </row>
    <row r="340" spans="1:48" ht="30" customHeight="1" x14ac:dyDescent="0.3">
      <c r="A340" s="13" t="s">
        <v>785</v>
      </c>
      <c r="B340" s="13" t="s">
        <v>787</v>
      </c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786</v>
      </c>
    </row>
    <row r="341" spans="1:48" ht="30" customHeight="1" x14ac:dyDescent="0.3">
      <c r="A341" s="13" t="s">
        <v>788</v>
      </c>
      <c r="B341" s="13" t="s">
        <v>789</v>
      </c>
      <c r="C341" s="13" t="s">
        <v>60</v>
      </c>
      <c r="D341" s="11">
        <v>20</v>
      </c>
      <c r="E341" s="12"/>
      <c r="F341" s="12"/>
      <c r="G341" s="12"/>
      <c r="H341" s="12"/>
      <c r="I341" s="12"/>
      <c r="J341" s="12"/>
      <c r="K341" s="12"/>
      <c r="L341" s="12"/>
      <c r="M341" s="13" t="s">
        <v>790</v>
      </c>
      <c r="N341" s="1" t="s">
        <v>791</v>
      </c>
      <c r="O341" s="1" t="s">
        <v>51</v>
      </c>
      <c r="P341" s="1" t="s">
        <v>51</v>
      </c>
      <c r="Q341" s="1" t="s">
        <v>786</v>
      </c>
      <c r="R341" s="1" t="s">
        <v>63</v>
      </c>
      <c r="S341" s="1" t="s">
        <v>64</v>
      </c>
      <c r="T341" s="1" t="s">
        <v>64</v>
      </c>
      <c r="AR341" s="1" t="s">
        <v>51</v>
      </c>
      <c r="AS341" s="1" t="s">
        <v>51</v>
      </c>
      <c r="AU341" s="1" t="s">
        <v>792</v>
      </c>
      <c r="AV341">
        <v>223</v>
      </c>
    </row>
    <row r="342" spans="1:48" ht="30" customHeight="1" x14ac:dyDescent="0.3">
      <c r="A342" s="13" t="s">
        <v>793</v>
      </c>
      <c r="B342" s="13" t="s">
        <v>51</v>
      </c>
      <c r="C342" s="13" t="s">
        <v>270</v>
      </c>
      <c r="D342" s="11">
        <v>5</v>
      </c>
      <c r="E342" s="12"/>
      <c r="F342" s="12"/>
      <c r="G342" s="12"/>
      <c r="H342" s="12"/>
      <c r="I342" s="12"/>
      <c r="J342" s="12"/>
      <c r="K342" s="12"/>
      <c r="L342" s="12"/>
      <c r="M342" s="13" t="s">
        <v>794</v>
      </c>
      <c r="N342" s="1" t="s">
        <v>795</v>
      </c>
      <c r="O342" s="1" t="s">
        <v>51</v>
      </c>
      <c r="P342" s="1" t="s">
        <v>51</v>
      </c>
      <c r="Q342" s="1" t="s">
        <v>786</v>
      </c>
      <c r="R342" s="1" t="s">
        <v>63</v>
      </c>
      <c r="S342" s="1" t="s">
        <v>64</v>
      </c>
      <c r="T342" s="1" t="s">
        <v>64</v>
      </c>
      <c r="AR342" s="1" t="s">
        <v>51</v>
      </c>
      <c r="AS342" s="1" t="s">
        <v>51</v>
      </c>
      <c r="AU342" s="1" t="s">
        <v>796</v>
      </c>
      <c r="AV342">
        <v>224</v>
      </c>
    </row>
    <row r="343" spans="1:48" ht="30" customHeight="1" x14ac:dyDescent="0.3">
      <c r="A343" s="13" t="s">
        <v>797</v>
      </c>
      <c r="B343" s="13" t="s">
        <v>798</v>
      </c>
      <c r="C343" s="13" t="s">
        <v>73</v>
      </c>
      <c r="D343" s="11">
        <v>43</v>
      </c>
      <c r="E343" s="12"/>
      <c r="F343" s="12"/>
      <c r="G343" s="12"/>
      <c r="H343" s="12"/>
      <c r="I343" s="12"/>
      <c r="J343" s="12"/>
      <c r="K343" s="12"/>
      <c r="L343" s="12"/>
      <c r="M343" s="13" t="s">
        <v>799</v>
      </c>
      <c r="N343" s="1" t="s">
        <v>800</v>
      </c>
      <c r="O343" s="1" t="s">
        <v>51</v>
      </c>
      <c r="P343" s="1" t="s">
        <v>51</v>
      </c>
      <c r="Q343" s="1" t="s">
        <v>786</v>
      </c>
      <c r="R343" s="1" t="s">
        <v>63</v>
      </c>
      <c r="S343" s="1" t="s">
        <v>64</v>
      </c>
      <c r="T343" s="1" t="s">
        <v>64</v>
      </c>
      <c r="AR343" s="1" t="s">
        <v>51</v>
      </c>
      <c r="AS343" s="1" t="s">
        <v>51</v>
      </c>
      <c r="AU343" s="1" t="s">
        <v>801</v>
      </c>
      <c r="AV343">
        <v>225</v>
      </c>
    </row>
    <row r="344" spans="1:48" ht="30" customHeight="1" x14ac:dyDescent="0.3">
      <c r="A344" s="13" t="s">
        <v>802</v>
      </c>
      <c r="B344" s="13" t="s">
        <v>803</v>
      </c>
      <c r="C344" s="13" t="s">
        <v>73</v>
      </c>
      <c r="D344" s="11">
        <v>24</v>
      </c>
      <c r="E344" s="12"/>
      <c r="F344" s="12"/>
      <c r="G344" s="12"/>
      <c r="H344" s="12"/>
      <c r="I344" s="12"/>
      <c r="J344" s="12"/>
      <c r="K344" s="12"/>
      <c r="L344" s="12"/>
      <c r="M344" s="13" t="s">
        <v>804</v>
      </c>
      <c r="N344" s="1" t="s">
        <v>805</v>
      </c>
      <c r="O344" s="1" t="s">
        <v>51</v>
      </c>
      <c r="P344" s="1" t="s">
        <v>51</v>
      </c>
      <c r="Q344" s="1" t="s">
        <v>786</v>
      </c>
      <c r="R344" s="1" t="s">
        <v>63</v>
      </c>
      <c r="S344" s="1" t="s">
        <v>64</v>
      </c>
      <c r="T344" s="1" t="s">
        <v>64</v>
      </c>
      <c r="AR344" s="1" t="s">
        <v>51</v>
      </c>
      <c r="AS344" s="1" t="s">
        <v>51</v>
      </c>
      <c r="AU344" s="1" t="s">
        <v>806</v>
      </c>
      <c r="AV344">
        <v>226</v>
      </c>
    </row>
    <row r="345" spans="1:48" ht="30" customHeight="1" x14ac:dyDescent="0.3">
      <c r="A345" s="13" t="s">
        <v>807</v>
      </c>
      <c r="B345" s="13" t="s">
        <v>803</v>
      </c>
      <c r="C345" s="13" t="s">
        <v>73</v>
      </c>
      <c r="D345" s="11">
        <v>16</v>
      </c>
      <c r="E345" s="12"/>
      <c r="F345" s="12"/>
      <c r="G345" s="12"/>
      <c r="H345" s="12"/>
      <c r="I345" s="12"/>
      <c r="J345" s="12"/>
      <c r="K345" s="12"/>
      <c r="L345" s="12"/>
      <c r="M345" s="13" t="s">
        <v>808</v>
      </c>
      <c r="N345" s="1" t="s">
        <v>809</v>
      </c>
      <c r="O345" s="1" t="s">
        <v>51</v>
      </c>
      <c r="P345" s="1" t="s">
        <v>51</v>
      </c>
      <c r="Q345" s="1" t="s">
        <v>786</v>
      </c>
      <c r="R345" s="1" t="s">
        <v>63</v>
      </c>
      <c r="S345" s="1" t="s">
        <v>64</v>
      </c>
      <c r="T345" s="1" t="s">
        <v>64</v>
      </c>
      <c r="AR345" s="1" t="s">
        <v>51</v>
      </c>
      <c r="AS345" s="1" t="s">
        <v>51</v>
      </c>
      <c r="AU345" s="1" t="s">
        <v>810</v>
      </c>
      <c r="AV345">
        <v>227</v>
      </c>
    </row>
    <row r="346" spans="1:48" ht="30" customHeight="1" x14ac:dyDescent="0.3">
      <c r="A346" s="13" t="s">
        <v>811</v>
      </c>
      <c r="B346" s="13" t="s">
        <v>803</v>
      </c>
      <c r="C346" s="13" t="s">
        <v>73</v>
      </c>
      <c r="D346" s="11">
        <v>21</v>
      </c>
      <c r="E346" s="12"/>
      <c r="F346" s="12"/>
      <c r="G346" s="12"/>
      <c r="H346" s="12"/>
      <c r="I346" s="12"/>
      <c r="J346" s="12"/>
      <c r="K346" s="12"/>
      <c r="L346" s="12"/>
      <c r="M346" s="13" t="s">
        <v>812</v>
      </c>
      <c r="N346" s="1" t="s">
        <v>813</v>
      </c>
      <c r="O346" s="1" t="s">
        <v>51</v>
      </c>
      <c r="P346" s="1" t="s">
        <v>51</v>
      </c>
      <c r="Q346" s="1" t="s">
        <v>786</v>
      </c>
      <c r="R346" s="1" t="s">
        <v>63</v>
      </c>
      <c r="S346" s="1" t="s">
        <v>64</v>
      </c>
      <c r="T346" s="1" t="s">
        <v>64</v>
      </c>
      <c r="AR346" s="1" t="s">
        <v>51</v>
      </c>
      <c r="AS346" s="1" t="s">
        <v>51</v>
      </c>
      <c r="AU346" s="1" t="s">
        <v>814</v>
      </c>
      <c r="AV346">
        <v>228</v>
      </c>
    </row>
    <row r="347" spans="1:48" ht="30" customHeight="1" x14ac:dyDescent="0.3">
      <c r="A347" s="13" t="s">
        <v>815</v>
      </c>
      <c r="B347" s="13" t="s">
        <v>816</v>
      </c>
      <c r="C347" s="13" t="s">
        <v>73</v>
      </c>
      <c r="D347" s="11">
        <v>3</v>
      </c>
      <c r="E347" s="12"/>
      <c r="F347" s="12"/>
      <c r="G347" s="12"/>
      <c r="H347" s="12"/>
      <c r="I347" s="12"/>
      <c r="J347" s="12"/>
      <c r="K347" s="12"/>
      <c r="L347" s="12"/>
      <c r="M347" s="13" t="s">
        <v>817</v>
      </c>
      <c r="N347" s="1" t="s">
        <v>818</v>
      </c>
      <c r="O347" s="1" t="s">
        <v>51</v>
      </c>
      <c r="P347" s="1" t="s">
        <v>51</v>
      </c>
      <c r="Q347" s="1" t="s">
        <v>786</v>
      </c>
      <c r="R347" s="1" t="s">
        <v>63</v>
      </c>
      <c r="S347" s="1" t="s">
        <v>64</v>
      </c>
      <c r="T347" s="1" t="s">
        <v>64</v>
      </c>
      <c r="AR347" s="1" t="s">
        <v>51</v>
      </c>
      <c r="AS347" s="1" t="s">
        <v>51</v>
      </c>
      <c r="AU347" s="1" t="s">
        <v>819</v>
      </c>
      <c r="AV347">
        <v>229</v>
      </c>
    </row>
    <row r="348" spans="1:48" ht="30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 t="s">
        <v>786</v>
      </c>
    </row>
    <row r="349" spans="1:48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786</v>
      </c>
    </row>
    <row r="350" spans="1:48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 t="s">
        <v>786</v>
      </c>
    </row>
    <row r="351" spans="1:48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 t="s">
        <v>786</v>
      </c>
    </row>
    <row r="352" spans="1:48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786</v>
      </c>
    </row>
    <row r="353" spans="1:48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 t="s">
        <v>786</v>
      </c>
    </row>
    <row r="354" spans="1:48" ht="30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 t="s">
        <v>786</v>
      </c>
    </row>
    <row r="355" spans="1:48" ht="30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 t="s">
        <v>786</v>
      </c>
    </row>
    <row r="356" spans="1:48" ht="30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  <c r="Q356" s="1" t="s">
        <v>786</v>
      </c>
    </row>
    <row r="357" spans="1:48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 t="s">
        <v>786</v>
      </c>
    </row>
    <row r="358" spans="1:48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 t="s">
        <v>786</v>
      </c>
    </row>
    <row r="359" spans="1:48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786</v>
      </c>
    </row>
    <row r="360" spans="1:48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786</v>
      </c>
    </row>
    <row r="361" spans="1:48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786</v>
      </c>
    </row>
    <row r="362" spans="1:48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786</v>
      </c>
    </row>
    <row r="363" spans="1:48" ht="30" customHeight="1" x14ac:dyDescent="0.3">
      <c r="A363" s="13" t="s">
        <v>103</v>
      </c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N363" t="s">
        <v>104</v>
      </c>
    </row>
    <row r="364" spans="1:48" ht="30" customHeight="1" x14ac:dyDescent="0.3">
      <c r="A364" s="13" t="s">
        <v>820</v>
      </c>
      <c r="B364" s="13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 t="s">
        <v>821</v>
      </c>
    </row>
    <row r="365" spans="1:48" ht="30" customHeight="1" x14ac:dyDescent="0.3">
      <c r="A365" s="13" t="s">
        <v>823</v>
      </c>
      <c r="B365" s="13" t="s">
        <v>824</v>
      </c>
      <c r="C365" s="13" t="s">
        <v>825</v>
      </c>
      <c r="D365" s="11">
        <v>1</v>
      </c>
      <c r="E365" s="12"/>
      <c r="F365" s="12"/>
      <c r="G365" s="12"/>
      <c r="H365" s="12"/>
      <c r="I365" s="12"/>
      <c r="J365" s="12"/>
      <c r="K365" s="12"/>
      <c r="L365" s="12"/>
      <c r="M365" s="13" t="s">
        <v>826</v>
      </c>
      <c r="N365" s="1" t="s">
        <v>827</v>
      </c>
      <c r="O365" s="1" t="s">
        <v>51</v>
      </c>
      <c r="P365" s="1" t="s">
        <v>51</v>
      </c>
      <c r="Q365" s="1" t="s">
        <v>821</v>
      </c>
      <c r="R365" s="1" t="s">
        <v>64</v>
      </c>
      <c r="S365" s="1" t="s">
        <v>64</v>
      </c>
      <c r="T365" s="1" t="s">
        <v>63</v>
      </c>
      <c r="X365">
        <v>1</v>
      </c>
      <c r="AR365" s="1" t="s">
        <v>51</v>
      </c>
      <c r="AS365" s="1" t="s">
        <v>51</v>
      </c>
      <c r="AU365" s="1" t="s">
        <v>828</v>
      </c>
      <c r="AV365">
        <v>231</v>
      </c>
    </row>
    <row r="366" spans="1:48" ht="30" customHeight="1" x14ac:dyDescent="0.3">
      <c r="A366" s="13" t="s">
        <v>823</v>
      </c>
      <c r="B366" s="13" t="s">
        <v>829</v>
      </c>
      <c r="C366" s="13" t="s">
        <v>830</v>
      </c>
      <c r="D366" s="11">
        <v>185</v>
      </c>
      <c r="E366" s="12"/>
      <c r="F366" s="12"/>
      <c r="G366" s="12"/>
      <c r="H366" s="12"/>
      <c r="I366" s="12"/>
      <c r="J366" s="12"/>
      <c r="K366" s="12"/>
      <c r="L366" s="12"/>
      <c r="M366" s="13" t="s">
        <v>831</v>
      </c>
      <c r="N366" s="1" t="s">
        <v>832</v>
      </c>
      <c r="O366" s="1" t="s">
        <v>51</v>
      </c>
      <c r="P366" s="1" t="s">
        <v>51</v>
      </c>
      <c r="Q366" s="1" t="s">
        <v>821</v>
      </c>
      <c r="R366" s="1" t="s">
        <v>64</v>
      </c>
      <c r="S366" s="1" t="s">
        <v>64</v>
      </c>
      <c r="T366" s="1" t="s">
        <v>63</v>
      </c>
      <c r="X366">
        <v>1</v>
      </c>
      <c r="AR366" s="1" t="s">
        <v>51</v>
      </c>
      <c r="AS366" s="1" t="s">
        <v>51</v>
      </c>
      <c r="AU366" s="1" t="s">
        <v>833</v>
      </c>
      <c r="AV366">
        <v>232</v>
      </c>
    </row>
    <row r="367" spans="1:48" ht="30" customHeight="1" x14ac:dyDescent="0.3">
      <c r="A367" s="13" t="s">
        <v>834</v>
      </c>
      <c r="B367" s="13" t="s">
        <v>835</v>
      </c>
      <c r="C367" s="13" t="s">
        <v>825</v>
      </c>
      <c r="D367" s="11">
        <v>1</v>
      </c>
      <c r="E367" s="12"/>
      <c r="F367" s="12"/>
      <c r="G367" s="12"/>
      <c r="H367" s="12"/>
      <c r="I367" s="12"/>
      <c r="J367" s="12"/>
      <c r="K367" s="12"/>
      <c r="L367" s="12"/>
      <c r="M367" s="13" t="s">
        <v>836</v>
      </c>
      <c r="N367" s="1" t="s">
        <v>837</v>
      </c>
      <c r="O367" s="1" t="s">
        <v>51</v>
      </c>
      <c r="P367" s="1" t="s">
        <v>51</v>
      </c>
      <c r="Q367" s="1" t="s">
        <v>821</v>
      </c>
      <c r="R367" s="1" t="s">
        <v>64</v>
      </c>
      <c r="S367" s="1" t="s">
        <v>64</v>
      </c>
      <c r="T367" s="1" t="s">
        <v>63</v>
      </c>
      <c r="X367">
        <v>1</v>
      </c>
      <c r="AR367" s="1" t="s">
        <v>51</v>
      </c>
      <c r="AS367" s="1" t="s">
        <v>51</v>
      </c>
      <c r="AU367" s="1" t="s">
        <v>838</v>
      </c>
      <c r="AV367">
        <v>233</v>
      </c>
    </row>
    <row r="368" spans="1:48" ht="30" customHeight="1" x14ac:dyDescent="0.3">
      <c r="A368" s="13" t="s">
        <v>834</v>
      </c>
      <c r="B368" s="13" t="s">
        <v>839</v>
      </c>
      <c r="C368" s="13" t="s">
        <v>840</v>
      </c>
      <c r="D368" s="11">
        <v>380</v>
      </c>
      <c r="E368" s="12"/>
      <c r="F368" s="12"/>
      <c r="G368" s="12"/>
      <c r="H368" s="12"/>
      <c r="I368" s="12"/>
      <c r="J368" s="12"/>
      <c r="K368" s="12"/>
      <c r="L368" s="12"/>
      <c r="M368" s="13" t="s">
        <v>841</v>
      </c>
      <c r="N368" s="1" t="s">
        <v>842</v>
      </c>
      <c r="O368" s="1" t="s">
        <v>51</v>
      </c>
      <c r="P368" s="1" t="s">
        <v>51</v>
      </c>
      <c r="Q368" s="1" t="s">
        <v>821</v>
      </c>
      <c r="R368" s="1" t="s">
        <v>64</v>
      </c>
      <c r="S368" s="1" t="s">
        <v>64</v>
      </c>
      <c r="T368" s="1" t="s">
        <v>63</v>
      </c>
      <c r="X368">
        <v>1</v>
      </c>
      <c r="AR368" s="1" t="s">
        <v>51</v>
      </c>
      <c r="AS368" s="1" t="s">
        <v>51</v>
      </c>
      <c r="AU368" s="1" t="s">
        <v>843</v>
      </c>
      <c r="AV368">
        <v>234</v>
      </c>
    </row>
    <row r="369" spans="1:48" ht="30" customHeight="1" x14ac:dyDescent="0.3">
      <c r="A369" s="13" t="s">
        <v>844</v>
      </c>
      <c r="B369" s="13" t="s">
        <v>845</v>
      </c>
      <c r="C369" s="13" t="s">
        <v>825</v>
      </c>
      <c r="D369" s="11">
        <v>1</v>
      </c>
      <c r="E369" s="12"/>
      <c r="F369" s="12"/>
      <c r="G369" s="12"/>
      <c r="H369" s="12"/>
      <c r="I369" s="12"/>
      <c r="J369" s="12"/>
      <c r="K369" s="12"/>
      <c r="L369" s="12"/>
      <c r="M369" s="13" t="s">
        <v>846</v>
      </c>
      <c r="N369" s="1" t="s">
        <v>847</v>
      </c>
      <c r="O369" s="1" t="s">
        <v>51</v>
      </c>
      <c r="P369" s="1" t="s">
        <v>51</v>
      </c>
      <c r="Q369" s="1" t="s">
        <v>821</v>
      </c>
      <c r="R369" s="1" t="s">
        <v>64</v>
      </c>
      <c r="S369" s="1" t="s">
        <v>64</v>
      </c>
      <c r="T369" s="1" t="s">
        <v>63</v>
      </c>
      <c r="X369">
        <v>1</v>
      </c>
      <c r="AR369" s="1" t="s">
        <v>51</v>
      </c>
      <c r="AS369" s="1" t="s">
        <v>51</v>
      </c>
      <c r="AU369" s="1" t="s">
        <v>848</v>
      </c>
      <c r="AV369">
        <v>235</v>
      </c>
    </row>
    <row r="370" spans="1:48" ht="30" customHeight="1" x14ac:dyDescent="0.3">
      <c r="A370" s="13" t="s">
        <v>844</v>
      </c>
      <c r="B370" s="13" t="s">
        <v>849</v>
      </c>
      <c r="C370" s="13" t="s">
        <v>840</v>
      </c>
      <c r="D370" s="11">
        <v>40</v>
      </c>
      <c r="E370" s="12"/>
      <c r="F370" s="12"/>
      <c r="G370" s="12"/>
      <c r="H370" s="12"/>
      <c r="I370" s="12"/>
      <c r="J370" s="12"/>
      <c r="K370" s="12"/>
      <c r="L370" s="12"/>
      <c r="M370" s="13" t="s">
        <v>850</v>
      </c>
      <c r="N370" s="1" t="s">
        <v>851</v>
      </c>
      <c r="O370" s="1" t="s">
        <v>51</v>
      </c>
      <c r="P370" s="1" t="s">
        <v>51</v>
      </c>
      <c r="Q370" s="1" t="s">
        <v>821</v>
      </c>
      <c r="R370" s="1" t="s">
        <v>64</v>
      </c>
      <c r="S370" s="1" t="s">
        <v>64</v>
      </c>
      <c r="T370" s="1" t="s">
        <v>63</v>
      </c>
      <c r="X370">
        <v>1</v>
      </c>
      <c r="AR370" s="1" t="s">
        <v>51</v>
      </c>
      <c r="AS370" s="1" t="s">
        <v>51</v>
      </c>
      <c r="AU370" s="1" t="s">
        <v>852</v>
      </c>
      <c r="AV370">
        <v>236</v>
      </c>
    </row>
    <row r="371" spans="1:48" ht="30" customHeight="1" x14ac:dyDescent="0.3">
      <c r="A371" s="13" t="s">
        <v>853</v>
      </c>
      <c r="B371" s="13" t="s">
        <v>854</v>
      </c>
      <c r="C371" s="13" t="s">
        <v>825</v>
      </c>
      <c r="D371" s="11">
        <v>1</v>
      </c>
      <c r="E371" s="12"/>
      <c r="F371" s="12"/>
      <c r="G371" s="12"/>
      <c r="H371" s="12"/>
      <c r="I371" s="12"/>
      <c r="J371" s="12"/>
      <c r="K371" s="12"/>
      <c r="L371" s="12"/>
      <c r="M371" s="13" t="s">
        <v>850</v>
      </c>
      <c r="N371" s="1" t="s">
        <v>855</v>
      </c>
      <c r="O371" s="1" t="s">
        <v>51</v>
      </c>
      <c r="P371" s="1" t="s">
        <v>51</v>
      </c>
      <c r="Q371" s="1" t="s">
        <v>821</v>
      </c>
      <c r="R371" s="1" t="s">
        <v>64</v>
      </c>
      <c r="S371" s="1" t="s">
        <v>64</v>
      </c>
      <c r="T371" s="1" t="s">
        <v>64</v>
      </c>
      <c r="U371">
        <v>3</v>
      </c>
      <c r="V371">
        <v>0</v>
      </c>
      <c r="W371">
        <v>0.1</v>
      </c>
      <c r="AR371" s="1" t="s">
        <v>51</v>
      </c>
      <c r="AS371" s="1" t="s">
        <v>51</v>
      </c>
      <c r="AU371" s="1" t="s">
        <v>856</v>
      </c>
      <c r="AV371">
        <v>412</v>
      </c>
    </row>
    <row r="372" spans="1:48" ht="30" customHeight="1" x14ac:dyDescent="0.3">
      <c r="A372" s="11"/>
      <c r="B372" s="1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 t="s">
        <v>821</v>
      </c>
    </row>
    <row r="373" spans="1:48" ht="30" customHeight="1" x14ac:dyDescent="0.3">
      <c r="A373" s="11"/>
      <c r="B373" s="1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1"/>
      <c r="Q373" s="1" t="s">
        <v>821</v>
      </c>
    </row>
    <row r="374" spans="1:48" ht="30" customHeight="1" x14ac:dyDescent="0.3">
      <c r="A374" s="11"/>
      <c r="B374" s="1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1"/>
      <c r="Q374" s="1" t="s">
        <v>821</v>
      </c>
    </row>
    <row r="375" spans="1:48" ht="30" customHeight="1" x14ac:dyDescent="0.3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  <c r="Q375" s="1" t="s">
        <v>821</v>
      </c>
    </row>
    <row r="376" spans="1:48" ht="30" customHeight="1" x14ac:dyDescent="0.3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 t="s">
        <v>821</v>
      </c>
    </row>
    <row r="377" spans="1:48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821</v>
      </c>
    </row>
    <row r="378" spans="1:48" ht="30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 t="s">
        <v>821</v>
      </c>
    </row>
    <row r="379" spans="1:48" ht="30" customHeight="1" x14ac:dyDescent="0.3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821</v>
      </c>
    </row>
    <row r="380" spans="1:48" ht="30" customHeight="1" x14ac:dyDescent="0.3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 t="s">
        <v>821</v>
      </c>
    </row>
    <row r="381" spans="1:48" ht="30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 t="s">
        <v>821</v>
      </c>
    </row>
    <row r="382" spans="1:48" ht="30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 t="s">
        <v>821</v>
      </c>
    </row>
    <row r="383" spans="1:48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821</v>
      </c>
    </row>
    <row r="384" spans="1:48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821</v>
      </c>
    </row>
    <row r="385" spans="1:48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821</v>
      </c>
    </row>
    <row r="386" spans="1:48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821</v>
      </c>
    </row>
    <row r="387" spans="1:48" ht="30" customHeight="1" x14ac:dyDescent="0.3">
      <c r="A387" s="13" t="s">
        <v>103</v>
      </c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N387" t="s">
        <v>104</v>
      </c>
    </row>
    <row r="388" spans="1:48" ht="30" customHeight="1" x14ac:dyDescent="0.3">
      <c r="A388" s="13" t="s">
        <v>862</v>
      </c>
      <c r="B388" s="13" t="s">
        <v>864</v>
      </c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 t="s">
        <v>863</v>
      </c>
    </row>
    <row r="389" spans="1:48" ht="30" customHeight="1" x14ac:dyDescent="0.3">
      <c r="A389" s="13" t="s">
        <v>781</v>
      </c>
      <c r="B389" s="13" t="s">
        <v>782</v>
      </c>
      <c r="C389" s="13" t="s">
        <v>756</v>
      </c>
      <c r="D389" s="11">
        <v>1</v>
      </c>
      <c r="E389" s="12"/>
      <c r="F389" s="12"/>
      <c r="G389" s="12"/>
      <c r="H389" s="12"/>
      <c r="I389" s="12"/>
      <c r="J389" s="12"/>
      <c r="K389" s="12"/>
      <c r="L389" s="12"/>
      <c r="M389" s="13" t="s">
        <v>865</v>
      </c>
      <c r="N389" s="1" t="s">
        <v>783</v>
      </c>
      <c r="O389" s="1" t="s">
        <v>51</v>
      </c>
      <c r="P389" s="1" t="s">
        <v>51</v>
      </c>
      <c r="Q389" s="1" t="s">
        <v>863</v>
      </c>
      <c r="R389" s="1" t="s">
        <v>64</v>
      </c>
      <c r="S389" s="1" t="s">
        <v>64</v>
      </c>
      <c r="T389" s="1" t="s">
        <v>63</v>
      </c>
      <c r="X389">
        <v>1</v>
      </c>
      <c r="AR389" s="1" t="s">
        <v>51</v>
      </c>
      <c r="AS389" s="1" t="s">
        <v>51</v>
      </c>
      <c r="AU389" s="1" t="s">
        <v>866</v>
      </c>
      <c r="AV389">
        <v>432</v>
      </c>
    </row>
    <row r="390" spans="1:48" ht="30" customHeight="1" x14ac:dyDescent="0.3">
      <c r="A390" s="13" t="s">
        <v>867</v>
      </c>
      <c r="B390" s="13" t="s">
        <v>868</v>
      </c>
      <c r="C390" s="13" t="s">
        <v>825</v>
      </c>
      <c r="D390" s="11">
        <v>1</v>
      </c>
      <c r="E390" s="12"/>
      <c r="F390" s="12"/>
      <c r="G390" s="12"/>
      <c r="H390" s="12"/>
      <c r="I390" s="12"/>
      <c r="J390" s="12"/>
      <c r="K390" s="12"/>
      <c r="L390" s="12"/>
      <c r="M390" s="13" t="s">
        <v>865</v>
      </c>
      <c r="N390" s="1" t="s">
        <v>855</v>
      </c>
      <c r="O390" s="1" t="s">
        <v>51</v>
      </c>
      <c r="P390" s="1" t="s">
        <v>51</v>
      </c>
      <c r="Q390" s="1" t="s">
        <v>863</v>
      </c>
      <c r="R390" s="1" t="s">
        <v>64</v>
      </c>
      <c r="S390" s="1" t="s">
        <v>64</v>
      </c>
      <c r="T390" s="1" t="s">
        <v>64</v>
      </c>
      <c r="U390">
        <v>3</v>
      </c>
      <c r="V390">
        <v>0</v>
      </c>
      <c r="W390">
        <v>5.4000000000000003E-3</v>
      </c>
      <c r="AR390" s="1" t="s">
        <v>51</v>
      </c>
      <c r="AS390" s="1" t="s">
        <v>51</v>
      </c>
      <c r="AU390" s="1" t="s">
        <v>869</v>
      </c>
      <c r="AV390">
        <v>447</v>
      </c>
    </row>
    <row r="391" spans="1:48" ht="30" customHeight="1" x14ac:dyDescent="0.3">
      <c r="A391" s="11"/>
      <c r="B391" s="11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1"/>
      <c r="Q391" s="1" t="s">
        <v>863</v>
      </c>
    </row>
    <row r="392" spans="1:48" ht="30" customHeight="1" x14ac:dyDescent="0.3">
      <c r="A392" s="11"/>
      <c r="B392" s="1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1"/>
      <c r="Q392" s="1" t="s">
        <v>863</v>
      </c>
    </row>
    <row r="393" spans="1:48" ht="30" customHeight="1" x14ac:dyDescent="0.3">
      <c r="A393" s="11"/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1"/>
      <c r="Q393" s="1" t="s">
        <v>863</v>
      </c>
    </row>
    <row r="394" spans="1:48" ht="30" customHeight="1" x14ac:dyDescent="0.3">
      <c r="A394" s="11"/>
      <c r="B394" s="11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1"/>
      <c r="Q394" s="1" t="s">
        <v>863</v>
      </c>
    </row>
    <row r="395" spans="1:48" ht="30" customHeight="1" x14ac:dyDescent="0.3">
      <c r="A395" s="11"/>
      <c r="B395" s="11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  <c r="Q395" s="1" t="s">
        <v>863</v>
      </c>
    </row>
    <row r="396" spans="1:48" ht="30" customHeight="1" x14ac:dyDescent="0.3">
      <c r="A396" s="11"/>
      <c r="B396" s="11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1"/>
      <c r="Q396" s="1" t="s">
        <v>863</v>
      </c>
    </row>
    <row r="397" spans="1:48" ht="30" customHeight="1" x14ac:dyDescent="0.3">
      <c r="A397" s="11"/>
      <c r="B397" s="11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1"/>
      <c r="Q397" s="1" t="s">
        <v>863</v>
      </c>
    </row>
    <row r="398" spans="1:48" ht="30" customHeight="1" x14ac:dyDescent="0.3">
      <c r="A398" s="11"/>
      <c r="B398" s="1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1"/>
      <c r="Q398" s="1" t="s">
        <v>863</v>
      </c>
    </row>
    <row r="399" spans="1:48" ht="30" customHeight="1" x14ac:dyDescent="0.3">
      <c r="A399" s="11"/>
      <c r="B399" s="1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1"/>
      <c r="Q399" s="1" t="s">
        <v>863</v>
      </c>
    </row>
    <row r="400" spans="1:48" ht="30" customHeight="1" x14ac:dyDescent="0.3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  <c r="Q400" s="1" t="s">
        <v>863</v>
      </c>
    </row>
    <row r="401" spans="1:48" ht="30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863</v>
      </c>
    </row>
    <row r="402" spans="1:48" ht="30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863</v>
      </c>
    </row>
    <row r="403" spans="1:48" ht="30" customHeight="1" x14ac:dyDescent="0.3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Q403" s="1" t="s">
        <v>863</v>
      </c>
    </row>
    <row r="404" spans="1:48" ht="30" customHeight="1" x14ac:dyDescent="0.3">
      <c r="A404" s="11"/>
      <c r="B404" s="1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 t="s">
        <v>863</v>
      </c>
    </row>
    <row r="405" spans="1:48" ht="30" customHeight="1" x14ac:dyDescent="0.3">
      <c r="A405" s="11"/>
      <c r="B405" s="1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  <c r="Q405" s="1" t="s">
        <v>863</v>
      </c>
    </row>
    <row r="406" spans="1:48" ht="30" customHeight="1" x14ac:dyDescent="0.3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  <c r="Q406" s="1" t="s">
        <v>863</v>
      </c>
    </row>
    <row r="407" spans="1:48" ht="30" customHeight="1" x14ac:dyDescent="0.3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 t="s">
        <v>863</v>
      </c>
    </row>
    <row r="408" spans="1:48" ht="30" customHeight="1" x14ac:dyDescent="0.3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 t="s">
        <v>863</v>
      </c>
    </row>
    <row r="409" spans="1:48" ht="30" customHeight="1" x14ac:dyDescent="0.3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  <c r="Q409" s="1" t="s">
        <v>863</v>
      </c>
    </row>
    <row r="410" spans="1:48" ht="30" customHeight="1" x14ac:dyDescent="0.3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 t="s">
        <v>863</v>
      </c>
    </row>
    <row r="411" spans="1:48" ht="30" customHeight="1" x14ac:dyDescent="0.3">
      <c r="A411" s="13" t="s">
        <v>103</v>
      </c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  <c r="N411" t="s">
        <v>104</v>
      </c>
    </row>
    <row r="412" spans="1:48" ht="30" customHeight="1" x14ac:dyDescent="0.3">
      <c r="A412" s="13" t="s">
        <v>872</v>
      </c>
      <c r="B412" s="13" t="s">
        <v>874</v>
      </c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 t="s">
        <v>873</v>
      </c>
    </row>
    <row r="413" spans="1:48" ht="30" customHeight="1" x14ac:dyDescent="0.3">
      <c r="A413" s="13" t="s">
        <v>329</v>
      </c>
      <c r="B413" s="13" t="s">
        <v>330</v>
      </c>
      <c r="C413" s="13" t="s">
        <v>270</v>
      </c>
      <c r="D413" s="11">
        <v>1</v>
      </c>
      <c r="E413" s="12"/>
      <c r="F413" s="12"/>
      <c r="G413" s="12"/>
      <c r="H413" s="12"/>
      <c r="I413" s="12"/>
      <c r="J413" s="12"/>
      <c r="K413" s="12"/>
      <c r="L413" s="12"/>
      <c r="M413" s="13" t="s">
        <v>875</v>
      </c>
      <c r="N413" s="1" t="s">
        <v>332</v>
      </c>
      <c r="O413" s="1" t="s">
        <v>51</v>
      </c>
      <c r="P413" s="1" t="s">
        <v>51</v>
      </c>
      <c r="Q413" s="1" t="s">
        <v>873</v>
      </c>
      <c r="R413" s="1" t="s">
        <v>64</v>
      </c>
      <c r="S413" s="1" t="s">
        <v>64</v>
      </c>
      <c r="T413" s="1" t="s">
        <v>63</v>
      </c>
      <c r="X413">
        <v>1</v>
      </c>
      <c r="AR413" s="1" t="s">
        <v>51</v>
      </c>
      <c r="AS413" s="1" t="s">
        <v>51</v>
      </c>
      <c r="AU413" s="1" t="s">
        <v>876</v>
      </c>
      <c r="AV413">
        <v>427</v>
      </c>
    </row>
    <row r="414" spans="1:48" ht="30" customHeight="1" x14ac:dyDescent="0.3">
      <c r="A414" s="13" t="s">
        <v>329</v>
      </c>
      <c r="B414" s="13" t="s">
        <v>334</v>
      </c>
      <c r="C414" s="13" t="s">
        <v>270</v>
      </c>
      <c r="D414" s="11">
        <v>1</v>
      </c>
      <c r="E414" s="12"/>
      <c r="F414" s="12"/>
      <c r="G414" s="12"/>
      <c r="H414" s="12"/>
      <c r="I414" s="12"/>
      <c r="J414" s="12"/>
      <c r="K414" s="12"/>
      <c r="L414" s="12"/>
      <c r="M414" s="13" t="s">
        <v>877</v>
      </c>
      <c r="N414" s="1" t="s">
        <v>335</v>
      </c>
      <c r="O414" s="1" t="s">
        <v>51</v>
      </c>
      <c r="P414" s="1" t="s">
        <v>51</v>
      </c>
      <c r="Q414" s="1" t="s">
        <v>873</v>
      </c>
      <c r="R414" s="1" t="s">
        <v>64</v>
      </c>
      <c r="S414" s="1" t="s">
        <v>64</v>
      </c>
      <c r="T414" s="1" t="s">
        <v>63</v>
      </c>
      <c r="X414">
        <v>1</v>
      </c>
      <c r="AR414" s="1" t="s">
        <v>51</v>
      </c>
      <c r="AS414" s="1" t="s">
        <v>51</v>
      </c>
      <c r="AU414" s="1" t="s">
        <v>878</v>
      </c>
      <c r="AV414">
        <v>428</v>
      </c>
    </row>
    <row r="415" spans="1:48" ht="30" customHeight="1" x14ac:dyDescent="0.3">
      <c r="A415" s="13" t="s">
        <v>329</v>
      </c>
      <c r="B415" s="13" t="s">
        <v>337</v>
      </c>
      <c r="C415" s="13" t="s">
        <v>270</v>
      </c>
      <c r="D415" s="11">
        <v>1</v>
      </c>
      <c r="E415" s="12"/>
      <c r="F415" s="12"/>
      <c r="G415" s="12"/>
      <c r="H415" s="12"/>
      <c r="I415" s="12"/>
      <c r="J415" s="12"/>
      <c r="K415" s="12"/>
      <c r="L415" s="12"/>
      <c r="M415" s="13" t="s">
        <v>879</v>
      </c>
      <c r="N415" s="1" t="s">
        <v>338</v>
      </c>
      <c r="O415" s="1" t="s">
        <v>51</v>
      </c>
      <c r="P415" s="1" t="s">
        <v>51</v>
      </c>
      <c r="Q415" s="1" t="s">
        <v>873</v>
      </c>
      <c r="R415" s="1" t="s">
        <v>64</v>
      </c>
      <c r="S415" s="1" t="s">
        <v>64</v>
      </c>
      <c r="T415" s="1" t="s">
        <v>63</v>
      </c>
      <c r="X415">
        <v>1</v>
      </c>
      <c r="AR415" s="1" t="s">
        <v>51</v>
      </c>
      <c r="AS415" s="1" t="s">
        <v>51</v>
      </c>
      <c r="AU415" s="1" t="s">
        <v>880</v>
      </c>
      <c r="AV415">
        <v>429</v>
      </c>
    </row>
    <row r="416" spans="1:48" ht="30" customHeight="1" x14ac:dyDescent="0.3">
      <c r="A416" s="13" t="s">
        <v>329</v>
      </c>
      <c r="B416" s="13" t="s">
        <v>340</v>
      </c>
      <c r="C416" s="13" t="s">
        <v>270</v>
      </c>
      <c r="D416" s="11">
        <v>1</v>
      </c>
      <c r="E416" s="12"/>
      <c r="F416" s="12"/>
      <c r="G416" s="12"/>
      <c r="H416" s="12"/>
      <c r="I416" s="12"/>
      <c r="J416" s="12"/>
      <c r="K416" s="12"/>
      <c r="L416" s="12"/>
      <c r="M416" s="13" t="s">
        <v>881</v>
      </c>
      <c r="N416" s="1" t="s">
        <v>341</v>
      </c>
      <c r="O416" s="1" t="s">
        <v>51</v>
      </c>
      <c r="P416" s="1" t="s">
        <v>51</v>
      </c>
      <c r="Q416" s="1" t="s">
        <v>873</v>
      </c>
      <c r="R416" s="1" t="s">
        <v>64</v>
      </c>
      <c r="S416" s="1" t="s">
        <v>64</v>
      </c>
      <c r="T416" s="1" t="s">
        <v>63</v>
      </c>
      <c r="X416">
        <v>1</v>
      </c>
      <c r="AR416" s="1" t="s">
        <v>51</v>
      </c>
      <c r="AS416" s="1" t="s">
        <v>51</v>
      </c>
      <c r="AU416" s="1" t="s">
        <v>882</v>
      </c>
      <c r="AV416">
        <v>430</v>
      </c>
    </row>
    <row r="417" spans="1:48" ht="30" customHeight="1" x14ac:dyDescent="0.3">
      <c r="A417" s="13" t="s">
        <v>329</v>
      </c>
      <c r="B417" s="13" t="s">
        <v>343</v>
      </c>
      <c r="C417" s="13" t="s">
        <v>270</v>
      </c>
      <c r="D417" s="11">
        <v>1</v>
      </c>
      <c r="E417" s="12"/>
      <c r="F417" s="12"/>
      <c r="G417" s="12"/>
      <c r="H417" s="12"/>
      <c r="I417" s="12"/>
      <c r="J417" s="12"/>
      <c r="K417" s="12"/>
      <c r="L417" s="12"/>
      <c r="M417" s="13" t="s">
        <v>883</v>
      </c>
      <c r="N417" s="1" t="s">
        <v>344</v>
      </c>
      <c r="O417" s="1" t="s">
        <v>51</v>
      </c>
      <c r="P417" s="1" t="s">
        <v>51</v>
      </c>
      <c r="Q417" s="1" t="s">
        <v>873</v>
      </c>
      <c r="R417" s="1" t="s">
        <v>64</v>
      </c>
      <c r="S417" s="1" t="s">
        <v>64</v>
      </c>
      <c r="T417" s="1" t="s">
        <v>63</v>
      </c>
      <c r="X417">
        <v>1</v>
      </c>
      <c r="AR417" s="1" t="s">
        <v>51</v>
      </c>
      <c r="AS417" s="1" t="s">
        <v>51</v>
      </c>
      <c r="AU417" s="1" t="s">
        <v>884</v>
      </c>
      <c r="AV417">
        <v>431</v>
      </c>
    </row>
    <row r="418" spans="1:48" ht="30" customHeight="1" x14ac:dyDescent="0.3">
      <c r="A418" s="13" t="s">
        <v>867</v>
      </c>
      <c r="B418" s="13" t="s">
        <v>868</v>
      </c>
      <c r="C418" s="13" t="s">
        <v>825</v>
      </c>
      <c r="D418" s="11">
        <v>1</v>
      </c>
      <c r="E418" s="12"/>
      <c r="F418" s="12"/>
      <c r="G418" s="12"/>
      <c r="H418" s="12"/>
      <c r="I418" s="12"/>
      <c r="J418" s="12"/>
      <c r="K418" s="12"/>
      <c r="L418" s="12"/>
      <c r="M418" s="13" t="s">
        <v>883</v>
      </c>
      <c r="N418" s="1" t="s">
        <v>855</v>
      </c>
      <c r="O418" s="1" t="s">
        <v>51</v>
      </c>
      <c r="P418" s="1" t="s">
        <v>51</v>
      </c>
      <c r="Q418" s="1" t="s">
        <v>873</v>
      </c>
      <c r="R418" s="1" t="s">
        <v>64</v>
      </c>
      <c r="S418" s="1" t="s">
        <v>64</v>
      </c>
      <c r="T418" s="1" t="s">
        <v>64</v>
      </c>
      <c r="U418">
        <v>3</v>
      </c>
      <c r="V418">
        <v>0</v>
      </c>
      <c r="W418">
        <v>5.4000000000000003E-3</v>
      </c>
      <c r="AR418" s="1" t="s">
        <v>51</v>
      </c>
      <c r="AS418" s="1" t="s">
        <v>51</v>
      </c>
      <c r="AU418" s="1" t="s">
        <v>885</v>
      </c>
      <c r="AV418">
        <v>446</v>
      </c>
    </row>
    <row r="419" spans="1:48" ht="30" customHeight="1" x14ac:dyDescent="0.3">
      <c r="A419" s="11"/>
      <c r="B419" s="11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1"/>
      <c r="Q419" s="1" t="s">
        <v>873</v>
      </c>
    </row>
    <row r="420" spans="1:48" ht="30" customHeight="1" x14ac:dyDescent="0.3">
      <c r="A420" s="11"/>
      <c r="B420" s="11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1"/>
      <c r="Q420" s="1" t="s">
        <v>873</v>
      </c>
    </row>
    <row r="421" spans="1:48" ht="30" customHeight="1" x14ac:dyDescent="0.3">
      <c r="A421" s="11"/>
      <c r="B421" s="1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1"/>
      <c r="Q421" s="1" t="s">
        <v>873</v>
      </c>
    </row>
    <row r="422" spans="1:48" ht="30" customHeight="1" x14ac:dyDescent="0.3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 t="s">
        <v>873</v>
      </c>
    </row>
    <row r="423" spans="1:48" ht="30" customHeight="1" x14ac:dyDescent="0.3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 t="s">
        <v>873</v>
      </c>
    </row>
    <row r="424" spans="1:48" ht="30" customHeight="1" x14ac:dyDescent="0.3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 t="s">
        <v>873</v>
      </c>
    </row>
    <row r="425" spans="1:48" ht="30" customHeight="1" x14ac:dyDescent="0.3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 t="s">
        <v>873</v>
      </c>
    </row>
    <row r="426" spans="1:48" ht="30" customHeight="1" x14ac:dyDescent="0.3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 t="s">
        <v>873</v>
      </c>
    </row>
    <row r="427" spans="1:48" ht="30" customHeight="1" x14ac:dyDescent="0.3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  <c r="Q427" s="1" t="s">
        <v>873</v>
      </c>
    </row>
    <row r="428" spans="1:48" ht="30" customHeight="1" x14ac:dyDescent="0.3">
      <c r="A428" s="11"/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Q428" s="1" t="s">
        <v>873</v>
      </c>
    </row>
    <row r="429" spans="1:48" ht="30" customHeight="1" x14ac:dyDescent="0.3">
      <c r="A429" s="11"/>
      <c r="B429" s="1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 t="s">
        <v>873</v>
      </c>
    </row>
    <row r="430" spans="1:48" ht="30" customHeight="1" x14ac:dyDescent="0.3">
      <c r="A430" s="11"/>
      <c r="B430" s="1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1"/>
      <c r="Q430" s="1" t="s">
        <v>873</v>
      </c>
    </row>
    <row r="431" spans="1:48" ht="30" customHeight="1" x14ac:dyDescent="0.3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  <c r="Q431" s="1" t="s">
        <v>873</v>
      </c>
    </row>
    <row r="432" spans="1:48" ht="30" customHeight="1" x14ac:dyDescent="0.3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  <c r="Q432" s="1" t="s">
        <v>873</v>
      </c>
    </row>
    <row r="433" spans="1:48" ht="30" customHeight="1" x14ac:dyDescent="0.3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  <c r="Q433" s="1" t="s">
        <v>873</v>
      </c>
    </row>
    <row r="434" spans="1:48" ht="30" customHeight="1" x14ac:dyDescent="0.3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 t="s">
        <v>873</v>
      </c>
    </row>
    <row r="435" spans="1:48" ht="30" customHeight="1" x14ac:dyDescent="0.3">
      <c r="A435" s="13" t="s">
        <v>103</v>
      </c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  <c r="N435" t="s">
        <v>104</v>
      </c>
    </row>
    <row r="436" spans="1:48" ht="30" customHeight="1" x14ac:dyDescent="0.3">
      <c r="A436" s="13" t="s">
        <v>886</v>
      </c>
      <c r="B436" s="13" t="s">
        <v>874</v>
      </c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 t="s">
        <v>887</v>
      </c>
    </row>
    <row r="437" spans="1:48" ht="30" customHeight="1" x14ac:dyDescent="0.3">
      <c r="A437" s="13" t="s">
        <v>888</v>
      </c>
      <c r="B437" s="13" t="s">
        <v>675</v>
      </c>
      <c r="C437" s="13" t="s">
        <v>160</v>
      </c>
      <c r="D437" s="11">
        <v>34</v>
      </c>
      <c r="E437" s="12"/>
      <c r="F437" s="12"/>
      <c r="G437" s="12"/>
      <c r="H437" s="12"/>
      <c r="I437" s="12"/>
      <c r="J437" s="12"/>
      <c r="K437" s="12"/>
      <c r="L437" s="12"/>
      <c r="M437" s="13" t="s">
        <v>889</v>
      </c>
      <c r="N437" s="1" t="s">
        <v>890</v>
      </c>
      <c r="O437" s="1" t="s">
        <v>51</v>
      </c>
      <c r="P437" s="1" t="s">
        <v>51</v>
      </c>
      <c r="Q437" s="1" t="s">
        <v>887</v>
      </c>
      <c r="R437" s="1" t="s">
        <v>64</v>
      </c>
      <c r="S437" s="1" t="s">
        <v>64</v>
      </c>
      <c r="T437" s="1" t="s">
        <v>63</v>
      </c>
      <c r="X437">
        <v>1</v>
      </c>
      <c r="AR437" s="1" t="s">
        <v>51</v>
      </c>
      <c r="AS437" s="1" t="s">
        <v>51</v>
      </c>
      <c r="AU437" s="1" t="s">
        <v>891</v>
      </c>
      <c r="AV437">
        <v>435</v>
      </c>
    </row>
    <row r="438" spans="1:48" ht="30" customHeight="1" x14ac:dyDescent="0.3">
      <c r="A438" s="13" t="s">
        <v>892</v>
      </c>
      <c r="B438" s="13" t="s">
        <v>680</v>
      </c>
      <c r="C438" s="13" t="s">
        <v>160</v>
      </c>
      <c r="D438" s="11">
        <v>91</v>
      </c>
      <c r="E438" s="12"/>
      <c r="F438" s="12"/>
      <c r="G438" s="12"/>
      <c r="H438" s="12"/>
      <c r="I438" s="12"/>
      <c r="J438" s="12"/>
      <c r="K438" s="12"/>
      <c r="L438" s="12"/>
      <c r="M438" s="13" t="s">
        <v>893</v>
      </c>
      <c r="N438" s="1" t="s">
        <v>894</v>
      </c>
      <c r="O438" s="1" t="s">
        <v>51</v>
      </c>
      <c r="P438" s="1" t="s">
        <v>51</v>
      </c>
      <c r="Q438" s="1" t="s">
        <v>887</v>
      </c>
      <c r="R438" s="1" t="s">
        <v>64</v>
      </c>
      <c r="S438" s="1" t="s">
        <v>64</v>
      </c>
      <c r="T438" s="1" t="s">
        <v>63</v>
      </c>
      <c r="X438">
        <v>1</v>
      </c>
      <c r="AR438" s="1" t="s">
        <v>51</v>
      </c>
      <c r="AS438" s="1" t="s">
        <v>51</v>
      </c>
      <c r="AU438" s="1" t="s">
        <v>895</v>
      </c>
      <c r="AV438">
        <v>436</v>
      </c>
    </row>
    <row r="439" spans="1:48" ht="30" customHeight="1" x14ac:dyDescent="0.3">
      <c r="A439" s="13" t="s">
        <v>896</v>
      </c>
      <c r="B439" s="13" t="s">
        <v>159</v>
      </c>
      <c r="C439" s="13" t="s">
        <v>160</v>
      </c>
      <c r="D439" s="11">
        <v>5</v>
      </c>
      <c r="E439" s="12"/>
      <c r="F439" s="12"/>
      <c r="G439" s="12"/>
      <c r="H439" s="12"/>
      <c r="I439" s="12"/>
      <c r="J439" s="12"/>
      <c r="K439" s="12"/>
      <c r="L439" s="12"/>
      <c r="M439" s="13" t="s">
        <v>897</v>
      </c>
      <c r="N439" s="1" t="s">
        <v>898</v>
      </c>
      <c r="O439" s="1" t="s">
        <v>51</v>
      </c>
      <c r="P439" s="1" t="s">
        <v>51</v>
      </c>
      <c r="Q439" s="1" t="s">
        <v>887</v>
      </c>
      <c r="R439" s="1" t="s">
        <v>64</v>
      </c>
      <c r="S439" s="1" t="s">
        <v>64</v>
      </c>
      <c r="T439" s="1" t="s">
        <v>63</v>
      </c>
      <c r="X439">
        <v>1</v>
      </c>
      <c r="AR439" s="1" t="s">
        <v>51</v>
      </c>
      <c r="AS439" s="1" t="s">
        <v>51</v>
      </c>
      <c r="AU439" s="1" t="s">
        <v>899</v>
      </c>
      <c r="AV439">
        <v>437</v>
      </c>
    </row>
    <row r="440" spans="1:48" ht="30" customHeight="1" x14ac:dyDescent="0.3">
      <c r="A440" s="13" t="s">
        <v>900</v>
      </c>
      <c r="B440" s="13" t="s">
        <v>675</v>
      </c>
      <c r="C440" s="13" t="s">
        <v>160</v>
      </c>
      <c r="D440" s="11">
        <v>3</v>
      </c>
      <c r="E440" s="12"/>
      <c r="F440" s="12"/>
      <c r="G440" s="12"/>
      <c r="H440" s="12"/>
      <c r="I440" s="12"/>
      <c r="J440" s="12"/>
      <c r="K440" s="12"/>
      <c r="L440" s="12"/>
      <c r="M440" s="13" t="s">
        <v>901</v>
      </c>
      <c r="N440" s="1" t="s">
        <v>902</v>
      </c>
      <c r="O440" s="1" t="s">
        <v>51</v>
      </c>
      <c r="P440" s="1" t="s">
        <v>51</v>
      </c>
      <c r="Q440" s="1" t="s">
        <v>887</v>
      </c>
      <c r="R440" s="1" t="s">
        <v>64</v>
      </c>
      <c r="S440" s="1" t="s">
        <v>64</v>
      </c>
      <c r="T440" s="1" t="s">
        <v>63</v>
      </c>
      <c r="X440">
        <v>1</v>
      </c>
      <c r="AR440" s="1" t="s">
        <v>51</v>
      </c>
      <c r="AS440" s="1" t="s">
        <v>51</v>
      </c>
      <c r="AU440" s="1" t="s">
        <v>903</v>
      </c>
      <c r="AV440">
        <v>438</v>
      </c>
    </row>
    <row r="441" spans="1:48" ht="30" customHeight="1" x14ac:dyDescent="0.3">
      <c r="A441" s="13" t="s">
        <v>904</v>
      </c>
      <c r="B441" s="13" t="s">
        <v>675</v>
      </c>
      <c r="C441" s="13" t="s">
        <v>160</v>
      </c>
      <c r="D441" s="11">
        <v>36</v>
      </c>
      <c r="E441" s="12"/>
      <c r="F441" s="12"/>
      <c r="G441" s="12"/>
      <c r="H441" s="12"/>
      <c r="I441" s="12"/>
      <c r="J441" s="12"/>
      <c r="K441" s="12"/>
      <c r="L441" s="12"/>
      <c r="M441" s="13" t="s">
        <v>905</v>
      </c>
      <c r="N441" s="1" t="s">
        <v>906</v>
      </c>
      <c r="O441" s="1" t="s">
        <v>51</v>
      </c>
      <c r="P441" s="1" t="s">
        <v>51</v>
      </c>
      <c r="Q441" s="1" t="s">
        <v>887</v>
      </c>
      <c r="R441" s="1" t="s">
        <v>64</v>
      </c>
      <c r="S441" s="1" t="s">
        <v>64</v>
      </c>
      <c r="T441" s="1" t="s">
        <v>63</v>
      </c>
      <c r="X441">
        <v>1</v>
      </c>
      <c r="AR441" s="1" t="s">
        <v>51</v>
      </c>
      <c r="AS441" s="1" t="s">
        <v>51</v>
      </c>
      <c r="AU441" s="1" t="s">
        <v>907</v>
      </c>
      <c r="AV441">
        <v>439</v>
      </c>
    </row>
    <row r="442" spans="1:48" ht="30" customHeight="1" x14ac:dyDescent="0.3">
      <c r="A442" s="13" t="s">
        <v>908</v>
      </c>
      <c r="B442" s="13" t="s">
        <v>697</v>
      </c>
      <c r="C442" s="13" t="s">
        <v>160</v>
      </c>
      <c r="D442" s="11">
        <v>11</v>
      </c>
      <c r="E442" s="12"/>
      <c r="F442" s="12"/>
      <c r="G442" s="12"/>
      <c r="H442" s="12"/>
      <c r="I442" s="12"/>
      <c r="J442" s="12"/>
      <c r="K442" s="12"/>
      <c r="L442" s="12"/>
      <c r="M442" s="13" t="s">
        <v>909</v>
      </c>
      <c r="N442" s="1" t="s">
        <v>910</v>
      </c>
      <c r="O442" s="1" t="s">
        <v>51</v>
      </c>
      <c r="P442" s="1" t="s">
        <v>51</v>
      </c>
      <c r="Q442" s="1" t="s">
        <v>887</v>
      </c>
      <c r="R442" s="1" t="s">
        <v>64</v>
      </c>
      <c r="S442" s="1" t="s">
        <v>64</v>
      </c>
      <c r="T442" s="1" t="s">
        <v>63</v>
      </c>
      <c r="X442">
        <v>1</v>
      </c>
      <c r="AR442" s="1" t="s">
        <v>51</v>
      </c>
      <c r="AS442" s="1" t="s">
        <v>51</v>
      </c>
      <c r="AU442" s="1" t="s">
        <v>911</v>
      </c>
      <c r="AV442">
        <v>440</v>
      </c>
    </row>
    <row r="443" spans="1:48" ht="30" customHeight="1" x14ac:dyDescent="0.3">
      <c r="A443" s="13" t="s">
        <v>912</v>
      </c>
      <c r="B443" s="13" t="s">
        <v>697</v>
      </c>
      <c r="C443" s="13" t="s">
        <v>160</v>
      </c>
      <c r="D443" s="11">
        <v>63</v>
      </c>
      <c r="E443" s="12"/>
      <c r="F443" s="12"/>
      <c r="G443" s="12"/>
      <c r="H443" s="12"/>
      <c r="I443" s="12"/>
      <c r="J443" s="12"/>
      <c r="K443" s="12"/>
      <c r="L443" s="12"/>
      <c r="M443" s="13" t="s">
        <v>913</v>
      </c>
      <c r="N443" s="1" t="s">
        <v>914</v>
      </c>
      <c r="O443" s="1" t="s">
        <v>51</v>
      </c>
      <c r="P443" s="1" t="s">
        <v>51</v>
      </c>
      <c r="Q443" s="1" t="s">
        <v>887</v>
      </c>
      <c r="R443" s="1" t="s">
        <v>64</v>
      </c>
      <c r="S443" s="1" t="s">
        <v>64</v>
      </c>
      <c r="T443" s="1" t="s">
        <v>63</v>
      </c>
      <c r="X443">
        <v>1</v>
      </c>
      <c r="AR443" s="1" t="s">
        <v>51</v>
      </c>
      <c r="AS443" s="1" t="s">
        <v>51</v>
      </c>
      <c r="AU443" s="1" t="s">
        <v>915</v>
      </c>
      <c r="AV443">
        <v>441</v>
      </c>
    </row>
    <row r="444" spans="1:48" ht="30" customHeight="1" x14ac:dyDescent="0.3">
      <c r="A444" s="13" t="s">
        <v>916</v>
      </c>
      <c r="B444" s="13" t="s">
        <v>706</v>
      </c>
      <c r="C444" s="13" t="s">
        <v>160</v>
      </c>
      <c r="D444" s="11">
        <v>26</v>
      </c>
      <c r="E444" s="12"/>
      <c r="F444" s="12"/>
      <c r="G444" s="12"/>
      <c r="H444" s="12"/>
      <c r="I444" s="12"/>
      <c r="J444" s="12"/>
      <c r="K444" s="12"/>
      <c r="L444" s="12"/>
      <c r="M444" s="13" t="s">
        <v>917</v>
      </c>
      <c r="N444" s="1" t="s">
        <v>918</v>
      </c>
      <c r="O444" s="1" t="s">
        <v>51</v>
      </c>
      <c r="P444" s="1" t="s">
        <v>51</v>
      </c>
      <c r="Q444" s="1" t="s">
        <v>887</v>
      </c>
      <c r="R444" s="1" t="s">
        <v>64</v>
      </c>
      <c r="S444" s="1" t="s">
        <v>64</v>
      </c>
      <c r="T444" s="1" t="s">
        <v>63</v>
      </c>
      <c r="X444">
        <v>1</v>
      </c>
      <c r="AR444" s="1" t="s">
        <v>51</v>
      </c>
      <c r="AS444" s="1" t="s">
        <v>51</v>
      </c>
      <c r="AU444" s="1" t="s">
        <v>919</v>
      </c>
      <c r="AV444">
        <v>442</v>
      </c>
    </row>
    <row r="445" spans="1:48" ht="30" customHeight="1" x14ac:dyDescent="0.3">
      <c r="A445" s="13" t="s">
        <v>920</v>
      </c>
      <c r="B445" s="13" t="s">
        <v>711</v>
      </c>
      <c r="C445" s="13" t="s">
        <v>160</v>
      </c>
      <c r="D445" s="11">
        <v>10</v>
      </c>
      <c r="E445" s="12"/>
      <c r="F445" s="12"/>
      <c r="G445" s="12"/>
      <c r="H445" s="12"/>
      <c r="I445" s="12"/>
      <c r="J445" s="12"/>
      <c r="K445" s="12"/>
      <c r="L445" s="12"/>
      <c r="M445" s="13" t="s">
        <v>921</v>
      </c>
      <c r="N445" s="1" t="s">
        <v>922</v>
      </c>
      <c r="O445" s="1" t="s">
        <v>51</v>
      </c>
      <c r="P445" s="1" t="s">
        <v>51</v>
      </c>
      <c r="Q445" s="1" t="s">
        <v>887</v>
      </c>
      <c r="R445" s="1" t="s">
        <v>64</v>
      </c>
      <c r="S445" s="1" t="s">
        <v>64</v>
      </c>
      <c r="T445" s="1" t="s">
        <v>63</v>
      </c>
      <c r="X445">
        <v>1</v>
      </c>
      <c r="AR445" s="1" t="s">
        <v>51</v>
      </c>
      <c r="AS445" s="1" t="s">
        <v>51</v>
      </c>
      <c r="AU445" s="1" t="s">
        <v>923</v>
      </c>
      <c r="AV445">
        <v>443</v>
      </c>
    </row>
    <row r="446" spans="1:48" ht="30" customHeight="1" x14ac:dyDescent="0.3">
      <c r="A446" s="13" t="s">
        <v>158</v>
      </c>
      <c r="B446" s="13" t="s">
        <v>159</v>
      </c>
      <c r="C446" s="13" t="s">
        <v>160</v>
      </c>
      <c r="D446" s="11">
        <v>24</v>
      </c>
      <c r="E446" s="12"/>
      <c r="F446" s="12"/>
      <c r="G446" s="12"/>
      <c r="H446" s="12"/>
      <c r="I446" s="12"/>
      <c r="J446" s="12"/>
      <c r="K446" s="12"/>
      <c r="L446" s="12"/>
      <c r="M446" s="13" t="s">
        <v>924</v>
      </c>
      <c r="N446" s="1" t="s">
        <v>925</v>
      </c>
      <c r="O446" s="1" t="s">
        <v>51</v>
      </c>
      <c r="P446" s="1" t="s">
        <v>51</v>
      </c>
      <c r="Q446" s="1" t="s">
        <v>887</v>
      </c>
      <c r="R446" s="1" t="s">
        <v>64</v>
      </c>
      <c r="S446" s="1" t="s">
        <v>64</v>
      </c>
      <c r="T446" s="1" t="s">
        <v>63</v>
      </c>
      <c r="X446">
        <v>1</v>
      </c>
      <c r="AR446" s="1" t="s">
        <v>51</v>
      </c>
      <c r="AS446" s="1" t="s">
        <v>51</v>
      </c>
      <c r="AU446" s="1" t="s">
        <v>926</v>
      </c>
      <c r="AV446">
        <v>444</v>
      </c>
    </row>
    <row r="447" spans="1:48" ht="30" customHeight="1" x14ac:dyDescent="0.3">
      <c r="A447" s="13" t="s">
        <v>867</v>
      </c>
      <c r="B447" s="13" t="s">
        <v>868</v>
      </c>
      <c r="C447" s="13" t="s">
        <v>825</v>
      </c>
      <c r="D447" s="11">
        <v>1</v>
      </c>
      <c r="E447" s="12"/>
      <c r="F447" s="12"/>
      <c r="G447" s="12"/>
      <c r="H447" s="12"/>
      <c r="I447" s="12"/>
      <c r="J447" s="12"/>
      <c r="K447" s="12"/>
      <c r="L447" s="12"/>
      <c r="M447" s="13" t="s">
        <v>924</v>
      </c>
      <c r="N447" s="1" t="s">
        <v>855</v>
      </c>
      <c r="O447" s="1" t="s">
        <v>51</v>
      </c>
      <c r="P447" s="1" t="s">
        <v>51</v>
      </c>
      <c r="Q447" s="1" t="s">
        <v>887</v>
      </c>
      <c r="R447" s="1" t="s">
        <v>64</v>
      </c>
      <c r="S447" s="1" t="s">
        <v>64</v>
      </c>
      <c r="T447" s="1" t="s">
        <v>64</v>
      </c>
      <c r="U447">
        <v>3</v>
      </c>
      <c r="V447">
        <v>0</v>
      </c>
      <c r="W447">
        <v>5.4000000000000003E-3</v>
      </c>
      <c r="AR447" s="1" t="s">
        <v>51</v>
      </c>
      <c r="AS447" s="1" t="s">
        <v>51</v>
      </c>
      <c r="AU447" s="1" t="s">
        <v>927</v>
      </c>
      <c r="AV447">
        <v>445</v>
      </c>
    </row>
    <row r="448" spans="1:48" ht="30" customHeight="1" x14ac:dyDescent="0.3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 t="s">
        <v>887</v>
      </c>
    </row>
    <row r="449" spans="1:17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887</v>
      </c>
    </row>
    <row r="450" spans="1:17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887</v>
      </c>
    </row>
    <row r="451" spans="1:17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887</v>
      </c>
    </row>
    <row r="452" spans="1:17" ht="30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 t="s">
        <v>887</v>
      </c>
    </row>
    <row r="453" spans="1:17" ht="30" customHeight="1" x14ac:dyDescent="0.3">
      <c r="A453" s="11"/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 t="s">
        <v>887</v>
      </c>
    </row>
    <row r="454" spans="1:17" ht="30" customHeight="1" x14ac:dyDescent="0.3">
      <c r="A454" s="11"/>
      <c r="B454" s="1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 t="s">
        <v>887</v>
      </c>
    </row>
    <row r="455" spans="1:17" ht="30" customHeight="1" x14ac:dyDescent="0.3">
      <c r="A455" s="11"/>
      <c r="B455" s="1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1"/>
      <c r="Q455" s="1" t="s">
        <v>887</v>
      </c>
    </row>
    <row r="456" spans="1:17" ht="30" customHeight="1" x14ac:dyDescent="0.3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 t="s">
        <v>887</v>
      </c>
    </row>
    <row r="457" spans="1:17" ht="30" customHeight="1" x14ac:dyDescent="0.3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  <c r="Q457" s="1" t="s">
        <v>887</v>
      </c>
    </row>
    <row r="458" spans="1:17" ht="30" customHeight="1" x14ac:dyDescent="0.3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 t="s">
        <v>887</v>
      </c>
    </row>
    <row r="459" spans="1:17" ht="30" customHeight="1" x14ac:dyDescent="0.3">
      <c r="A459" s="13" t="s">
        <v>103</v>
      </c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  <c r="N459" t="s">
        <v>104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3" manualBreakCount="13">
    <brk id="27" max="16383" man="1"/>
    <brk id="51" max="16383" man="1"/>
    <brk id="123" max="16383" man="1"/>
    <brk id="171" max="16383" man="1"/>
    <brk id="219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</vt:lpstr>
      <vt:lpstr>공종별집계표</vt:lpstr>
      <vt:lpstr>공종별내역서</vt:lpstr>
      <vt:lpstr>공종별내역서!Print_Area</vt:lpstr>
      <vt:lpstr>공종별집계표!Print_Area</vt:lpstr>
      <vt:lpstr>원가!Print_Area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HongSeong</cp:lastModifiedBy>
  <dcterms:created xsi:type="dcterms:W3CDTF">2026-05-12T02:35:59Z</dcterms:created>
  <dcterms:modified xsi:type="dcterms:W3CDTF">2026-06-26T12:25:41Z</dcterms:modified>
</cp:coreProperties>
</file>