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동근\공사(2026)\제천하수처리장 슬러지 고속혼합장치 설치공사\"/>
    </mc:Choice>
  </mc:AlternateContent>
  <xr:revisionPtr revIDLastSave="0" documentId="13_ncr:1_{3C548226-2BA2-4C87-B67F-77C32C03E50E}" xr6:coauthVersionLast="47" xr6:coauthVersionMax="47" xr10:uidLastSave="{00000000-0000-0000-0000-000000000000}"/>
  <bookViews>
    <workbookView xWindow="-28920" yWindow="-165" windowWidth="29040" windowHeight="15720" firstSheet="1" activeTab="2" xr2:uid="{9261AF8F-B0B8-4C64-8794-E1CB1E42D548}"/>
  </bookViews>
  <sheets>
    <sheet name="표지" sheetId="1" state="hidden" r:id="rId1"/>
    <sheet name="설계설명서" sheetId="2" r:id="rId2"/>
    <sheet name="공사원가계산서" sheetId="3" r:id="rId3"/>
    <sheet name="공종별집계표" sheetId="4" r:id="rId4"/>
    <sheet name="공종별내역서" sheetId="5" r:id="rId5"/>
    <sheet name="일위대가목록" sheetId="6" r:id="rId6"/>
    <sheet name="일위대가" sheetId="7" r:id="rId7"/>
    <sheet name="단가대비표" sheetId="8" r:id="rId8"/>
    <sheet name="견적서1" sheetId="14" r:id="rId9"/>
    <sheet name="견적서2" sheetId="15" r:id="rId10"/>
    <sheet name="견적서3" sheetId="16" r:id="rId11"/>
    <sheet name="공사설정" sheetId="9" state="hidden" r:id="rId12"/>
  </sheets>
  <definedNames>
    <definedName name="_________SUM1" localSheetId="2" hidden="1">{#N/A,#N/A,FALSE,"단축1";#N/A,#N/A,FALSE,"단축2";#N/A,#N/A,FALSE,"단축3";#N/A,#N/A,FALSE,"장축";#N/A,#N/A,FALSE,"4WD"}</definedName>
    <definedName name="_________SUM1" localSheetId="0" hidden="1">{#N/A,#N/A,FALSE,"단축1";#N/A,#N/A,FALSE,"단축2";#N/A,#N/A,FALSE,"단축3";#N/A,#N/A,FALSE,"장축";#N/A,#N/A,FALSE,"4WD"}</definedName>
    <definedName name="_________SUM1" hidden="1">{#N/A,#N/A,FALSE,"단축1";#N/A,#N/A,FALSE,"단축2";#N/A,#N/A,FALSE,"단축3";#N/A,#N/A,FALSE,"장축";#N/A,#N/A,FALSE,"4WD"}</definedName>
    <definedName name="___A3" localSheetId="2" hidden="1">{#N/A,#N/A,FALSE,"단축1";#N/A,#N/A,FALSE,"단축2";#N/A,#N/A,FALSE,"단축3";#N/A,#N/A,FALSE,"장축";#N/A,#N/A,FALSE,"4WD"}</definedName>
    <definedName name="___A3" localSheetId="0" hidden="1">{#N/A,#N/A,FALSE,"단축1";#N/A,#N/A,FALSE,"단축2";#N/A,#N/A,FALSE,"단축3";#N/A,#N/A,FALSE,"장축";#N/A,#N/A,FALSE,"4WD"}</definedName>
    <definedName name="___A3" hidden="1">{#N/A,#N/A,FALSE,"단축1";#N/A,#N/A,FALSE,"단축2";#N/A,#N/A,FALSE,"단축3";#N/A,#N/A,FALSE,"장축";#N/A,#N/A,FALSE,"4WD"}</definedName>
    <definedName name="__123Graph_A" localSheetId="2" hidden="1">#REF!</definedName>
    <definedName name="__123Graph_A" localSheetId="0" hidden="1">#REF!</definedName>
    <definedName name="__123Graph_A" hidden="1">#REF!</definedName>
    <definedName name="__123Graph_APOWERSAV" localSheetId="2" hidden="1">#REF!</definedName>
    <definedName name="__123Graph_APOWERSAV" localSheetId="0" hidden="1">#REF!</definedName>
    <definedName name="__123Graph_APOWERSAV" hidden="1">#REF!</definedName>
    <definedName name="__123Graph_B" localSheetId="2" hidden="1">#REF!</definedName>
    <definedName name="__123Graph_B" localSheetId="0" hidden="1">#REF!</definedName>
    <definedName name="__123Graph_B" hidden="1">#REF!</definedName>
    <definedName name="__123Graph_BPOWERSAV" localSheetId="0" hidden="1">#REF!</definedName>
    <definedName name="__123Graph_BPOWERSAV" hidden="1">#REF!</definedName>
    <definedName name="__123Graph_XPOWERSAV" localSheetId="0" hidden="1">#REF!</definedName>
    <definedName name="__123Graph_XPOWERSAV" hidden="1">#REF!</definedName>
    <definedName name="__ENG1" localSheetId="0">VLOOKUP(#REF!,DBHAN,3)</definedName>
    <definedName name="__ENG1">#N/A</definedName>
    <definedName name="__ENG2" localSheetId="0">VLOOKUP(#REF!,DBHAN,3)</definedName>
    <definedName name="__ENG2">#N/A</definedName>
    <definedName name="__ENG3" localSheetId="0">VLOOKUP(#REF!,DBHAN,3)</definedName>
    <definedName name="__ENG3">#N/A</definedName>
    <definedName name="__HAN1" localSheetId="0">VLOOKUP(#REF!,DBHAN,2)</definedName>
    <definedName name="__HAN1">#N/A</definedName>
    <definedName name="__HAN2" localSheetId="0">VLOOKUP(#REF!,DBHAN,2)</definedName>
    <definedName name="__HAN2">#N/A</definedName>
    <definedName name="__HAN3" localSheetId="0">VLOOKUP(#REF!,DBHAN,2)</definedName>
    <definedName name="__HAN3">#N/A</definedName>
    <definedName name="__IntlFixup" hidden="1">TRUE</definedName>
    <definedName name="__Key11" localSheetId="2" hidden="1">#REF!</definedName>
    <definedName name="__Key11" localSheetId="0" hidden="1">#REF!</definedName>
    <definedName name="__Key11" hidden="1">#REF!</definedName>
    <definedName name="_1__123Graph_ATOTAL_PQ" localSheetId="2" hidden="1">#REF!</definedName>
    <definedName name="_1__123Graph_ATOTAL_PQ" localSheetId="0" hidden="1">#REF!</definedName>
    <definedName name="_1__123Graph_ATOTAL_PQ" hidden="1">#REF!</definedName>
    <definedName name="_10_0_F" localSheetId="2" hidden="1">#REF!</definedName>
    <definedName name="_10_0_F" localSheetId="0" hidden="1">#REF!</definedName>
    <definedName name="_10_0_F" hidden="1">#REF!</definedName>
    <definedName name="_12_0_S" localSheetId="2" hidden="1">#REF!</definedName>
    <definedName name="_12_0_S" localSheetId="0" hidden="1">#REF!</definedName>
    <definedName name="_12_0_S" hidden="1">#REF!</definedName>
    <definedName name="_12211" localSheetId="2" hidden="1">#REF!</definedName>
    <definedName name="_12211" localSheetId="0" hidden="1">#REF!</definedName>
    <definedName name="_12211" hidden="1">#REF!</definedName>
    <definedName name="_16_0_0_F" localSheetId="2" hidden="1">#REF!</definedName>
    <definedName name="_16_0_0_F" localSheetId="0" hidden="1">#REF!</definedName>
    <definedName name="_16_0_0_F" hidden="1">#REF!</definedName>
    <definedName name="_17_0_0_S" localSheetId="2" hidden="1">#REF!</definedName>
    <definedName name="_17_0_0_S" localSheetId="0" hidden="1">#REF!</definedName>
    <definedName name="_17_0_0_S" hidden="1">#REF!</definedName>
    <definedName name="_2__123Graph_BTOTAL_PQ" localSheetId="2" hidden="1">#REF!</definedName>
    <definedName name="_2__123Graph_BTOTAL_PQ" localSheetId="0" hidden="1">#REF!</definedName>
    <definedName name="_2__123Graph_BTOTAL_PQ" hidden="1">#REF!</definedName>
    <definedName name="_3__123Graph_CTOTAL_PQ" localSheetId="2" hidden="1">#REF!</definedName>
    <definedName name="_3__123Graph_CTOTAL_PQ" localSheetId="0" hidden="1">#REF!</definedName>
    <definedName name="_3__123Graph_CTOTAL_PQ" hidden="1">#REF!</definedName>
    <definedName name="_3¤§¤_¤¡" localSheetId="2" hidden="1">{#N/A,#N/A,FALSE,"Sheet1"}</definedName>
    <definedName name="_3¤§¤_¤¡" localSheetId="0" hidden="1">{#N/A,#N/A,FALSE,"Sheet1"}</definedName>
    <definedName name="_3¤§¤_¤¡" hidden="1">{#N/A,#N/A,FALSE,"Sheet1"}</definedName>
    <definedName name="_31a122_" localSheetId="2" hidden="1">{#N/A,#N/A,FALSE,"속도"}</definedName>
    <definedName name="_31a122_" localSheetId="0" hidden="1">{#N/A,#N/A,FALSE,"속도"}</definedName>
    <definedName name="_31a122_" hidden="1">{#N/A,#N/A,FALSE,"속도"}</definedName>
    <definedName name="_32A3_" localSheetId="2" hidden="1">{#N/A,#N/A,FALSE,"단축1";#N/A,#N/A,FALSE,"단축2";#N/A,#N/A,FALSE,"단축3";#N/A,#N/A,FALSE,"장축";#N/A,#N/A,FALSE,"4WD"}</definedName>
    <definedName name="_32A3_" localSheetId="0" hidden="1">{#N/A,#N/A,FALSE,"단축1";#N/A,#N/A,FALSE,"단축2";#N/A,#N/A,FALSE,"단축3";#N/A,#N/A,FALSE,"장축";#N/A,#N/A,FALSE,"4WD"}</definedName>
    <definedName name="_32A3_" hidden="1">{#N/A,#N/A,FALSE,"단축1";#N/A,#N/A,FALSE,"단축2";#N/A,#N/A,FALSE,"단축3";#N/A,#N/A,FALSE,"장축";#N/A,#N/A,FALSE,"4WD"}</definedName>
    <definedName name="_4__123Graph_DTOTAL_PQ" localSheetId="2" hidden="1">#REF!</definedName>
    <definedName name="_4__123Graph_DTOTAL_PQ" localSheetId="0" hidden="1">#REF!</definedName>
    <definedName name="_4__123Graph_DTOTAL_PQ" hidden="1">#REF!</definedName>
    <definedName name="_44wrn.Ã¶°ñÁý°èÇ_._.5Ä­." localSheetId="2" hidden="1">{#N/A,#N/A,FALSE,"Sheet1"}</definedName>
    <definedName name="_44wrn.Ã¶°ñÁý°èÇ_._.5Ä­." localSheetId="0" hidden="1">{#N/A,#N/A,FALSE,"Sheet1"}</definedName>
    <definedName name="_44wrn.Ã¶°ñÁý°èÇ_._.5Ä­." hidden="1">{#N/A,#N/A,FALSE,"Sheet1"}</definedName>
    <definedName name="_5__123Graph_XTOTAL_PQ" localSheetId="2" hidden="1">#REF!</definedName>
    <definedName name="_5__123Graph_XTOTAL_PQ" localSheetId="0" hidden="1">#REF!</definedName>
    <definedName name="_5__123Graph_XTOTAL_PQ" hidden="1">#REF!</definedName>
    <definedName name="_6wrn.Ã¶°ñÁý°èÇ_._.5Ä­." localSheetId="2" hidden="1">{#N/A,#N/A,FALSE,"Sheet1"}</definedName>
    <definedName name="_6wrn.Ã¶°ñÁý°èÇ_._.5Ä­." localSheetId="0" hidden="1">{#N/A,#N/A,FALSE,"Sheet1"}</definedName>
    <definedName name="_6wrn.Ã¶°ñÁý°èÇ_._.5Ä­." hidden="1">{#N/A,#N/A,FALSE,"Sheet1"}</definedName>
    <definedName name="_7¤§¤_¤¡" localSheetId="2" hidden="1">{#N/A,#N/A,FALSE,"Sheet1"}</definedName>
    <definedName name="_7¤§¤_¤¡" localSheetId="0" hidden="1">{#N/A,#N/A,FALSE,"Sheet1"}</definedName>
    <definedName name="_7¤§¤_¤¡" hidden="1">{#N/A,#N/A,FALSE,"Sheet1"}</definedName>
    <definedName name="_a122" localSheetId="2" hidden="1">{#N/A,#N/A,FALSE,"속도"}</definedName>
    <definedName name="_a122" localSheetId="0" hidden="1">{#N/A,#N/A,FALSE,"속도"}</definedName>
    <definedName name="_a122" hidden="1">{#N/A,#N/A,FALSE,"속도"}</definedName>
    <definedName name="_ECS1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_ECS1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_ECS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_ENG1" localSheetId="0">VLOOKUP(#REF!,DBHAN,3)</definedName>
    <definedName name="_ENG1">#N/A</definedName>
    <definedName name="_ENG2" localSheetId="0">VLOOKUP(#REF!,DBHAN,3)</definedName>
    <definedName name="_ENG2">#N/A</definedName>
    <definedName name="_ENG3" localSheetId="0">VLOOKUP(#REF!,DBHAN,3)</definedName>
    <definedName name="_ENG3">#N/A</definedName>
    <definedName name="_Fill" localSheetId="2" hidden="1">#REF!</definedName>
    <definedName name="_Fill" localSheetId="0" hidden="1">#REF!</definedName>
    <definedName name="_Fill" hidden="1">#REF!</definedName>
    <definedName name="_xlnm._FilterDatabase" localSheetId="2" hidden="1">#REF!</definedName>
    <definedName name="_xlnm._FilterDatabase" localSheetId="0" hidden="1">#REF!</definedName>
    <definedName name="_xlnm._FilterDatabase" hidden="1">#REF!</definedName>
    <definedName name="_HAN1" localSheetId="0">VLOOKUP(#REF!,DBHAN,2)</definedName>
    <definedName name="_HAN1">#N/A</definedName>
    <definedName name="_HAN2" localSheetId="0">VLOOKUP(#REF!,DBHAN,2)</definedName>
    <definedName name="_HAN2">#N/A</definedName>
    <definedName name="_HAN3" localSheetId="0">VLOOKUP(#REF!,DBHAN,2)</definedName>
    <definedName name="_HAN3">#N/A</definedName>
    <definedName name="_Key1" localSheetId="0" hidden="1">#REF!</definedName>
    <definedName name="_Key11" localSheetId="2" hidden="1">#REF!</definedName>
    <definedName name="_Key11" localSheetId="0" hidden="1">#REF!</definedName>
    <definedName name="_Key11" hidden="1">#REF!</definedName>
    <definedName name="_Key2" localSheetId="2" hidden="1">#REF!</definedName>
    <definedName name="_Key2" localSheetId="0" hidden="1">#REF!</definedName>
    <definedName name="_Key2" hidden="1">#REF!</definedName>
    <definedName name="_ncr2" localSheetId="2" hidden="1">{#N/A,#N/A,FALSE,"현장 NCR 분석";#N/A,#N/A,FALSE,"현장품질감사";#N/A,#N/A,FALSE,"현장품질감사"}</definedName>
    <definedName name="_ncr2" localSheetId="0" hidden="1">{#N/A,#N/A,FALSE,"현장 NCR 분석";#N/A,#N/A,FALSE,"현장품질감사";#N/A,#N/A,FALSE,"현장품질감사"}</definedName>
    <definedName name="_ncr2" hidden="1">{#N/A,#N/A,FALSE,"현장 NCR 분석";#N/A,#N/A,FALSE,"현장품질감사";#N/A,#N/A,FALSE,"현장품질감사"}</definedName>
    <definedName name="_Order1" hidden="1">255</definedName>
    <definedName name="_Order2" hidden="1">255</definedName>
    <definedName name="_Parse_In" localSheetId="2" hidden="1">#REF!</definedName>
    <definedName name="_Parse_In" localSheetId="0" hidden="1">#REF!</definedName>
    <definedName name="_Parse_In" hidden="1">#REF!</definedName>
    <definedName name="_Parse_Out" localSheetId="2" hidden="1">#REF!</definedName>
    <definedName name="_Parse_Out" localSheetId="0" hidden="1">#REF!</definedName>
    <definedName name="_Parse_Out" hidden="1">#REF!</definedName>
    <definedName name="_Regression_Int" hidden="1">1</definedName>
    <definedName name="_Sort" localSheetId="2" hidden="1">#REF!</definedName>
    <definedName name="_Sort" localSheetId="0" hidden="1">#REF!</definedName>
    <definedName name="_Sort" hidden="1">#REF!</definedName>
    <definedName name="_Table1_In1" localSheetId="2" hidden="1">#REF!</definedName>
    <definedName name="_Table1_In1" localSheetId="0" hidden="1">#REF!</definedName>
    <definedName name="_Table1_In1" hidden="1">#REF!</definedName>
    <definedName name="_Table1_Out" localSheetId="2" hidden="1">#REF!</definedName>
    <definedName name="_Table1_Out" localSheetId="0" hidden="1">#REF!</definedName>
    <definedName name="_Table1_Out" hidden="1">#REF!</definedName>
    <definedName name="Access_Button" hidden="1">"업체현황_카드발송_List"</definedName>
    <definedName name="Access_Button1" hidden="1">"업체현황_카드발송_List"</definedName>
    <definedName name="Access_Button2" hidden="1">"업체현황_카드발송_List"</definedName>
    <definedName name="Access_Button3" hidden="1">"카드발송_카드발송_List1"</definedName>
    <definedName name="Access_Button4" hidden="1">"업체현황_카드발송_List"</definedName>
    <definedName name="AccessDatabase" hidden="1">"E:\WORK\VISUAL\MIRAE\LOADSYS\LoadDB.mdb"</definedName>
    <definedName name="ad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fvvv" localSheetId="2" hidden="1">{"'Firr(선)'!$AS$1:$AY$62","'Firr(사)'!$AS$1:$AY$62","'Firr(회)'!$AS$1:$AY$62","'Firr(선)'!$L$1:$V$62","'Firr(사)'!$L$1:$V$62","'Firr(회)'!$L$1:$V$62"}</definedName>
    <definedName name="adfvvv" localSheetId="0" hidden="1">{"'Firr(선)'!$AS$1:$AY$62","'Firr(사)'!$AS$1:$AY$62","'Firr(회)'!$AS$1:$AY$62","'Firr(선)'!$L$1:$V$62","'Firr(사)'!$L$1:$V$62","'Firr(회)'!$L$1:$V$62"}</definedName>
    <definedName name="adfvvv" hidden="1">{"'Firr(선)'!$AS$1:$AY$62","'Firr(사)'!$AS$1:$AY$62","'Firr(회)'!$AS$1:$AY$62","'Firr(선)'!$L$1:$V$62","'Firr(사)'!$L$1:$V$62","'Firr(회)'!$L$1:$V$62"}</definedName>
    <definedName name="ADSDF" localSheetId="2" hidden="1">{#N/A,#N/A,TRUE,"Y생산";#N/A,#N/A,TRUE,"Y판매";#N/A,#N/A,TRUE,"Y총물량";#N/A,#N/A,TRUE,"Y능력";#N/A,#N/A,TRUE,"YKD"}</definedName>
    <definedName name="ADSDF" localSheetId="0" hidden="1">{#N/A,#N/A,TRUE,"Y생산";#N/A,#N/A,TRUE,"Y판매";#N/A,#N/A,TRUE,"Y총물량";#N/A,#N/A,TRUE,"Y능력";#N/A,#N/A,TRUE,"YKD"}</definedName>
    <definedName name="ADSDF" hidden="1">{#N/A,#N/A,TRUE,"Y생산";#N/A,#N/A,TRUE,"Y판매";#N/A,#N/A,TRUE,"Y총물량";#N/A,#N/A,TRUE,"Y능력";#N/A,#N/A,TRUE,"YKD"}</definedName>
    <definedName name="aer" localSheetId="2">#REF!,#REF!</definedName>
    <definedName name="aer" localSheetId="0">#REF!,#REF!</definedName>
    <definedName name="aer">#REF!,#REF!</definedName>
    <definedName name="afasd" localSheetId="2" hidden="1">{#N/A,#N/A,FALSE,"단가표지"}</definedName>
    <definedName name="afasd" localSheetId="0" hidden="1">{#N/A,#N/A,FALSE,"단가표지"}</definedName>
    <definedName name="afasd" hidden="1">{#N/A,#N/A,FALSE,"단가표지"}</definedName>
    <definedName name="afd" localSheetId="2" hidden="1">{#N/A,#N/A,FALSE,"운반시간"}</definedName>
    <definedName name="afd" localSheetId="0" hidden="1">{#N/A,#N/A,FALSE,"운반시간"}</definedName>
    <definedName name="afd" hidden="1">{#N/A,#N/A,FALSE,"운반시간"}</definedName>
    <definedName name="ag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 hidden="1">1</definedName>
    <definedName name="arr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2DocOpenMode" hidden="1">"AS2DocumentBrowse"</definedName>
    <definedName name="asfas" localSheetId="2" hidden="1">{#N/A,#N/A,FALSE,"표지목차"}</definedName>
    <definedName name="asfas" localSheetId="0" hidden="1">{#N/A,#N/A,FALSE,"표지목차"}</definedName>
    <definedName name="asfas" hidden="1">{#N/A,#N/A,FALSE,"표지목차"}</definedName>
    <definedName name="asfwe" localSheetId="2" hidden="1">{"'Firr(선)'!$AS$1:$AY$62","'Firr(사)'!$AS$1:$AY$62","'Firr(회)'!$AS$1:$AY$62","'Firr(선)'!$L$1:$V$62","'Firr(사)'!$L$1:$V$62","'Firr(회)'!$L$1:$V$62"}</definedName>
    <definedName name="asfwe" localSheetId="0" hidden="1">{"'Firr(선)'!$AS$1:$AY$62","'Firr(사)'!$AS$1:$AY$62","'Firr(회)'!$AS$1:$AY$62","'Firr(선)'!$L$1:$V$62","'Firr(사)'!$L$1:$V$62","'Firr(회)'!$L$1:$V$62"}</definedName>
    <definedName name="asfwe" hidden="1">{"'Firr(선)'!$AS$1:$AY$62","'Firr(사)'!$AS$1:$AY$62","'Firr(회)'!$AS$1:$AY$62","'Firr(선)'!$L$1:$V$62","'Firr(사)'!$L$1:$V$62","'Firr(회)'!$L$1:$V$62"}</definedName>
    <definedName name="ass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wer" localSheetId="2" hidden="1">{"'Firr(선)'!$AS$1:$AY$62","'Firr(사)'!$AS$1:$AY$62","'Firr(회)'!$AS$1:$AY$62","'Firr(선)'!$L$1:$V$62","'Firr(사)'!$L$1:$V$62","'Firr(회)'!$L$1:$V$62"}</definedName>
    <definedName name="awer" localSheetId="0" hidden="1">{"'Firr(선)'!$AS$1:$AY$62","'Firr(사)'!$AS$1:$AY$62","'Firr(회)'!$AS$1:$AY$62","'Firr(선)'!$L$1:$V$62","'Firr(사)'!$L$1:$V$62","'Firr(회)'!$L$1:$V$62"}</definedName>
    <definedName name="awer" hidden="1">{"'Firr(선)'!$AS$1:$AY$62","'Firr(사)'!$AS$1:$AY$62","'Firr(회)'!$AS$1:$AY$62","'Firr(선)'!$L$1:$V$62","'Firr(사)'!$L$1:$V$62","'Firr(회)'!$L$1:$V$62"}</definedName>
    <definedName name="bdf" localSheetId="2">{"Book1","부대-(표지판,데리,가드).xls","부대-(낙,차,중분대).xls"}</definedName>
    <definedName name="bdf" localSheetId="0">{"Book1","부대-(표지판,데리,가드).xls","부대-(낙,차,중분대).xls"}</definedName>
    <definedName name="bdf">{"Book1","부대-(표지판,데리,가드).xls","부대-(낙,차,중분대).xls"}</definedName>
    <definedName name="BOOK2" localSheetId="2" hidden="1">{#N/A,#N/A,TRUE,"손익보고"}</definedName>
    <definedName name="BOOK2" localSheetId="0" hidden="1">{#N/A,#N/A,TRUE,"손익보고"}</definedName>
    <definedName name="BOOK2" hidden="1">{#N/A,#N/A,TRUE,"손익보고"}</definedName>
    <definedName name="BSB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CC" localSheetId="2" hidden="1">{#N/A,#N/A,FALSE,"혼합골재"}</definedName>
    <definedName name="CC" localSheetId="0" hidden="1">{#N/A,#N/A,FALSE,"혼합골재"}</definedName>
    <definedName name="CC" hidden="1">{#N/A,#N/A,FALSE,"혼합골재"}</definedName>
    <definedName name="CG" localSheetId="0">CG</definedName>
    <definedName name="CG">표지!CG</definedName>
    <definedName name="cmrfid" localSheetId="2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cmrfid" localSheetId="0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cmrfid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cnltn" localSheetId="2" hidden="1">{"'신흥취수펌프 검토'!$M$2","'신흥취수펌프 검토'!$A$1:$AE$87"}</definedName>
    <definedName name="cnltn" localSheetId="0" hidden="1">{"'신흥취수펌프 검토'!$M$2","'신흥취수펌프 검토'!$A$1:$AE$87"}</definedName>
    <definedName name="cnltn" hidden="1">{"'신흥취수펌프 검토'!$M$2","'신흥취수펌프 검토'!$A$1:$AE$87"}</definedName>
    <definedName name="CO" localSheetId="2">COUNTIF(#REF!,#REF!)</definedName>
    <definedName name="CO" localSheetId="0">COUNTIF(#REF!,#REF!)</definedName>
    <definedName name="CO">COUNTIF(#REF!,#REF!)</definedName>
    <definedName name="CW" localSheetId="0">COUNTIF(#REF!,#REF!)</definedName>
    <definedName name="CW">COUNTIF(#REF!,#REF!)</definedName>
    <definedName name="cxee" localSheetId="2" hidden="1">{"'Firr(선)'!$AS$1:$AY$62","'Firr(사)'!$AS$1:$AY$62","'Firr(회)'!$AS$1:$AY$62","'Firr(선)'!$L$1:$V$62","'Firr(사)'!$L$1:$V$62","'Firr(회)'!$L$1:$V$62"}</definedName>
    <definedName name="cxee" localSheetId="0" hidden="1">{"'Firr(선)'!$AS$1:$AY$62","'Firr(사)'!$AS$1:$AY$62","'Firr(회)'!$AS$1:$AY$62","'Firr(선)'!$L$1:$V$62","'Firr(사)'!$L$1:$V$62","'Firr(회)'!$L$1:$V$62"}</definedName>
    <definedName name="cxee" hidden="1">{"'Firr(선)'!$AS$1:$AY$62","'Firr(사)'!$AS$1:$AY$62","'Firr(회)'!$AS$1:$AY$62","'Firr(선)'!$L$1:$V$62","'Firr(사)'!$L$1:$V$62","'Firr(회)'!$L$1:$V$62"}</definedName>
    <definedName name="DANGA" localSheetId="2">#REF!,#REF!</definedName>
    <definedName name="DANGA" localSheetId="0">#REF!,#REF!</definedName>
    <definedName name="DANGA">#REF!,#REF!</definedName>
    <definedName name="DANGA_2" localSheetId="2">#REF!,#REF!</definedName>
    <definedName name="DANGA_2" localSheetId="0">#REF!,#REF!</definedName>
    <definedName name="DANGA_2">#REF!,#REF!</definedName>
    <definedName name="DANGA_3" localSheetId="2">#REF!,#REF!</definedName>
    <definedName name="DANGA_3" localSheetId="0">#REF!,#REF!</definedName>
    <definedName name="DANGA_3">#REF!,#REF!</definedName>
    <definedName name="DANGA_73" localSheetId="2">#REF!,#REF!</definedName>
    <definedName name="DANGA_73" localSheetId="0">#REF!,#REF!</definedName>
    <definedName name="DANGA_73">#REF!,#REF!</definedName>
    <definedName name="DANGA_74" localSheetId="0">#REF!,#REF!</definedName>
    <definedName name="DANGA_74">#REF!,#REF!</definedName>
    <definedName name="danga2" localSheetId="0">#REF!,#REF!</definedName>
    <definedName name="danga2">#REF!,#REF!</definedName>
    <definedName name="DATE_COM" localSheetId="2">IF(MAX(#REF!)=0,"",MAX(#REF!))</definedName>
    <definedName name="DATE_COM" localSheetId="0">IF(MAX(#REF!)=0,"",MAX(#REF!))</definedName>
    <definedName name="DATE_COM">IF(MAX(#REF!)=0,"",MAX(#REF!))</definedName>
    <definedName name="DATE_COMC" localSheetId="2">IF(MAX(#REF!)=0,"",MAX(#REF!))</definedName>
    <definedName name="DATE_COMC" localSheetId="0">IF(MAX(#REF!)=0,"",MAX(#REF!))</definedName>
    <definedName name="DATE_COMC">IF(MAX(#REF!)=0,"",MAX(#REF!))</definedName>
    <definedName name="DCA_P" localSheetId="0">ROUND(SUM(DCC,DCO,DCN)*100/#REF!,1)</definedName>
    <definedName name="DCA_P">#N/A</definedName>
    <definedName name="DCC_P" localSheetId="0">ROUND(DCC*100/#REF!,1)</definedName>
    <definedName name="DCC_P">#N/A</definedName>
    <definedName name="DCN_P" localSheetId="0">ROUND(DCN*100/#REF!,1)</definedName>
    <definedName name="DCN_P">#N/A</definedName>
    <definedName name="DCO_P" localSheetId="0">ROUND(DCO*100/#REF!,1)</definedName>
    <definedName name="DCO_P">#N/A</definedName>
    <definedName name="DDD" localSheetId="2" hidden="1">#REF!</definedName>
    <definedName name="DDD" localSheetId="0" hidden="1">#REF!</definedName>
    <definedName name="DDD" hidden="1">#REF!</definedName>
    <definedName name="DDDD" localSheetId="2">공사원가계산서!DDDD</definedName>
    <definedName name="DDDD" localSheetId="0">DDDD</definedName>
    <definedName name="DDDD">공사원가계산서!DDDD</definedName>
    <definedName name="ddddd" localSheetId="2" hidden="1">#REF!</definedName>
    <definedName name="ddddd" localSheetId="0" hidden="1">#REF!</definedName>
    <definedName name="ddddd" hidden="1">#REF!</definedName>
    <definedName name="ddddd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erwr" localSheetId="2" hidden="1">{"'Firr(선)'!$AS$1:$AY$62","'Firr(사)'!$AS$1:$AY$62","'Firr(회)'!$AS$1:$AY$62","'Firr(선)'!$L$1:$V$62","'Firr(사)'!$L$1:$V$62","'Firr(회)'!$L$1:$V$62"}</definedName>
    <definedName name="derwr" localSheetId="0" hidden="1">{"'Firr(선)'!$AS$1:$AY$62","'Firr(사)'!$AS$1:$AY$62","'Firr(회)'!$AS$1:$AY$62","'Firr(선)'!$L$1:$V$62","'Firr(사)'!$L$1:$V$62","'Firr(회)'!$L$1:$V$62"}</definedName>
    <definedName name="derwr" hidden="1">{"'Firr(선)'!$AS$1:$AY$62","'Firr(사)'!$AS$1:$AY$62","'Firr(회)'!$AS$1:$AY$62","'Firr(선)'!$L$1:$V$62","'Firr(사)'!$L$1:$V$62","'Firr(회)'!$L$1:$V$62"}</definedName>
    <definedName name="dfd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wer" localSheetId="2" hidden="1">{"'Firr(선)'!$AS$1:$AY$62","'Firr(사)'!$AS$1:$AY$62","'Firr(회)'!$AS$1:$AY$62","'Firr(선)'!$L$1:$V$62","'Firr(사)'!$L$1:$V$62","'Firr(회)'!$L$1:$V$62"}</definedName>
    <definedName name="dfwer" localSheetId="0" hidden="1">{"'Firr(선)'!$AS$1:$AY$62","'Firr(사)'!$AS$1:$AY$62","'Firr(회)'!$AS$1:$AY$62","'Firr(선)'!$L$1:$V$62","'Firr(사)'!$L$1:$V$62","'Firr(회)'!$L$1:$V$62"}</definedName>
    <definedName name="dfwer" hidden="1">{"'Firr(선)'!$AS$1:$AY$62","'Firr(사)'!$AS$1:$AY$62","'Firr(회)'!$AS$1:$AY$62","'Firr(선)'!$L$1:$V$62","'Firr(사)'!$L$1:$V$62","'Firr(회)'!$L$1:$V$62"}</definedName>
    <definedName name="dh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d" localSheetId="2">{"Book1","부대-(표지판,데리,가드).xls","부대-(낙,차,중분대).xls"}</definedName>
    <definedName name="djd" localSheetId="0">{"Book1","부대-(표지판,데리,가드).xls","부대-(낙,차,중분대).xls"}</definedName>
    <definedName name="djd">{"Book1","부대-(표지판,데리,가드).xls","부대-(낙,차,중분대).xls"}</definedName>
    <definedName name="dkdkdkdkd" localSheetId="2" hidden="1">{#N/A,#N/A,FALSE,"명세표"}</definedName>
    <definedName name="dkdkdkdkd" localSheetId="0" hidden="1">{#N/A,#N/A,FALSE,"명세표"}</definedName>
    <definedName name="dkdkdkdkd" hidden="1">{#N/A,#N/A,FALSE,"명세표"}</definedName>
    <definedName name="DL" localSheetId="2">공사원가계산서!DL</definedName>
    <definedName name="DL" localSheetId="0">DL</definedName>
    <definedName name="DL">공사원가계산서!DL</definedName>
    <definedName name="dlfdnl" localSheetId="2" hidden="1">{"'제10장(표)'!$A$5:$L$10"}</definedName>
    <definedName name="dlfdnl" localSheetId="0" hidden="1">{"'제10장(표)'!$A$5:$L$10"}</definedName>
    <definedName name="dlfdnl" hidden="1">{"'제10장(표)'!$A$5:$L$10"}</definedName>
    <definedName name="dn" localSheetId="2" hidden="1">{#N/A,#N/A,FALSE,"혼합골재"}</definedName>
    <definedName name="dn" localSheetId="0" hidden="1">{#N/A,#N/A,FALSE,"혼합골재"}</definedName>
    <definedName name="dn" hidden="1">{#N/A,#N/A,FALSE,"혼합골재"}</definedName>
    <definedName name="Document_array" localSheetId="2">{"Book1","부대-(표지판,데리,가드).xls","부대-(낙,차,중분대).xls"}</definedName>
    <definedName name="Document_array" localSheetId="0">{"Book1","부대-(표지판,데리,가드).xls","부대-(낙,차,중분대).xls"}</definedName>
    <definedName name="Document_array">{"Book1","부대-(표지판,데리,가드).xls","부대-(낙,차,중분대).xls"}</definedName>
    <definedName name="DSSDS" localSheetId="2" hidden="1">{#N/A,#N/A,FALSE,"명세표"}</definedName>
    <definedName name="DSSDS" localSheetId="0" hidden="1">{#N/A,#N/A,FALSE,"명세표"}</definedName>
    <definedName name="DSSDS" hidden="1">{#N/A,#N/A,FALSE,"명세표"}</definedName>
    <definedName name="DW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C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EC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EC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ECS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ECS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ECS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ECS기계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ECS기계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ECS기계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ee" localSheetId="2" hidden="1">{#N/A,#N/A,FALSE,"단가표지"}</definedName>
    <definedName name="ee" localSheetId="0" hidden="1">{#N/A,#N/A,FALSE,"단가표지"}</definedName>
    <definedName name="ee" hidden="1">{#N/A,#N/A,FALSE,"단가표지"}</definedName>
    <definedName name="eee" localSheetId="2" hidden="1">{#N/A,#N/A,FALSE,"신청통보";#N/A,#N/A,FALSE,"기성확인서";#N/A,#N/A,FALSE,"기성내역서"}</definedName>
    <definedName name="eee" localSheetId="0" hidden="1">{#N/A,#N/A,FALSE,"신청통보";#N/A,#N/A,FALSE,"기성확인서";#N/A,#N/A,FALSE,"기성내역서"}</definedName>
    <definedName name="eee" hidden="1">{#N/A,#N/A,FALSE,"신청통보";#N/A,#N/A,FALSE,"기성확인서";#N/A,#N/A,FALSE,"기성내역서"}</definedName>
    <definedName name="efd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NG" localSheetId="0">VLOOKUP(#REF!,DBHAN,3)</definedName>
    <definedName name="ENG">#N/A</definedName>
    <definedName name="ewq" localSheetId="2" hidden="1">{"'Firr(선)'!$AS$1:$AY$62","'Firr(사)'!$AS$1:$AY$62","'Firr(회)'!$AS$1:$AY$62","'Firr(선)'!$L$1:$V$62","'Firr(사)'!$L$1:$V$62","'Firr(회)'!$L$1:$V$62"}</definedName>
    <definedName name="ewq" localSheetId="0" hidden="1">{"'Firr(선)'!$AS$1:$AY$62","'Firr(사)'!$AS$1:$AY$62","'Firr(회)'!$AS$1:$AY$62","'Firr(선)'!$L$1:$V$62","'Firr(사)'!$L$1:$V$62","'Firr(회)'!$L$1:$V$62"}</definedName>
    <definedName name="ewq" hidden="1">{"'Firr(선)'!$AS$1:$AY$62","'Firr(사)'!$AS$1:$AY$62","'Firr(회)'!$AS$1:$AY$62","'Firr(선)'!$L$1:$V$62","'Firr(사)'!$L$1:$V$62","'Firr(회)'!$L$1:$V$62"}</definedName>
    <definedName name="F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" localSheetId="2">#REF!,#REF!,#REF!</definedName>
    <definedName name="FF" localSheetId="0">#REF!,#REF!,#REF!</definedName>
    <definedName name="FF">#REF!,#REF!,#REF!</definedName>
    <definedName name="fffff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S" localSheetId="2">공사원가계산서!FGS</definedName>
    <definedName name="FGS" localSheetId="0">FGS</definedName>
    <definedName name="FGS">공사원가계산서!FGS</definedName>
    <definedName name="FJD" localSheetId="2" hidden="1">{#N/A,#N/A,FALSE,"단축1";#N/A,#N/A,FALSE,"단축2";#N/A,#N/A,FALSE,"단축3";#N/A,#N/A,FALSE,"장축";#N/A,#N/A,FALSE,"4WD"}</definedName>
    <definedName name="FJD" localSheetId="0" hidden="1">{#N/A,#N/A,FALSE,"단축1";#N/A,#N/A,FALSE,"단축2";#N/A,#N/A,FALSE,"단축3";#N/A,#N/A,FALSE,"장축";#N/A,#N/A,FALSE,"4WD"}</definedName>
    <definedName name="FJD" hidden="1">{#N/A,#N/A,FALSE,"단축1";#N/A,#N/A,FALSE,"단축2";#N/A,#N/A,FALSE,"단축3";#N/A,#N/A,FALSE,"장축";#N/A,#N/A,FALSE,"4WD"}</definedName>
    <definedName name="FLEXIBLE.T.L" localSheetId="2" hidden="1">{#N/A,#N/A,FALSE,"단축1";#N/A,#N/A,FALSE,"단축2";#N/A,#N/A,FALSE,"단축3";#N/A,#N/A,FALSE,"장축";#N/A,#N/A,FALSE,"4WD"}</definedName>
    <definedName name="FLEXIBLE.T.L" localSheetId="0" hidden="1">{#N/A,#N/A,FALSE,"단축1";#N/A,#N/A,FALSE,"단축2";#N/A,#N/A,FALSE,"단축3";#N/A,#N/A,FALSE,"장축";#N/A,#N/A,FALSE,"4WD"}</definedName>
    <definedName name="FLEXIBLE.T.L" hidden="1">{#N/A,#N/A,FALSE,"단축1";#N/A,#N/A,FALSE,"단축2";#N/A,#N/A,FALSE,"단축3";#N/A,#N/A,FALSE,"장축";#N/A,#N/A,FALSE,"4WD"}</definedName>
    <definedName name="gbc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MCO" localSheetId="2" hidden="1">#REF!</definedName>
    <definedName name="GEMCO" localSheetId="0" hidden="1">#REF!</definedName>
    <definedName name="GEMCO" hidden="1">#REF!</definedName>
    <definedName name="GEW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dfg" localSheetId="2" hidden="1">#REF!</definedName>
    <definedName name="gfgdfg" localSheetId="0" hidden="1">#REF!</definedName>
    <definedName name="gfgdfg" hidden="1">#REF!</definedName>
    <definedName name="gfgf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rew" localSheetId="2" hidden="1">#REF!</definedName>
    <definedName name="grew" localSheetId="0" hidden="1">#REF!</definedName>
    <definedName name="grew" hidden="1">#REF!</definedName>
    <definedName name="gu" localSheetId="2">#REF!,#REF!</definedName>
    <definedName name="gu" localSheetId="0">#REF!,#REF!</definedName>
    <definedName name="gu">#REF!,#REF!</definedName>
    <definedName name="G견적" localSheetId="2" hidden="1">{#N/A,#N/A,TRUE,"손익보고"}</definedName>
    <definedName name="G견적" localSheetId="0" hidden="1">{#N/A,#N/A,TRUE,"손익보고"}</definedName>
    <definedName name="G견적" hidden="1">{#N/A,#N/A,TRUE,"손익보고"}</definedName>
    <definedName name="ha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a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a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an" localSheetId="2" hidden="1">#REF!</definedName>
    <definedName name="HAN" localSheetId="0">VLOOKUP(#REF!,DBHAN,2)</definedName>
    <definedName name="han" hidden="1">#REF!</definedName>
    <definedName name="hardwar" localSheetId="2" hidden="1">#REF!</definedName>
    <definedName name="hardwar" localSheetId="0" hidden="1">#REF!</definedName>
    <definedName name="hardwar" hidden="1">#REF!</definedName>
    <definedName name="HDGBG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ERE" localSheetId="2" hidden="1">{#N/A,#N/A,TRUE,"손익보고"}</definedName>
    <definedName name="HERE" localSheetId="0" hidden="1">{#N/A,#N/A,TRUE,"손익보고"}</definedName>
    <definedName name="HERE" hidden="1">{#N/A,#N/A,TRUE,"손익보고"}</definedName>
    <definedName name="hg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" localSheetId="2" hidden="1">{#N/A,#N/A,FALSE,"명세표"}</definedName>
    <definedName name="hh" localSheetId="0" hidden="1">{#N/A,#N/A,FALSE,"명세표"}</definedName>
    <definedName name="hh" hidden="1">{#N/A,#N/A,FALSE,"명세표"}</definedName>
    <definedName name="HHHH" localSheetId="2" hidden="1">#REF!</definedName>
    <definedName name="HHHH" localSheetId="0" hidden="1">#REF!</definedName>
    <definedName name="HHHH" hidden="1">#REF!</definedName>
    <definedName name="hhj" localSheetId="2" hidden="1">{"'Firr(선)'!$AS$1:$AY$62","'Firr(사)'!$AS$1:$AY$62","'Firr(회)'!$AS$1:$AY$62","'Firr(선)'!$L$1:$V$62","'Firr(사)'!$L$1:$V$62","'Firr(회)'!$L$1:$V$62"}</definedName>
    <definedName name="hhj" localSheetId="0" hidden="1">{"'Firr(선)'!$AS$1:$AY$62","'Firr(사)'!$AS$1:$AY$62","'Firr(회)'!$AS$1:$AY$62","'Firr(선)'!$L$1:$V$62","'Firr(사)'!$L$1:$V$62","'Firr(회)'!$L$1:$V$62"}</definedName>
    <definedName name="hhj" hidden="1">{"'Firr(선)'!$AS$1:$AY$62","'Firr(사)'!$AS$1:$AY$62","'Firr(회)'!$AS$1:$AY$62","'Firr(선)'!$L$1:$V$62","'Firr(사)'!$L$1:$V$62","'Firr(회)'!$L$1:$V$62"}</definedName>
    <definedName name="HMHM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localSheetId="2" hidden="1">{"'활동원단위'!$A$22:$G$26"}</definedName>
    <definedName name="HTML_Control" localSheetId="0" hidden="1">{"'활동원단위'!$A$22:$G$26"}</definedName>
    <definedName name="HTML_Control" hidden="1">{"'활동원단위'!$A$22:$G$26"}</definedName>
    <definedName name="HTML_Description" hidden="1">""</definedName>
    <definedName name="HTML_Email" hidden="1">""</definedName>
    <definedName name="HTML_Header" localSheetId="0" hidden="1">"8%"</definedName>
    <definedName name="HTML_Header" hidden="1">"활동원단위"</definedName>
    <definedName name="HTML_LastUpdate" localSheetId="0" hidden="1">"2000-11-08"</definedName>
    <definedName name="HTML_LastUpdate" hidden="1">"99-09-18"</definedName>
    <definedName name="HTML_LineAfter" hidden="1">FALSE</definedName>
    <definedName name="HTML_LineBefore" hidden="1">FALSE</definedName>
    <definedName name="HTML_Name" localSheetId="0" hidden="1">"이제찬"</definedName>
    <definedName name="HTML_Name" hidden="1">"교통계획부"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localSheetId="0" hidden="1">"C:\My Documents\MyHTML.htm"</definedName>
    <definedName name="HTML_PathFile" hidden="1">"C:\My Documents\chunho\MyHTML.htm"</definedName>
    <definedName name="HTML_PathTemplate" hidden="1">"C:\USERS\JHW\Kwangju\Distribution-Analysis\HTMLTemp.htm"</definedName>
    <definedName name="HTML_Title" localSheetId="0" hidden="1">"Firrsrwd"</definedName>
    <definedName name="HTML_Title" hidden="1">"WON"</definedName>
    <definedName name="HYP" localSheetId="2" hidden="1">#REF!</definedName>
    <definedName name="HYP" localSheetId="0" hidden="1">#REF!</definedName>
    <definedName name="HYP" hidden="1">#REF!</definedName>
    <definedName name="i" localSheetId="2" hidden="1">{#N/A,#N/A,FALSE,"중기변환"}</definedName>
    <definedName name="i" localSheetId="0" hidden="1">{#N/A,#N/A,FALSE,"중기변환"}</definedName>
    <definedName name="i" hidden="1">{#N/A,#N/A,FALSE,"중기변환"}</definedName>
    <definedName name="I_O_CHASSIS" localSheetId="2">#REF!,#REF!</definedName>
    <definedName name="I_O_CHASSIS" localSheetId="0">#REF!,#REF!</definedName>
    <definedName name="I_O_CHASSIS">#REF!,#REF!</definedName>
    <definedName name="ID" localSheetId="2">#REF!,#REF!</definedName>
    <definedName name="ID" localSheetId="0">#REF!,#REF!</definedName>
    <definedName name="ID">#REF!,#REF!</definedName>
    <definedName name="ID_2" localSheetId="2">#REF!,#REF!</definedName>
    <definedName name="ID_2" localSheetId="0">#REF!,#REF!</definedName>
    <definedName name="ID_2">#REF!,#REF!</definedName>
    <definedName name="ID_3" localSheetId="0">#REF!,#REF!</definedName>
    <definedName name="ID_3">#REF!,#REF!</definedName>
    <definedName name="ID_73" localSheetId="0">#REF!,#REF!</definedName>
    <definedName name="ID_73">#REF!,#REF!</definedName>
    <definedName name="ID_74" localSheetId="0">#REF!,#REF!</definedName>
    <definedName name="ID_74">#REF!,#REF!</definedName>
    <definedName name="i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 localSheetId="2" hidden="1">{#N/A,#N/A,FALSE,"일위대가"}</definedName>
    <definedName name="j" localSheetId="0" hidden="1">{#N/A,#N/A,FALSE,"일위대가"}</definedName>
    <definedName name="j" hidden="1">{#N/A,#N/A,FALSE,"일위대가"}</definedName>
    <definedName name="JJJJJJ" localSheetId="2" hidden="1">#REF!</definedName>
    <definedName name="JJJJJJ" localSheetId="0" hidden="1">#REF!</definedName>
    <definedName name="JJJJJJ" hidden="1">#REF!</definedName>
    <definedName name="jkjk" localSheetId="2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jkjk" localSheetId="0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jkjk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JYJY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2">공사원가계산서!KF</definedName>
    <definedName name="KF" localSheetId="0">KF</definedName>
    <definedName name="KF">공사원가계산서!KF</definedName>
    <definedName name="KFKF" localSheetId="2">공사원가계산서!KFKF</definedName>
    <definedName name="KFKF" localSheetId="0">KFKF</definedName>
    <definedName name="KFKF">공사원가계산서!KFKF</definedName>
    <definedName name="KUK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kㅏㅎ" localSheetId="2" hidden="1">{#N/A,#N/A,FALSE,"2~8번"}</definedName>
    <definedName name="ljkㅏㅎ" localSheetId="0" hidden="1">{#N/A,#N/A,FALSE,"2~8번"}</definedName>
    <definedName name="ljkㅏㅎ" hidden="1">{#N/A,#N/A,FALSE,"2~8번"}</definedName>
    <definedName name="m" localSheetId="2" hidden="1">#REF!</definedName>
    <definedName name="m" localSheetId="0" hidden="1">#REF!</definedName>
    <definedName name="m" hidden="1">#REF!</definedName>
    <definedName name="MM" localSheetId="2" hidden="1">{#N/A,#N/A,FALSE,"단가표지"}</definedName>
    <definedName name="MM" localSheetId="0" hidden="1">{#N/A,#N/A,FALSE,"단가표지"}</definedName>
    <definedName name="MM" hidden="1">{#N/A,#N/A,FALSE,"단가표지"}</definedName>
    <definedName name="MONEY" localSheetId="2">#REF!,#REF!</definedName>
    <definedName name="MONEY" localSheetId="0">#REF!,#REF!</definedName>
    <definedName name="MONEY">#REF!,#REF!</definedName>
    <definedName name="MONEY_2" localSheetId="2">#REF!,#REF!</definedName>
    <definedName name="MONEY_2" localSheetId="0">#REF!,#REF!</definedName>
    <definedName name="MONEY_2">#REF!,#REF!</definedName>
    <definedName name="MONEY_3" localSheetId="2">#REF!,#REF!</definedName>
    <definedName name="MONEY_3" localSheetId="0">#REF!,#REF!</definedName>
    <definedName name="MONEY_3">#REF!,#REF!</definedName>
    <definedName name="MONEY_73" localSheetId="0">#REF!,#REF!</definedName>
    <definedName name="MONEY_73">#REF!,#REF!</definedName>
    <definedName name="MONEY_74" localSheetId="0">#REF!,#REF!</definedName>
    <definedName name="MONEY_74">#REF!,#REF!</definedName>
    <definedName name="n" localSheetId="2" hidden="1">{#N/A,#N/A,FALSE,"산출근거"}</definedName>
    <definedName name="n" localSheetId="0" hidden="1">{#N/A,#N/A,FALSE,"산출근거"}</definedName>
    <definedName name="n" hidden="1">{#N/A,#N/A,FALSE,"산출근거"}</definedName>
    <definedName name="ncr" localSheetId="2" hidden="1">{#N/A,#N/A,FALSE,"현장 NCR 분석";#N/A,#N/A,FALSE,"현장품질감사";#N/A,#N/A,FALSE,"현장품질감사"}</definedName>
    <definedName name="ncr" localSheetId="0" hidden="1">{#N/A,#N/A,FALSE,"현장 NCR 분석";#N/A,#N/A,FALSE,"현장품질감사";#N/A,#N/A,FALSE,"현장품질감사"}</definedName>
    <definedName name="ncr" hidden="1">{#N/A,#N/A,FALSE,"현장 NCR 분석";#N/A,#N/A,FALSE,"현장품질감사";#N/A,#N/A,FALSE,"현장품질감사"}</definedName>
    <definedName name="NEWNAME" localSheetId="2" hidden="1">{#N/A,#N/A,FALSE,"CCTV"}</definedName>
    <definedName name="NEWNAME" localSheetId="0" hidden="1">{#N/A,#N/A,FALSE,"CCTV"}</definedName>
    <definedName name="NEWNAME" hidden="1">{#N/A,#N/A,FALSE,"CCTV"}</definedName>
    <definedName name="ng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UM" localSheetId="0">VLOOKUP(#REF!,DBHAN,1)</definedName>
    <definedName name="NUM">#N/A</definedName>
    <definedName name="ODD" localSheetId="2" hidden="1">{#N/A,#N/A,FALSE,"명세표"}</definedName>
    <definedName name="ODD" localSheetId="0" hidden="1">{#N/A,#N/A,FALSE,"명세표"}</definedName>
    <definedName name="ODD" hidden="1">{#N/A,#N/A,FALSE,"명세표"}</definedName>
    <definedName name="ODH" localSheetId="2" hidden="1">#REF!</definedName>
    <definedName name="ODH" localSheetId="0" hidden="1">#REF!</definedName>
    <definedName name="ODH" hidden="1">#REF!</definedName>
    <definedName name="OH" localSheetId="2" hidden="1">{#N/A,#N/A,FALSE,"명세표"}</definedName>
    <definedName name="OH" localSheetId="0" hidden="1">{#N/A,#N/A,FALSE,"명세표"}</definedName>
    <definedName name="OH" hidden="1">{#N/A,#N/A,FALSE,"명세표"}</definedName>
    <definedName name="OHH" localSheetId="2" hidden="1">{#N/A,#N/A,FALSE,"명세표"}</definedName>
    <definedName name="OHH" localSheetId="0" hidden="1">{#N/A,#N/A,FALSE,"명세표"}</definedName>
    <definedName name="OHH" hidden="1">{#N/A,#N/A,FALSE,"명세표"}</definedName>
    <definedName name="old예산" localSheetId="2" hidden="1">{#N/A,#N/A,TRUE,"손익보고"}</definedName>
    <definedName name="old예산" localSheetId="0" hidden="1">{#N/A,#N/A,TRUE,"손익보고"}</definedName>
    <definedName name="old예산" hidden="1">{#N/A,#N/A,TRUE,"손익보고"}</definedName>
    <definedName name="OOO" localSheetId="2" hidden="1">#REF!</definedName>
    <definedName name="OOO" localSheetId="0" hidden="1">#REF!</definedName>
    <definedName name="OOO" hidden="1">#REF!</definedName>
    <definedName name="POI" localSheetId="2" hidden="1">#REF!</definedName>
    <definedName name="POI" localSheetId="0" hidden="1">#REF!</definedName>
    <definedName name="POI" hidden="1">#REF!</definedName>
    <definedName name="pp" localSheetId="2">#REF!,#REF!</definedName>
    <definedName name="pp" localSheetId="0">#REF!,#REF!</definedName>
    <definedName name="pp">#REF!,#REF!</definedName>
    <definedName name="PPK" localSheetId="2" hidden="1">{#N/A,#N/A,FALSE,"96 3월물량표";#N/A,#N/A,FALSE,"96 4월물량표";#N/A,#N/A,FALSE,"96 5월물량표"}</definedName>
    <definedName name="PPK" localSheetId="0" hidden="1">{#N/A,#N/A,FALSE,"96 3월물량표";#N/A,#N/A,FALSE,"96 4월물량표";#N/A,#N/A,FALSE,"96 5월물량표"}</definedName>
    <definedName name="PPK" hidden="1">{#N/A,#N/A,FALSE,"96 3월물량표";#N/A,#N/A,FALSE,"96 4월물량표";#N/A,#N/A,FALSE,"96 5월물량표"}</definedName>
    <definedName name="_xlnm.Print_Area" localSheetId="2">공사원가계산서!$A$1:$F$33</definedName>
    <definedName name="_xlnm.Print_Area" localSheetId="4">공종별내역서!$A$1:$M$49</definedName>
    <definedName name="_xlnm.Print_Area" localSheetId="3">공종별집계표!$A$1:$M$26</definedName>
    <definedName name="_xlnm.Print_Area" localSheetId="7">단가대비표!$A$1:$W$25</definedName>
    <definedName name="_xlnm.Print_Area" localSheetId="1">설계설명서!$A$1:$BE$22</definedName>
    <definedName name="_xlnm.Print_Area" localSheetId="6">일위대가!$A$1:$M$25</definedName>
    <definedName name="_xlnm.Print_Area" localSheetId="5">일위대가목록!$B$1:$J$25</definedName>
    <definedName name="_xlnm.Print_Area" localSheetId="0">표지!$A$1:$M$21</definedName>
    <definedName name="_xlnm.Print_Titles" localSheetId="4">공종별내역서!$1:$3</definedName>
    <definedName name="_xlnm.Print_Titles" localSheetId="3">공종별집계표!$1:$4</definedName>
    <definedName name="_xlnm.Print_Titles" localSheetId="7">단가대비표!$1:$4</definedName>
    <definedName name="_xlnm.Print_Titles" localSheetId="6">일위대가!$1:$3</definedName>
    <definedName name="_xlnm.Print_Titles" localSheetId="5">일위대가목록!$1:$3</definedName>
    <definedName name="QAWER" localSheetId="2" hidden="1">{#N/A,#N/A,FALSE,"단축1";#N/A,#N/A,FALSE,"단축2";#N/A,#N/A,FALSE,"단축3";#N/A,#N/A,FALSE,"장축";#N/A,#N/A,FALSE,"4WD"}</definedName>
    <definedName name="QAWER" localSheetId="0" hidden="1">{#N/A,#N/A,FALSE,"단축1";#N/A,#N/A,FALSE,"단축2";#N/A,#N/A,FALSE,"단축3";#N/A,#N/A,FALSE,"장축";#N/A,#N/A,FALSE,"4WD"}</definedName>
    <definedName name="QAWER" hidden="1">{#N/A,#N/A,FALSE,"단축1";#N/A,#N/A,FALSE,"단축2";#N/A,#N/A,FALSE,"단축3";#N/A,#N/A,FALSE,"장축";#N/A,#N/A,FALSE,"4WD"}</definedName>
    <definedName name="qkjrkjrk" localSheetId="0" hidden="1">{"'Sheet1'!$A$9:$I$36"}</definedName>
    <definedName name="qkjrkjrk" hidden="1">{"'Sheet1'!$A$9:$I$36"}</definedName>
    <definedName name="qkqh1" localSheetId="2" hidden="1">{#N/A,#N/A,FALSE,"명세표"}</definedName>
    <definedName name="qkqh1" localSheetId="0" hidden="1">{#N/A,#N/A,FALSE,"명세표"}</definedName>
    <definedName name="qkqh1" hidden="1">{#N/A,#N/A,FALSE,"명세표"}</definedName>
    <definedName name="qor" localSheetId="2" hidden="1">#REF!</definedName>
    <definedName name="qor" localSheetId="0" hidden="1">#REF!</definedName>
    <definedName name="qor" hidden="1">#REF!</definedName>
    <definedName name="qqq" localSheetId="2" hidden="1">#REF!</definedName>
    <definedName name="qqq" localSheetId="0" hidden="1">#REF!</definedName>
    <definedName name="qqq" hidden="1">#REF!</definedName>
    <definedName name="QQQAAASSS" localSheetId="2" hidden="1">{#N/A,#N/A,TRUE,"Y생산";#N/A,#N/A,TRUE,"Y판매";#N/A,#N/A,TRUE,"Y총물량";#N/A,#N/A,TRUE,"Y능력";#N/A,#N/A,TRUE,"YKD"}</definedName>
    <definedName name="QQQAAASSS" localSheetId="0" hidden="1">{#N/A,#N/A,TRUE,"Y생산";#N/A,#N/A,TRUE,"Y판매";#N/A,#N/A,TRUE,"Y총물량";#N/A,#N/A,TRUE,"Y능력";#N/A,#N/A,TRUE,"YKD"}</definedName>
    <definedName name="QQQAAASSS" hidden="1">{#N/A,#N/A,TRUE,"Y생산";#N/A,#N/A,TRUE,"Y판매";#N/A,#N/A,TRUE,"Y총물량";#N/A,#N/A,TRUE,"Y능력";#N/A,#N/A,TRUE,"YKD"}</definedName>
    <definedName name="QQQQQQQ" localSheetId="2" hidden="1">{#N/A,#N/A,TRUE,"Y생산";#N/A,#N/A,TRUE,"Y판매";#N/A,#N/A,TRUE,"Y총물량";#N/A,#N/A,TRUE,"Y능력";#N/A,#N/A,TRUE,"YKD"}</definedName>
    <definedName name="QQQQQQQ" localSheetId="0" hidden="1">{#N/A,#N/A,TRUE,"Y생산";#N/A,#N/A,TRUE,"Y판매";#N/A,#N/A,TRUE,"Y총물량";#N/A,#N/A,TRUE,"Y능력";#N/A,#N/A,TRUE,"YKD"}</definedName>
    <definedName name="QQQQQQQ" hidden="1">{#N/A,#N/A,TRUE,"Y생산";#N/A,#N/A,TRUE,"Y판매";#N/A,#N/A,TRUE,"Y총물량";#N/A,#N/A,TRUE,"Y능력";#N/A,#N/A,TRUE,"YKD"}</definedName>
    <definedName name="qsdf" localSheetId="2" hidden="1">{"'Firr(선)'!$AS$1:$AY$62","'Firr(사)'!$AS$1:$AY$62","'Firr(회)'!$AS$1:$AY$62","'Firr(선)'!$L$1:$V$62","'Firr(사)'!$L$1:$V$62","'Firr(회)'!$L$1:$V$62"}</definedName>
    <definedName name="qsdf" localSheetId="0" hidden="1">{"'Firr(선)'!$AS$1:$AY$62","'Firr(사)'!$AS$1:$AY$62","'Firr(회)'!$AS$1:$AY$62","'Firr(선)'!$L$1:$V$62","'Firr(사)'!$L$1:$V$62","'Firr(회)'!$L$1:$V$62"}</definedName>
    <definedName name="qsdf" hidden="1">{"'Firr(선)'!$AS$1:$AY$62","'Firr(사)'!$AS$1:$AY$62","'Firr(회)'!$AS$1:$AY$62","'Firr(선)'!$L$1:$V$62","'Firr(사)'!$L$1:$V$62","'Firr(회)'!$L$1:$V$62"}</definedName>
    <definedName name="qw" localSheetId="2" hidden="1">{#N/A,#N/A,FALSE,"단가표지"}</definedName>
    <definedName name="qw" localSheetId="0" hidden="1">{#N/A,#N/A,FALSE,"단가표지"}</definedName>
    <definedName name="qw" hidden="1">{#N/A,#N/A,FALSE,"단가표지"}</definedName>
    <definedName name="rey" localSheetId="2">{"Book1","부대-(표지판,데리,가드).xls","부대-(낙,차,중분대).xls"}</definedName>
    <definedName name="rey" localSheetId="0">{"Book1","부대-(표지판,데리,가드).xls","부대-(낙,차,중분대).xls"}</definedName>
    <definedName name="rey">{"Book1","부대-(표지판,데리,가드).xls","부대-(낙,차,중분대).xls"}</definedName>
    <definedName name="R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kstjs" localSheetId="0">rkstjs</definedName>
    <definedName name="rkstjs">표지!rkstjs</definedName>
    <definedName name="rkswjq2." localSheetId="2" hidden="1">{#N/A,#N/A,FALSE,"현장 NCR 분석";#N/A,#N/A,FALSE,"현장품질감사";#N/A,#N/A,FALSE,"현장품질감사"}</definedName>
    <definedName name="rkswjq2." localSheetId="0" hidden="1">{#N/A,#N/A,FALSE,"현장 NCR 분석";#N/A,#N/A,FALSE,"현장품질감사";#N/A,#N/A,FALSE,"현장품질감사"}</definedName>
    <definedName name="rkswjq2." hidden="1">{#N/A,#N/A,FALSE,"현장 NCR 분석";#N/A,#N/A,FALSE,"현장품질감사";#N/A,#N/A,FALSE,"현장품질감사"}</definedName>
    <definedName name="RL" localSheetId="2">공사원가계산서!RL</definedName>
    <definedName name="RL" localSheetId="0">RL</definedName>
    <definedName name="RL">공사원가계산서!RL</definedName>
    <definedName name="RLA" localSheetId="2" hidden="1">{#N/A,#N/A,TRUE,"Y생산";#N/A,#N/A,TRUE,"Y판매";#N/A,#N/A,TRUE,"Y총물량";#N/A,#N/A,TRUE,"Y능력";#N/A,#N/A,TRUE,"YKD"}</definedName>
    <definedName name="RLA" localSheetId="0" hidden="1">{#N/A,#N/A,TRUE,"Y생산";#N/A,#N/A,TRUE,"Y판매";#N/A,#N/A,TRUE,"Y총물량";#N/A,#N/A,TRUE,"Y능력";#N/A,#N/A,TRUE,"YKD"}</definedName>
    <definedName name="RLA" hidden="1">{#N/A,#N/A,TRUE,"Y생산";#N/A,#N/A,TRUE,"Y판매";#N/A,#N/A,TRUE,"Y총물량";#N/A,#N/A,TRUE,"Y능력";#N/A,#N/A,TRUE,"YKD"}</definedName>
    <definedName name="rlch.ncr" localSheetId="2" hidden="1">{#N/A,#N/A,FALSE,"현장 NCR 분석";#N/A,#N/A,FALSE,"현장품질감사";#N/A,#N/A,FALSE,"현장품질감사"}</definedName>
    <definedName name="rlch.ncr" localSheetId="0" hidden="1">{#N/A,#N/A,FALSE,"현장 NCR 분석";#N/A,#N/A,FALSE,"현장품질감사";#N/A,#N/A,FALSE,"현장품질감사"}</definedName>
    <definedName name="rlch.ncr" hidden="1">{#N/A,#N/A,FALSE,"현장 NCR 분석";#N/A,#N/A,FALSE,"현장품질감사";#N/A,#N/A,FALSE,"현장품질감사"}</definedName>
    <definedName name="rowclm">MOD(ROW(),2)</definedName>
    <definedName name="Royalty" localSheetId="2" hidden="1">{#N/A,#N/A,FALSE,"Sheet1"}</definedName>
    <definedName name="Royalty" localSheetId="0" hidden="1">{#N/A,#N/A,FALSE,"Sheet1"}</definedName>
    <definedName name="Royalty" hidden="1">{#N/A,#N/A,FALSE,"Sheet1"}</definedName>
    <definedName name="RRR" localSheetId="2">공사원가계산서!RRR</definedName>
    <definedName name="RRR" localSheetId="0">#N/A</definedName>
    <definedName name="RRR">공사원가계산서!RRR</definedName>
    <definedName name="RT" localSheetId="2">#REF!,#REF!,#REF!</definedName>
    <definedName name="RT" localSheetId="0">#REF!,#REF!,#REF!</definedName>
    <definedName name="RT">#REF!,#REF!,#REF!</definedName>
    <definedName name="rty" localSheetId="2">#REF!,#REF!</definedName>
    <definedName name="rty" localSheetId="0">#REF!,#REF!</definedName>
    <definedName name="rty">#REF!,#REF!</definedName>
    <definedName name="RUSWJ\" localSheetId="0" hidden="1">{"'Sheet1'!$A$9:$I$36"}</definedName>
    <definedName name="RUSWJ\" hidden="1">{"'Sheet1'!$A$9:$I$36"}</definedName>
    <definedName name="SA_P" localSheetId="0">ROUND(SUM(SC,SN,SO)*100/694,1)</definedName>
    <definedName name="SA_P">#N/A</definedName>
    <definedName name="SAG" localSheetId="2" hidden="1">{#N/A,#N/A,TRUE,"Y생산";#N/A,#N/A,TRUE,"Y판매";#N/A,#N/A,TRUE,"Y총물량";#N/A,#N/A,TRUE,"Y능력";#N/A,#N/A,TRUE,"YKD"}</definedName>
    <definedName name="SAG" localSheetId="0" hidden="1">{#N/A,#N/A,TRUE,"Y생산";#N/A,#N/A,TRUE,"Y판매";#N/A,#N/A,TRUE,"Y총물량";#N/A,#N/A,TRUE,"Y능력";#N/A,#N/A,TRUE,"YKD"}</definedName>
    <definedName name="SAG" hidden="1">{#N/A,#N/A,TRUE,"Y생산";#N/A,#N/A,TRUE,"Y판매";#N/A,#N/A,TRUE,"Y총물량";#N/A,#N/A,TRUE,"Y능력";#N/A,#N/A,TRUE,"YKD"}</definedName>
    <definedName name="SC" localSheetId="2">COUNTIF(#REF!,#REF!)</definedName>
    <definedName name="SC" localSheetId="0">COUNTIF(#REF!,#REF!)</definedName>
    <definedName name="SC">COUNTIF(#REF!,#REF!)</definedName>
    <definedName name="SC_P" localSheetId="0">ROUND(SC*100/186,1)</definedName>
    <definedName name="SC_P">#N/A</definedName>
    <definedName name="SDAS" localSheetId="2" hidden="1">{"'Firr(선)'!$AS$1:$AY$62","'Firr(사)'!$AS$1:$AY$62","'Firr(회)'!$AS$1:$AY$62","'Firr(선)'!$L$1:$V$62","'Firr(사)'!$L$1:$V$62","'Firr(회)'!$L$1:$V$62"}</definedName>
    <definedName name="SDAS" localSheetId="0" hidden="1">{"'Firr(선)'!$AS$1:$AY$62","'Firr(사)'!$AS$1:$AY$62","'Firr(회)'!$AS$1:$AY$62","'Firr(선)'!$L$1:$V$62","'Firr(사)'!$L$1:$V$62","'Firr(회)'!$L$1:$V$62"}</definedName>
    <definedName name="SDAS" hidden="1">{"'Firr(선)'!$AS$1:$AY$62","'Firr(사)'!$AS$1:$AY$62","'Firr(회)'!$AS$1:$AY$62","'Firr(선)'!$L$1:$V$62","'Firr(사)'!$L$1:$V$62","'Firr(회)'!$L$1:$V$62"}</definedName>
    <definedName name="SDFG" localSheetId="2" hidden="1">{#N/A,#N/A,FALSE,"단축1";#N/A,#N/A,FALSE,"단축2";#N/A,#N/A,FALSE,"단축3";#N/A,#N/A,FALSE,"장축";#N/A,#N/A,FALSE,"4WD"}</definedName>
    <definedName name="SDFG" localSheetId="0" hidden="1">{#N/A,#N/A,FALSE,"단축1";#N/A,#N/A,FALSE,"단축2";#N/A,#N/A,FALSE,"단축3";#N/A,#N/A,FALSE,"장축";#N/A,#N/A,FALSE,"4WD"}</definedName>
    <definedName name="SDFG" hidden="1">{#N/A,#N/A,FALSE,"단축1";#N/A,#N/A,FALSE,"단축2";#N/A,#N/A,FALSE,"단축3";#N/A,#N/A,FALSE,"장축";#N/A,#N/A,FALSE,"4WD"}</definedName>
    <definedName name="SDFGSDFG" localSheetId="2" hidden="1">{#N/A,#N/A,TRUE,"Y생산";#N/A,#N/A,TRUE,"Y판매";#N/A,#N/A,TRUE,"Y총물량";#N/A,#N/A,TRUE,"Y능력";#N/A,#N/A,TRUE,"YKD"}</definedName>
    <definedName name="SDFGSDFG" localSheetId="0" hidden="1">{#N/A,#N/A,TRUE,"Y생산";#N/A,#N/A,TRUE,"Y판매";#N/A,#N/A,TRUE,"Y총물량";#N/A,#N/A,TRUE,"Y능력";#N/A,#N/A,TRUE,"YKD"}</definedName>
    <definedName name="SDFGSDFG" hidden="1">{#N/A,#N/A,TRUE,"Y생산";#N/A,#N/A,TRUE,"Y판매";#N/A,#N/A,TRUE,"Y총물량";#N/A,#N/A,TRUE,"Y능력";#N/A,#N/A,TRUE,"YKD"}</definedName>
    <definedName name="sdg" localSheetId="2" hidden="1">#REF!</definedName>
    <definedName name="sdg" localSheetId="0" hidden="1">#REF!</definedName>
    <definedName name="sdg" hidden="1">#REF!</definedName>
    <definedName name="SEP" localSheetId="2" hidden="1">{#N/A,#N/A,FALSE,"단가표지"}</definedName>
    <definedName name="SEP" localSheetId="0" hidden="1">{#N/A,#N/A,FALSE,"단가표지"}</definedName>
    <definedName name="SEP" hidden="1">{#N/A,#N/A,FALSE,"단가표지"}</definedName>
    <definedName name="S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heet" localSheetId="2" hidden="1">{#N/A,#N/A,FALSE,"골재소요량";#N/A,#N/A,FALSE,"골재소요량"}</definedName>
    <definedName name="sheet" localSheetId="0" hidden="1">{#N/A,#N/A,FALSE,"골재소요량";#N/A,#N/A,FALSE,"골재소요량"}</definedName>
    <definedName name="sheet" hidden="1">{#N/A,#N/A,FALSE,"골재소요량";#N/A,#N/A,FALSE,"골재소요량"}</definedName>
    <definedName name="SN_P" localSheetId="0">ROUND(SN*100/325,1)</definedName>
    <definedName name="SN_P">#N/A</definedName>
    <definedName name="SO" localSheetId="0">COUNTIF(#REF!,#REF!)</definedName>
    <definedName name="SO">COUNTIF(#REF!,#REF!)</definedName>
    <definedName name="SO_P" localSheetId="0">ROUND(SO*100/183,1)</definedName>
    <definedName name="SO_P">#N/A</definedName>
    <definedName name="solver_lin" hidden="1">0</definedName>
    <definedName name="solver_num" hidden="1">0</definedName>
    <definedName name="solver_opt" localSheetId="2" hidden="1">#REF!</definedName>
    <definedName name="solver_opt" localSheetId="0" hidden="1">#REF!</definedName>
    <definedName name="solver_opt" hidden="1">#REF!</definedName>
    <definedName name="solver_typ" hidden="1">3</definedName>
    <definedName name="solver_val" hidden="1">0</definedName>
    <definedName name="sr" localSheetId="2">#REF!,#REF!</definedName>
    <definedName name="sr" localSheetId="0">#REF!,#REF!</definedName>
    <definedName name="sr">#REF!,#REF!</definedName>
    <definedName name="SS" localSheetId="0" hidden="1">{"'단계별시설공사비'!$A$3:$K$51"}</definedName>
    <definedName name="SS" hidden="1">{"'단계별시설공사비'!$A$3:$K$51"}</definedName>
    <definedName name="sss" localSheetId="2" hidden="1">#REF!</definedName>
    <definedName name="SSS" localSheetId="0">sss</definedName>
    <definedName name="sss" hidden="1">#REF!</definedName>
    <definedName name="ST산출" localSheetId="2">BlankMacro1</definedName>
    <definedName name="ST산출" localSheetId="0">BlankMacro1</definedName>
    <definedName name="ST산출">BlankMacro1</definedName>
    <definedName name="st산출10" localSheetId="2">BlankMacro1</definedName>
    <definedName name="st산출10" localSheetId="0">BlankMacro1</definedName>
    <definedName name="st산출10">BlankMacro1</definedName>
    <definedName name="SVSV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TEWR" localSheetId="2" hidden="1">{#N/A,#N/A,TRUE,"Y생산";#N/A,#N/A,TRUE,"Y판매";#N/A,#N/A,TRUE,"Y총물량";#N/A,#N/A,TRUE,"Y능력";#N/A,#N/A,TRUE,"YKD"}</definedName>
    <definedName name="TEWR" localSheetId="0" hidden="1">{#N/A,#N/A,TRUE,"Y생산";#N/A,#N/A,TRUE,"Y판매";#N/A,#N/A,TRUE,"Y총물량";#N/A,#N/A,TRUE,"Y능력";#N/A,#N/A,TRUE,"YKD"}</definedName>
    <definedName name="TEWR" hidden="1">{#N/A,#N/A,TRUE,"Y생산";#N/A,#N/A,TRUE,"Y판매";#N/A,#N/A,TRUE,"Y총물량";#N/A,#N/A,TRUE,"Y능력";#N/A,#N/A,TRUE,"YKD"}</definedName>
    <definedName name="TLFTN" localSheetId="0">TLFTN</definedName>
    <definedName name="TLFTN">표지!TLFTN</definedName>
    <definedName name="TOTALNAME" localSheetId="0">IF(ENG=han,ENG,ENG&amp;" ("&amp;han&amp;")")</definedName>
    <definedName name="TOTALNAME">IF(ENG=han,ENG,ENG&amp;" ("&amp;han&amp;")")</definedName>
    <definedName name="TOTALNAME1" localSheetId="2">IF(_ENG1=_HAN1,_ENG1,_ENG1&amp;" ("&amp;_HAN1&amp;")")</definedName>
    <definedName name="TOTALNAME1" localSheetId="0">IF(_ENG1=_HAN1,_ENG1,_ENG1&amp;" ("&amp;_HAN1&amp;")")</definedName>
    <definedName name="TOTALNAME1">IF(_ENG1=_HAN1,_ENG1,_ENG1&amp;" ("&amp;_HAN1&amp;")")</definedName>
    <definedName name="TOTALNAME2" localSheetId="2">IF(_ENG2=_HAN2,_ENG2,_ENG2&amp;" ("&amp;_HAN2&amp;")")</definedName>
    <definedName name="TOTALNAME2" localSheetId="0">IF(_ENG2=_HAN2,_ENG2,_ENG2&amp;" ("&amp;_HAN2&amp;")")</definedName>
    <definedName name="TOTALNAME2">IF(_ENG2=_HAN2,_ENG2,_ENG2&amp;" ("&amp;_HAN2&amp;")")</definedName>
    <definedName name="TOTALNAME3" localSheetId="2">IF(_ENG3=_HAN3,_ENG3,_ENG3&amp;" ("&amp;_HAN3&amp;")")</definedName>
    <definedName name="TOTALNAME3" localSheetId="0">IF(_ENG3=_HAN3,_ENG3,_ENG3&amp;" ("&amp;_HAN3&amp;")")</definedName>
    <definedName name="TOTALNAME3">IF(_ENG3=_HAN3,_ENG3,_ENG3&amp;" ("&amp;_HAN3&amp;")")</definedName>
    <definedName name="tr" localSheetId="2" hidden="1">#REF!</definedName>
    <definedName name="tr" localSheetId="0" hidden="1">#REF!</definedName>
    <definedName name="tr" hidden="1">#REF!</definedName>
    <definedName name="TT" localSheetId="2" hidden="1">{#N/A,#N/A,FALSE,"단축1";#N/A,#N/A,FALSE,"단축2";#N/A,#N/A,FALSE,"단축3";#N/A,#N/A,FALSE,"장축";#N/A,#N/A,FALSE,"4WD"}</definedName>
    <definedName name="TT" localSheetId="0" hidden="1">{#N/A,#N/A,FALSE,"단축1";#N/A,#N/A,FALSE,"단축2";#N/A,#N/A,FALSE,"단축3";#N/A,#N/A,FALSE,"장축";#N/A,#N/A,FALSE,"4WD"}</definedName>
    <definedName name="TT" hidden="1">{#N/A,#N/A,FALSE,"단축1";#N/A,#N/A,FALSE,"단축2";#N/A,#N/A,FALSE,"단축3";#N/A,#N/A,FALSE,"장축";#N/A,#N/A,FALSE,"4WD"}</definedName>
    <definedName name="TTTT" localSheetId="2" hidden="1">#REF!</definedName>
    <definedName name="TTTT" localSheetId="0" hidden="1">#REF!</definedName>
    <definedName name="TTTT" hidden="1">#REF!</definedName>
    <definedName name="ty" localSheetId="2" hidden="1">{"'Firr(선)'!$AS$1:$AY$62","'Firr(사)'!$AS$1:$AY$62","'Firr(회)'!$AS$1:$AY$62","'Firr(선)'!$L$1:$V$62","'Firr(사)'!$L$1:$V$62","'Firr(회)'!$L$1:$V$62"}</definedName>
    <definedName name="ty" localSheetId="0" hidden="1">{"'Firr(선)'!$AS$1:$AY$62","'Firr(사)'!$AS$1:$AY$62","'Firr(회)'!$AS$1:$AY$62","'Firr(선)'!$L$1:$V$62","'Firr(사)'!$L$1:$V$62","'Firr(회)'!$L$1:$V$62"}</definedName>
    <definedName name="ty" hidden="1">{"'Firr(선)'!$AS$1:$AY$62","'Firr(사)'!$AS$1:$AY$62","'Firr(회)'!$AS$1:$AY$62","'Firr(선)'!$L$1:$V$62","'Firr(사)'!$L$1:$V$62","'Firr(회)'!$L$1:$V$62"}</definedName>
    <definedName name="tykd" localSheetId="2" hidden="1">{"'제10장(표)'!$A$5:$L$10"}</definedName>
    <definedName name="tykd" localSheetId="0" hidden="1">{"'제10장(표)'!$A$5:$L$10"}</definedName>
    <definedName name="tykd" hidden="1">{"'제10장(표)'!$A$5:$L$10"}</definedName>
    <definedName name="v" localSheetId="2" hidden="1">{#N/A,#N/A,FALSE,"노무비"}</definedName>
    <definedName name="v" localSheetId="0" hidden="1">{#N/A,#N/A,FALSE,"노무비"}</definedName>
    <definedName name="v" hidden="1">{#N/A,#N/A,FALSE,"노무비"}</definedName>
    <definedName name="VSVS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vv" localSheetId="2">{"Book1","부대-(표지판,데리,가드).xls","부대-(낙,차,중분대).xls"}</definedName>
    <definedName name="vvvv" localSheetId="0">{"Book1","부대-(표지판,데리,가드).xls","부대-(낙,차,중분대).xls"}</definedName>
    <definedName name="vvvv">{"Book1","부대-(표지판,데리,가드).xls","부대-(낙,차,중분대).xls"}</definedName>
    <definedName name="WEARF" localSheetId="2" hidden="1">{#N/A,#N/A,TRUE,"Y생산";#N/A,#N/A,TRUE,"Y판매";#N/A,#N/A,TRUE,"Y총물량";#N/A,#N/A,TRUE,"Y능력";#N/A,#N/A,TRUE,"YKD"}</definedName>
    <definedName name="WEARF" localSheetId="0" hidden="1">{#N/A,#N/A,TRUE,"Y생산";#N/A,#N/A,TRUE,"Y판매";#N/A,#N/A,TRUE,"Y총물량";#N/A,#N/A,TRUE,"Y능력";#N/A,#N/A,TRUE,"YKD"}</definedName>
    <definedName name="WEARF" hidden="1">{#N/A,#N/A,TRUE,"Y생산";#N/A,#N/A,TRUE,"Y판매";#N/A,#N/A,TRUE,"Y총물량";#N/A,#N/A,TRUE,"Y능력";#N/A,#N/A,TRUE,"YKD"}</definedName>
    <definedName name="wert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hekd" localSheetId="2" hidden="1">{#N/A,#N/A,FALSE,"포장단가"}</definedName>
    <definedName name="whekd" localSheetId="0" hidden="1">{#N/A,#N/A,FALSE,"포장단가"}</definedName>
    <definedName name="whekd" hidden="1">{#N/A,#N/A,FALSE,"포장단가"}</definedName>
    <definedName name="win.VESSEL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in.VESSEL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in.VESSEL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in.VESSEL_1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in.VESSEL_1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in.VESSEL_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jsr" localSheetId="2" hidden="1">#REF!</definedName>
    <definedName name="wjsr" localSheetId="0" hidden="1">#REF!</definedName>
    <definedName name="wjsr" hidden="1">#REF!</definedName>
    <definedName name="WLQ" localSheetId="2" hidden="1">{#N/A,#N/A,FALSE,"명세표"}</definedName>
    <definedName name="WLQ" localSheetId="0" hidden="1">{#N/A,#N/A,FALSE,"명세표"}</definedName>
    <definedName name="WLQ" hidden="1">{#N/A,#N/A,FALSE,"명세표"}</definedName>
    <definedName name="wm.조골재1" localSheetId="2" hidden="1">{#N/A,#N/A,FALSE,"조골재"}</definedName>
    <definedName name="wm.조골재1" localSheetId="0" hidden="1">{#N/A,#N/A,FALSE,"조골재"}</definedName>
    <definedName name="wm.조골재1" hidden="1">{#N/A,#N/A,FALSE,"조골재"}</definedName>
    <definedName name="WQERT" localSheetId="2" hidden="1">{#N/A,#N/A,TRUE,"Y생산";#N/A,#N/A,TRUE,"Y판매";#N/A,#N/A,TRUE,"Y총물량";#N/A,#N/A,TRUE,"Y능력";#N/A,#N/A,TRUE,"YKD"}</definedName>
    <definedName name="WQERT" localSheetId="0" hidden="1">{#N/A,#N/A,TRUE,"Y생산";#N/A,#N/A,TRUE,"Y판매";#N/A,#N/A,TRUE,"Y총물량";#N/A,#N/A,TRUE,"Y능력";#N/A,#N/A,TRUE,"YKD"}</definedName>
    <definedName name="WQERT" hidden="1">{#N/A,#N/A,TRUE,"Y생산";#N/A,#N/A,TRUE,"Y판매";#N/A,#N/A,TRUE,"Y총물량";#N/A,#N/A,TRUE,"Y능력";#N/A,#N/A,TRUE,"YKD"}</definedName>
    <definedName name="WQW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ITE" localSheetId="2" hidden="1">{#N/A,#N/A,FALSE,"CCTV"}</definedName>
    <definedName name="WRITE" localSheetId="0" hidden="1">{#N/A,#N/A,FALSE,"CCTV"}</definedName>
    <definedName name="WRITE" hidden="1">{#N/A,#N/A,FALSE,"CCTV"}</definedName>
    <definedName name="wrn.2번." localSheetId="2" hidden="1">{#N/A,#N/A,FALSE,"2~8번"}</definedName>
    <definedName name="wrn.2번." localSheetId="0" hidden="1">{#N/A,#N/A,FALSE,"2~8번"}</definedName>
    <definedName name="wrn.2번." hidden="1">{#N/A,#N/A,FALSE,"2~8번"}</definedName>
    <definedName name="wrn.345." localSheetId="2" hidden="1">{#N/A,#N/A,FALSE,"96 3월물량표";#N/A,#N/A,FALSE,"96 4월물량표";#N/A,#N/A,FALSE,"96 5월물량표"}</definedName>
    <definedName name="wrn.345." localSheetId="0" hidden="1">{#N/A,#N/A,FALSE,"96 3월물량표";#N/A,#N/A,FALSE,"96 4월물량표";#N/A,#N/A,FALSE,"96 5월물량표"}</definedName>
    <definedName name="wrn.345." hidden="1">{#N/A,#N/A,FALSE,"96 3월물량표";#N/A,#N/A,FALSE,"96 4월물량표";#N/A,#N/A,FALSE,"96 5월물량표"}</definedName>
    <definedName name="wrn.97년._.사업계획._.및._.예산지침." localSheetId="2" hidden="1">{#N/A,#N/A,TRUE,"1";#N/A,#N/A,TRUE,"2";#N/A,#N/A,TRUE,"3";#N/A,#N/A,TRUE,"4";#N/A,#N/A,TRUE,"5";#N/A,#N/A,TRUE,"6";#N/A,#N/A,TRUE,"7"}</definedName>
    <definedName name="wrn.97년._.사업계획._.및._.예산지침." localSheetId="0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BM." localSheetId="2" hidden="1">{#N/A,#N/A,FALSE,"CCTV"}</definedName>
    <definedName name="wrn.BM." localSheetId="0" hidden="1">{#N/A,#N/A,FALSE,"CCTV"}</definedName>
    <definedName name="wrn.BM." hidden="1">{#N/A,#N/A,FALSE,"CCTV"}</definedName>
    <definedName name="wrn.EM." localSheetId="2" hidden="1">{#N/A,#N/A,FALSE,"전제";#N/A,#N/A,FALSE,"표지";#N/A,#N/A,FALSE,"6D16";#N/A,#N/A,FALSE,"6D22";#N/A,#N/A,FALSE,"6D22-T";#N/A,#N/A,FALSE,"Q-DEG";#N/A,#N/A,FALSE,"총손";#N/A,#N/A,FALSE,"대당";#N/A,#N/A,FALSE,"가공비"}</definedName>
    <definedName name="wrn.EM." localSheetId="0" hidden="1">{#N/A,#N/A,FALSE,"전제";#N/A,#N/A,FALSE,"표지";#N/A,#N/A,FALSE,"6D16";#N/A,#N/A,FALSE,"6D22";#N/A,#N/A,FALSE,"6D22-T";#N/A,#N/A,FALSE,"Q-DEG";#N/A,#N/A,FALSE,"총손";#N/A,#N/A,FALSE,"대당";#N/A,#N/A,FALSE,"가공비"}</definedName>
    <definedName name="wrn.EM." hidden="1">{#N/A,#N/A,FALSE,"전제";#N/A,#N/A,FALSE,"표지";#N/A,#N/A,FALSE,"6D16";#N/A,#N/A,FALSE,"6D22";#N/A,#N/A,FALSE,"6D22-T";#N/A,#N/A,FALSE,"Q-DEG";#N/A,#N/A,FALSE,"총손";#N/A,#N/A,FALSE,"대당";#N/A,#N/A,FALSE,"가공비"}</definedName>
    <definedName name="wrn.su." localSheetId="2" hidden="1">{#N/A,#N/A,FALSE,"표지";#N/A,#N/A,FALSE,"전제";#N/A,#N/A,FALSE,"손익-자 (2)";#N/A,#N/A,FALSE,"손익-자";#N/A,#N/A,FALSE,"손익-마 (2)";#N/A,#N/A,FALSE,"손익-마";#N/A,#N/A,FALSE,"총손최종"}</definedName>
    <definedName name="wrn.su." localSheetId="0" hidden="1">{#N/A,#N/A,FALSE,"표지";#N/A,#N/A,FALSE,"전제";#N/A,#N/A,FALSE,"손익-자 (2)";#N/A,#N/A,FALSE,"손익-자";#N/A,#N/A,FALSE,"손익-마 (2)";#N/A,#N/A,FALSE,"손익-마";#N/A,#N/A,FALSE,"총손최종"}</definedName>
    <definedName name="wrn.su." hidden="1">{#N/A,#N/A,FALSE,"표지";#N/A,#N/A,FALSE,"전제";#N/A,#N/A,FALSE,"손익-자 (2)";#N/A,#N/A,FALSE,"손익-자";#N/A,#N/A,FALSE,"손익-마 (2)";#N/A,#N/A,FALSE,"손익-마";#N/A,#N/A,FALSE,"총손최종"}</definedName>
    <definedName name="wrn.test1." localSheetId="2" hidden="1">{#N/A,#N/A,FALSE,"명세표"}</definedName>
    <definedName name="wrn.test1." localSheetId="0" hidden="1">{#N/A,#N/A,FALSE,"명세표"}</definedName>
    <definedName name="wrn.test1." hidden="1">{#N/A,#N/A,FALSE,"명세표"}</definedName>
    <definedName name="wrn.VESSEL및N2._.구입사양서.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rn.VESSEL및N2._.구입사양서.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rn.VESSEL및N2._.구입사양서.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rn.VT수익성._.FULL._.SET." localSheetId="2" hidden="1">{#N/A,#N/A,FALSE,"내수MGT 2.5T목표대비";#N/A,#N/A,FALSE,"내수 2.5T";#N/A,#N/A,FALSE,"내수VT 2.5T 목표대비";#N/A,#N/A,FALSE,"내수 2.5T S_CAB";#N/A,#N/A,FALSE,"내수 2.5T DBL";#N/A,#N/A,FALSE,"내수 2.5T DBL-한계";#N/A,#N/A,FALSE,"내수MGT 3.5T 목표대비";#N/A,#N/A,FALSE,"내수 3.5T";#N/A,#N/A,FALSE,"내수VT 3.5T 목표대비";#N/A,#N/A,FALSE,"수출MGT 2.5T 목표대비";#N/A,#N/A,FALSE,"수출 2.5T";#N/A,#N/A,FALSE,"수출VT 2.5T 목표대비";#N/A,#N/A,FALSE,"수출현 3.5T 목표대비";#N/A,#N/A,FALSE,"수출 3.5T";#N/A,#N/A,FALSE,"수출VT 3.5T 목표대비"}</definedName>
    <definedName name="wrn.VT수익성._.FULL._.SET." localSheetId="0" hidden="1">{#N/A,#N/A,FALSE,"내수MGT 2.5T목표대비";#N/A,#N/A,FALSE,"내수 2.5T";#N/A,#N/A,FALSE,"내수VT 2.5T 목표대비";#N/A,#N/A,FALSE,"내수 2.5T S_CAB";#N/A,#N/A,FALSE,"내수 2.5T DBL";#N/A,#N/A,FALSE,"내수 2.5T DBL-한계";#N/A,#N/A,FALSE,"내수MGT 3.5T 목표대비";#N/A,#N/A,FALSE,"내수 3.5T";#N/A,#N/A,FALSE,"내수VT 3.5T 목표대비";#N/A,#N/A,FALSE,"수출MGT 2.5T 목표대비";#N/A,#N/A,FALSE,"수출 2.5T";#N/A,#N/A,FALSE,"수출VT 2.5T 목표대비";#N/A,#N/A,FALSE,"수출현 3.5T 목표대비";#N/A,#N/A,FALSE,"수출 3.5T";#N/A,#N/A,FALSE,"수출VT 3.5T 목표대비"}</definedName>
    <definedName name="wrn.VT수익성._.FULL._.SET." hidden="1">{#N/A,#N/A,FALSE,"내수MGT 2.5T목표대비";#N/A,#N/A,FALSE,"내수 2.5T";#N/A,#N/A,FALSE,"내수VT 2.5T 목표대비";#N/A,#N/A,FALSE,"내수 2.5T S_CAB";#N/A,#N/A,FALSE,"내수 2.5T DBL";#N/A,#N/A,FALSE,"내수 2.5T DBL-한계";#N/A,#N/A,FALSE,"내수MGT 3.5T 목표대비";#N/A,#N/A,FALSE,"내수 3.5T";#N/A,#N/A,FALSE,"내수VT 3.5T 목표대비";#N/A,#N/A,FALSE,"수출MGT 2.5T 목표대비";#N/A,#N/A,FALSE,"수출 2.5T";#N/A,#N/A,FALSE,"수출VT 2.5T 목표대비";#N/A,#N/A,FALSE,"수출현 3.5T 목표대비";#N/A,#N/A,FALSE,"수출 3.5T";#N/A,#N/A,FALSE,"수출VT 3.5T 목표대비"}</definedName>
    <definedName name="wrn.Y차._.종합." localSheetId="2" hidden="1">{#N/A,#N/A,TRUE,"Y생산";#N/A,#N/A,TRUE,"Y판매";#N/A,#N/A,TRUE,"Y총물량";#N/A,#N/A,TRUE,"Y능력";#N/A,#N/A,TRUE,"YKD"}</definedName>
    <definedName name="wrn.Y차._.종합." localSheetId="0" hidden="1">{#N/A,#N/A,TRUE,"Y생산";#N/A,#N/A,TRUE,"Y판매";#N/A,#N/A,TRUE,"Y총물량";#N/A,#N/A,TRUE,"Y능력";#N/A,#N/A,TRUE,"YKD"}</definedName>
    <definedName name="wrn.Y차._.종합." hidden="1">{#N/A,#N/A,TRUE,"Y생산";#N/A,#N/A,TRUE,"Y판매";#N/A,#N/A,TRUE,"Y총물량";#N/A,#N/A,TRUE,"Y능력";#N/A,#N/A,TRUE,"YKD"}</definedName>
    <definedName name="wrn.각종보고서._.전체인쇄._.기본형." localSheetId="2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기본형." localSheetId="0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기본형.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수자원." localSheetId="2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수자원." localSheetId="0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수자원.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localSheetId="2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localSheetId="0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localSheetId="2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localSheetId="0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수량집계._.전체인쇄." localSheetId="2" hidden="1">{#N/A,#N/A,FALSE,"일위대가목록";#N/A,#N/A,FALSE,"산출근거목록";#N/A,#N/A,FALSE,"노무비";#N/A,#N/A,FALSE,"재료비";#N/A,#N/A,FALSE,"경비";#N/A,#N/A,FALSE,"기타";#N/A,#N/A,FALSE,"중기목록"}</definedName>
    <definedName name="wrn.각종수량집계._.전체인쇄." localSheetId="0" hidden="1">{#N/A,#N/A,FALSE,"일위대가목록";#N/A,#N/A,FALSE,"산출근거목록";#N/A,#N/A,FALSE,"노무비";#N/A,#N/A,FALSE,"재료비";#N/A,#N/A,FALSE,"경비";#N/A,#N/A,FALSE,"기타";#N/A,#N/A,FALSE,"중기목록"}</definedName>
    <definedName name="wrn.각종수량집계._.전체인쇄." hidden="1">{#N/A,#N/A,FALSE,"일위대가목록";#N/A,#N/A,FALSE,"산출근거목록";#N/A,#N/A,FALSE,"노무비";#N/A,#N/A,FALSE,"재료비";#N/A,#N/A,FALSE,"경비";#N/A,#N/A,FALSE,"기타";#N/A,#N/A,FALSE,"중기목록"}</definedName>
    <definedName name="wrn.경비인쇄." localSheetId="2" hidden="1">{#N/A,#N/A,FALSE,"경비"}</definedName>
    <definedName name="wrn.경비인쇄." localSheetId="0" hidden="1">{#N/A,#N/A,FALSE,"경비"}</definedName>
    <definedName name="wrn.경비인쇄." hidden="1">{#N/A,#N/A,FALSE,"경비"}</definedName>
    <definedName name="wrn.골재소요량." localSheetId="2" hidden="1">{#N/A,#N/A,FALSE,"골재소요량";#N/A,#N/A,FALSE,"골재소요량"}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교대구조계산.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localSheetId="2" hidden="1">{#N/A,#N/A,FALSE,"전력간선"}</definedName>
    <definedName name="wrn.교육청." localSheetId="0" hidden="1">{#N/A,#N/A,FALSE,"전력간선"}</definedName>
    <definedName name="wrn.교육청." hidden="1">{#N/A,#N/A,FALSE,"전력간선"}</definedName>
    <definedName name="wrn.구조2." localSheetId="2" hidden="1">{#N/A,#N/A,FALSE,"구조2"}</definedName>
    <definedName name="wrn.구조2." localSheetId="0" hidden="1">{#N/A,#N/A,FALSE,"구조2"}</definedName>
    <definedName name="wrn.구조2." hidden="1">{#N/A,#N/A,FALSE,"구조2"}</definedName>
    <definedName name="wrn.기성." localSheetId="2" hidden="1">{#N/A,#N/A,FALSE,"신청통보";#N/A,#N/A,FALSE,"기성확인서";#N/A,#N/A,FALSE,"기성내역서"}</definedName>
    <definedName name="wrn.기성." localSheetId="0" hidden="1">{#N/A,#N/A,FALSE,"신청통보";#N/A,#N/A,FALSE,"기성확인서";#N/A,#N/A,FALSE,"기성내역서"}</definedName>
    <definedName name="wrn.기성." hidden="1">{#N/A,#N/A,FALSE,"신청통보";#N/A,#N/A,FALSE,"기성확인서";#N/A,#N/A,FALSE,"기성내역서"}</definedName>
    <definedName name="wrn.기타인쇄." localSheetId="2" hidden="1">{#N/A,#N/A,FALSE,"기타"}</definedName>
    <definedName name="wrn.기타인쇄." localSheetId="0" hidden="1">{#N/A,#N/A,FALSE,"기타"}</definedName>
    <definedName name="wrn.기타인쇄." hidden="1">{#N/A,#N/A,FALSE,"기타"}</definedName>
    <definedName name="wrn.노무비인쇄." localSheetId="2" hidden="1">{#N/A,#N/A,FALSE,"노무비"}</definedName>
    <definedName name="wrn.노무비인쇄." localSheetId="0" hidden="1">{#N/A,#N/A,FALSE,"노무비"}</definedName>
    <definedName name="wrn.노무비인쇄." hidden="1">{#N/A,#N/A,FALSE,"노무비"}</definedName>
    <definedName name="wrn.단가산출서." localSheetId="2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wrn.단가산출서." localSheetId="0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wrn.단가산출서.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wrn.단가표지." localSheetId="2" hidden="1">{#N/A,#N/A,FALSE,"단가표지"}</definedName>
    <definedName name="wrn.단가표지." localSheetId="0" hidden="1">{#N/A,#N/A,FALSE,"단가표지"}</definedName>
    <definedName name="wrn.단가표지." hidden="1">{#N/A,#N/A,FALSE,"단가표지"}</definedName>
    <definedName name="wrn.배수1." localSheetId="2" hidden="1">{#N/A,#N/A,FALSE,"배수1"}</definedName>
    <definedName name="wrn.배수1." localSheetId="0" hidden="1">{#N/A,#N/A,FALSE,"배수1"}</definedName>
    <definedName name="wrn.배수1." hidden="1">{#N/A,#N/A,FALSE,"배수1"}</definedName>
    <definedName name="wrn.배수2." localSheetId="2" hidden="1">{#N/A,#N/A,FALSE,"배수2"}</definedName>
    <definedName name="wrn.배수2." localSheetId="0" hidden="1">{#N/A,#N/A,FALSE,"배수2"}</definedName>
    <definedName name="wrn.배수2." hidden="1">{#N/A,#N/A,FALSE,"배수2"}</definedName>
    <definedName name="wrn.부대1." localSheetId="2" hidden="1">{#N/A,#N/A,FALSE,"부대1"}</definedName>
    <definedName name="wrn.부대1." localSheetId="0" hidden="1">{#N/A,#N/A,FALSE,"부대1"}</definedName>
    <definedName name="wrn.부대1." hidden="1">{#N/A,#N/A,FALSE,"부대1"}</definedName>
    <definedName name="wrn.부대2." localSheetId="2" hidden="1">{#N/A,#N/A,FALSE,"부대2"}</definedName>
    <definedName name="wrn.부대2." localSheetId="0" hidden="1">{#N/A,#N/A,FALSE,"부대2"}</definedName>
    <definedName name="wrn.부대2." hidden="1">{#N/A,#N/A,FALSE,"부대2"}</definedName>
    <definedName name="wrn.부산주경기장.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산출근거목록인쇄." localSheetId="2" hidden="1">{#N/A,#N/A,FALSE,"산출근거목록"}</definedName>
    <definedName name="wrn.산출근거목록인쇄." localSheetId="0" hidden="1">{#N/A,#N/A,FALSE,"산출근거목록"}</definedName>
    <definedName name="wrn.산출근거목록인쇄." hidden="1">{#N/A,#N/A,FALSE,"산출근거목록"}</definedName>
    <definedName name="wrn.산출근거인쇄." localSheetId="2" hidden="1">{#N/A,#N/A,FALSE,"산출근거"}</definedName>
    <definedName name="wrn.산출근거인쇄." localSheetId="0" hidden="1">{#N/A,#N/A,FALSE,"산출근거"}</definedName>
    <definedName name="wrn.산출근거인쇄." hidden="1">{#N/A,#N/A,FALSE,"산출근거"}</definedName>
    <definedName name="wrn.산출근거인쇄._.토개공변환." localSheetId="2" hidden="1">{#N/A,#N/A,FALSE,"산출근거변환"}</definedName>
    <definedName name="wrn.산출근거인쇄._.토개공변환." localSheetId="0" hidden="1">{#N/A,#N/A,FALSE,"산출근거변환"}</definedName>
    <definedName name="wrn.산출근거인쇄._.토개공변환." hidden="1">{#N/A,#N/A,FALSE,"산출근거변환"}</definedName>
    <definedName name="wrn.선사." localSheetId="2" hidden="1">{#N/A,#N/A,FALSE,"품의서";#N/A,#N/A,FALSE,"전제";#N/A,#N/A,FALSE,"총손";#N/A,#N/A,FALSE,"손익"}</definedName>
    <definedName name="wrn.선사." localSheetId="0" hidden="1">{#N/A,#N/A,FALSE,"품의서";#N/A,#N/A,FALSE,"전제";#N/A,#N/A,FALSE,"총손";#N/A,#N/A,FALSE,"손익"}</definedName>
    <definedName name="wrn.선사." hidden="1">{#N/A,#N/A,FALSE,"품의서";#N/A,#N/A,FALSE,"전제";#N/A,#N/A,FALSE,"총손";#N/A,#N/A,FALSE,"손익"}</definedName>
    <definedName name="wrn.설계내역서인쇄." localSheetId="2" hidden="1">{#N/A,#N/A,FALSE,"설계내역서"}</definedName>
    <definedName name="wrn.설계내역서인쇄." localSheetId="0" hidden="1">{#N/A,#N/A,FALSE,"설계내역서"}</definedName>
    <definedName name="wrn.설계내역서인쇄." hidden="1">{#N/A,#N/A,FALSE,"설계내역서"}</definedName>
    <definedName name="wrn.속도." localSheetId="2" hidden="1">{#N/A,#N/A,FALSE,"속도"}</definedName>
    <definedName name="wrn.속도." localSheetId="0" hidden="1">{#N/A,#N/A,FALSE,"속도"}</definedName>
    <definedName name="wrn.속도." hidden="1">{#N/A,#N/A,FALSE,"속도"}</definedName>
    <definedName name="wrn.손익._.보고." localSheetId="2" hidden="1">{#N/A,#N/A,TRUE,"손익보고"}</definedName>
    <definedName name="wrn.손익._.보고." localSheetId="0" hidden="1">{#N/A,#N/A,TRUE,"손익보고"}</definedName>
    <definedName name="wrn.손익._.보고." hidden="1">{#N/A,#N/A,TRUE,"손익보고"}</definedName>
    <definedName name="wrn.수." localSheetId="2" hidden="1">{#N/A,"수불부",FALSE,"사급자재수불서";#N/A,"수불부",FALSE,"사급자재수불서"}</definedName>
    <definedName name="wrn.수." localSheetId="0" hidden="1">{#N/A,"수불부",FALSE,"사급자재수불서";#N/A,"수불부",FALSE,"사급자재수불서"}</definedName>
    <definedName name="wrn.수." hidden="1">{#N/A,"수불부",FALSE,"사급자재수불서";#N/A,"수불부",FALSE,"사급자재수불서"}</definedName>
    <definedName name="wrn.시행결의." localSheetId="2" hidden="1">{#N/A,#N/A,FALSE,"결의서";#N/A,#N/A,FALSE,"내역서";#N/A,#N/A,FALSE,"도급예상";#N/A,#N/A,FALSE,"시방서"}</definedName>
    <definedName name="wrn.시행결의." localSheetId="0" hidden="1">{#N/A,#N/A,FALSE,"결의서";#N/A,#N/A,FALSE,"내역서";#N/A,#N/A,FALSE,"도급예상";#N/A,#N/A,FALSE,"시방서"}</definedName>
    <definedName name="wrn.시행결의." hidden="1">{#N/A,#N/A,FALSE,"결의서";#N/A,#N/A,FALSE,"내역서";#N/A,#N/A,FALSE,"도급예상";#N/A,#N/A,FALSE,"시방서"}</definedName>
    <definedName name="wrn.신용찬." localSheetId="2" hidden="1">{#N/A,#N/A,TRUE,"토적및재료집계";#N/A,#N/A,TRUE,"토적및재료집계";#N/A,#N/A,TRUE,"단위량"}</definedName>
    <definedName name="wrn.신용찬." localSheetId="0" hidden="1">{#N/A,#N/A,TRUE,"토적및재료집계";#N/A,#N/A,TRUE,"토적및재료집계";#N/A,#N/A,TRUE,"단위량"}</definedName>
    <definedName name="wrn.신용찬." hidden="1">{#N/A,#N/A,TRUE,"토적및재료집계";#N/A,#N/A,TRUE,"토적및재료집계";#N/A,#N/A,TRUE,"단위량"}</definedName>
    <definedName name="wrn.업체별._.견적공사명." localSheetId="2" hidden="1">{"SJ - 기본 보기",#N/A,FALSE,"공사별 외주견적"}</definedName>
    <definedName name="wrn.업체별._.견적공사명." localSheetId="0" hidden="1">{"SJ - 기본 보기",#N/A,FALSE,"공사별 외주견적"}</definedName>
    <definedName name="wrn.업체별._.견적공사명." hidden="1">{"SJ - 기본 보기",#N/A,FALSE,"공사별 외주견적"}</definedName>
    <definedName name="wrn.외주기성." localSheetId="2" hidden="1">{#N/A,#N/A,FALSE,"신청통보";#N/A,#N/A,FALSE,"기성확인서";#N/A,#N/A,FALSE,"기성내역서"}</definedName>
    <definedName name="wrn.외주기성." localSheetId="0" hidden="1">{#N/A,#N/A,FALSE,"신청통보";#N/A,#N/A,FALSE,"기성확인서";#N/A,#N/A,FALSE,"기성내역서"}</definedName>
    <definedName name="wrn.외주기성." hidden="1">{#N/A,#N/A,FALSE,"신청통보";#N/A,#N/A,FALSE,"기성확인서";#N/A,#N/A,FALSE,"기성내역서"}</definedName>
    <definedName name="wrn.운반시간." localSheetId="2" hidden="1">{#N/A,#N/A,FALSE,"운반시간"}</definedName>
    <definedName name="wrn.운반시간." localSheetId="0" hidden="1">{#N/A,#N/A,FALSE,"운반시간"}</definedName>
    <definedName name="wrn.운반시간." hidden="1">{#N/A,#N/A,FALSE,"운반시간"}</definedName>
    <definedName name="wrn.원가계산서인쇄." localSheetId="2" hidden="1">{#N/A,#N/A,FALSE,"원가계산서"}</definedName>
    <definedName name="wrn.원가계산서인쇄." localSheetId="0" hidden="1">{#N/A,#N/A,FALSE,"원가계산서"}</definedName>
    <definedName name="wrn.원가계산서인쇄." hidden="1">{#N/A,#N/A,FALSE,"원가계산서"}</definedName>
    <definedName name="wrn.이정표." localSheetId="2" hidden="1">{#N/A,#N/A,FALSE,"이정표"}</definedName>
    <definedName name="wrn.이정표." localSheetId="0" hidden="1">{#N/A,#N/A,FALSE,"이정표"}</definedName>
    <definedName name="wrn.이정표." hidden="1">{#N/A,#N/A,FALSE,"이정표"}</definedName>
    <definedName name="wrn.일위대가." localSheetId="2" hidden="1">{#N/A,#N/A,TRUE,"대가1"}</definedName>
    <definedName name="wrn.일위대가." localSheetId="0" hidden="1">{#N/A,#N/A,TRUE,"대가1"}</definedName>
    <definedName name="wrn.일위대가." hidden="1">{#N/A,#N/A,TRUE,"대가1"}</definedName>
    <definedName name="wrn.일위대가목록인쇄." localSheetId="2" hidden="1">{#N/A,#N/A,FALSE,"일위대가목록"}</definedName>
    <definedName name="wrn.일위대가목록인쇄." localSheetId="0" hidden="1">{#N/A,#N/A,FALSE,"일위대가목록"}</definedName>
    <definedName name="wrn.일위대가목록인쇄." hidden="1">{#N/A,#N/A,FALSE,"일위대가목록"}</definedName>
    <definedName name="wrn.일위대가인쇄." localSheetId="2" hidden="1">{#N/A,#N/A,FALSE,"일위대가"}</definedName>
    <definedName name="wrn.일위대가인쇄." localSheetId="0" hidden="1">{#N/A,#N/A,FALSE,"일위대가"}</definedName>
    <definedName name="wrn.일위대가인쇄." hidden="1">{#N/A,#N/A,FALSE,"일위대가"}</definedName>
    <definedName name="wrn.일위대가인쇄._.수자원변환." localSheetId="2" hidden="1">{#N/A,#N/A,FALSE,"일위대가변환"}</definedName>
    <definedName name="wrn.일위대가인쇄._.수자원변환." localSheetId="0" hidden="1">{#N/A,#N/A,FALSE,"일위대가변환"}</definedName>
    <definedName name="wrn.일위대가인쇄._.수자원변환." hidden="1">{#N/A,#N/A,FALSE,"일위대가변환"}</definedName>
    <definedName name="wrn.재료비인쇄." localSheetId="2" hidden="1">{#N/A,#N/A,FALSE,"재료비"}</definedName>
    <definedName name="wrn.재료비인쇄." localSheetId="0" hidden="1">{#N/A,#N/A,FALSE,"재료비"}</definedName>
    <definedName name="wrn.재료비인쇄." hidden="1">{#N/A,#N/A,FALSE,"재료비"}</definedName>
    <definedName name="wrn.전부인쇄." localSheetId="2" hidden="1">{#N/A,#N/A,FALSE,"단축1";#N/A,#N/A,FALSE,"단축2";#N/A,#N/A,FALSE,"단축3";#N/A,#N/A,FALSE,"장축";#N/A,#N/A,FALSE,"4WD"}</definedName>
    <definedName name="wrn.전부인쇄." localSheetId="0" hidden="1">{#N/A,#N/A,FALSE,"단축1";#N/A,#N/A,FALSE,"단축2";#N/A,#N/A,FALSE,"단축3";#N/A,#N/A,FALSE,"장축";#N/A,#N/A,FALSE,"4WD"}</definedName>
    <definedName name="wrn.전부인쇄." hidden="1">{#N/A,#N/A,FALSE,"단축1";#N/A,#N/A,FALSE,"단축2";#N/A,#N/A,FALSE,"단축3";#N/A,#N/A,FALSE,"장축";#N/A,#N/A,FALSE,"4WD"}</definedName>
    <definedName name="wrn.조골재." localSheetId="2" hidden="1">{#N/A,#N/A,FALSE,"조골재"}</definedName>
    <definedName name="wrn.조골재." localSheetId="0" hidden="1">{#N/A,#N/A,FALSE,"조골재"}</definedName>
    <definedName name="wrn.조골재." hidden="1">{#N/A,#N/A,FALSE,"조골재"}</definedName>
    <definedName name="wrn.중기목록인쇄." localSheetId="2" hidden="1">{#N/A,#N/A,FALSE,"중기목록"}</definedName>
    <definedName name="wrn.중기목록인쇄." localSheetId="0" hidden="1">{#N/A,#N/A,FALSE,"중기목록"}</definedName>
    <definedName name="wrn.중기목록인쇄." hidden="1">{#N/A,#N/A,FALSE,"중기목록"}</definedName>
    <definedName name="wrn.중기산출기초인쇄." localSheetId="2" hidden="1">{#N/A,#N/A,FALSE,"중기산출기초"}</definedName>
    <definedName name="wrn.중기산출기초인쇄." localSheetId="0" hidden="1">{#N/A,#N/A,FALSE,"중기산출기초"}</definedName>
    <definedName name="wrn.중기산출기초인쇄." hidden="1">{#N/A,#N/A,FALSE,"중기산출기초"}</definedName>
    <definedName name="wrn.중기인쇄." localSheetId="2" hidden="1">{#N/A,#N/A,FALSE,"중기"}</definedName>
    <definedName name="wrn.중기인쇄." localSheetId="0" hidden="1">{#N/A,#N/A,FALSE,"중기"}</definedName>
    <definedName name="wrn.중기인쇄." hidden="1">{#N/A,#N/A,FALSE,"중기"}</definedName>
    <definedName name="wrn.중기인쇄._.일반형변환." localSheetId="2" hidden="1">{#N/A,#N/A,FALSE,"중기변환"}</definedName>
    <definedName name="wrn.중기인쇄._.일반형변환." localSheetId="0" hidden="1">{#N/A,#N/A,FALSE,"중기변환"}</definedName>
    <definedName name="wrn.중기인쇄._.일반형변환." hidden="1">{#N/A,#N/A,FALSE,"중기변환"}</definedName>
    <definedName name="wrn.직좌." localSheetId="2" hidden="1">{#N/A,#N/A,FALSE,"품의서";#N/A,#N/A,FALSE,"전제";#N/A,#N/A,FALSE,"총손";#N/A,#N/A,FALSE,"손익";#N/A,#N/A,FALSE,"대당";#N/A,#N/A,FALSE,"가공비";#N/A,#N/A,FALSE,"재료비";#N/A,#N/A,FALSE,"판비";#N/A,#N/A,FALSE,"가격"}</definedName>
    <definedName name="wrn.직좌." localSheetId="0" hidden="1">{#N/A,#N/A,FALSE,"품의서";#N/A,#N/A,FALSE,"전제";#N/A,#N/A,FALSE,"총손";#N/A,#N/A,FALSE,"손익";#N/A,#N/A,FALSE,"대당";#N/A,#N/A,FALSE,"가공비";#N/A,#N/A,FALSE,"재료비";#N/A,#N/A,FALSE,"판비";#N/A,#N/A,FALSE,"가격"}</definedName>
    <definedName name="wrn.직좌." hidden="1">{#N/A,#N/A,FALSE,"품의서";#N/A,#N/A,FALSE,"전제";#N/A,#N/A,FALSE,"총손";#N/A,#N/A,FALSE,"손익";#N/A,#N/A,FALSE,"대당";#N/A,#N/A,FALSE,"가공비";#N/A,#N/A,FALSE,"재료비";#N/A,#N/A,FALSE,"판비";#N/A,#N/A,FALSE,"가격"}</definedName>
    <definedName name="wrn.직중." localSheetId="2" hidden="1">{#N/A,#N/A,FALSE,"표지";#N/A,#N/A,FALSE,"전제";#N/A,#N/A,FALSE,"대당";#N/A,#N/A,FALSE,"가공비";#N/A,#N/A,FALSE,"재료비";#N/A,#N/A,FALSE,"손익"}</definedName>
    <definedName name="wrn.직중." localSheetId="0" hidden="1">{#N/A,#N/A,FALSE,"표지";#N/A,#N/A,FALSE,"전제";#N/A,#N/A,FALSE,"대당";#N/A,#N/A,FALSE,"가공비";#N/A,#N/A,FALSE,"재료비";#N/A,#N/A,FALSE,"손익"}</definedName>
    <definedName name="wrn.직중." hidden="1">{#N/A,#N/A,FALSE,"표지";#N/A,#N/A,FALSE,"전제";#N/A,#N/A,FALSE,"대당";#N/A,#N/A,FALSE,"가공비";#N/A,#N/A,FALSE,"재료비";#N/A,#N/A,FALSE,"손익"}</definedName>
    <definedName name="wrn.철골집계표._.5칸." localSheetId="2" hidden="1">{#N/A,#N/A,FALSE,"Sheet1"}</definedName>
    <definedName name="wrn.철골집계표._.5칸." localSheetId="0" hidden="1">{#N/A,#N/A,FALSE,"Sheet1"}</definedName>
    <definedName name="wrn.철골집계표._.5칸." hidden="1">{#N/A,#N/A,FALSE,"Sheet1"}</definedName>
    <definedName name="wrn.토공1." localSheetId="2" hidden="1">{#N/A,#N/A,FALSE,"구조1"}</definedName>
    <definedName name="wrn.토공1." localSheetId="0" hidden="1">{#N/A,#N/A,FALSE,"구조1"}</definedName>
    <definedName name="wrn.토공1." hidden="1">{#N/A,#N/A,FALSE,"구조1"}</definedName>
    <definedName name="wrn.토공2." localSheetId="2" hidden="1">{#N/A,#N/A,FALSE,"토공2"}</definedName>
    <definedName name="wrn.토공2." localSheetId="0" hidden="1">{#N/A,#N/A,FALSE,"토공2"}</definedName>
    <definedName name="wrn.토공2." hidden="1">{#N/A,#N/A,FALSE,"토공2"}</definedName>
    <definedName name="wrn.포장1." localSheetId="2" hidden="1">{#N/A,#N/A,FALSE,"포장1";#N/A,#N/A,FALSE,"포장1"}</definedName>
    <definedName name="wrn.포장1." localSheetId="0" hidden="1">{#N/A,#N/A,FALSE,"포장1";#N/A,#N/A,FALSE,"포장1"}</definedName>
    <definedName name="wrn.포장1." hidden="1">{#N/A,#N/A,FALSE,"포장1";#N/A,#N/A,FALSE,"포장1"}</definedName>
    <definedName name="wrn.포장2." localSheetId="2" hidden="1">{#N/A,#N/A,FALSE,"포장2"}</definedName>
    <definedName name="wrn.포장2." localSheetId="0" hidden="1">{#N/A,#N/A,FALSE,"포장2"}</definedName>
    <definedName name="wrn.포장2." hidden="1">{#N/A,#N/A,FALSE,"포장2"}</definedName>
    <definedName name="wrn.포장단가." localSheetId="2" hidden="1">{#N/A,#N/A,FALSE,"포장단가"}</definedName>
    <definedName name="wrn.포장단가." localSheetId="0" hidden="1">{#N/A,#N/A,FALSE,"포장단가"}</definedName>
    <definedName name="wrn.포장단가." hidden="1">{#N/A,#N/A,FALSE,"포장단가"}</definedName>
    <definedName name="wrn.표지." localSheetId="2" hidden="1">{#N/A,#N/A,FALSE,"표지"}</definedName>
    <definedName name="wrn.표지." localSheetId="0" hidden="1">{#N/A,#N/A,FALSE,"표지"}</definedName>
    <definedName name="wrn.표지." hidden="1">{#N/A,#N/A,FALSE,"표지"}</definedName>
    <definedName name="wrn.표지목차." localSheetId="2" hidden="1">{#N/A,#N/A,FALSE,"표지목차"}</definedName>
    <definedName name="wrn.표지목차." localSheetId="0" hidden="1">{#N/A,#N/A,FALSE,"표지목차"}</definedName>
    <definedName name="wrn.표지목차." hidden="1">{#N/A,#N/A,FALSE,"표지목차"}</definedName>
    <definedName name="wrn.현장._.NCR._.분석." localSheetId="2" hidden="1">{#N/A,#N/A,FALSE,"현장 NCR 분석";#N/A,#N/A,FALSE,"현장품질감사";#N/A,#N/A,FALSE,"현장품질감사"}</definedName>
    <definedName name="wrn.현장._.NCR._.분석." localSheetId="0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2" hidden="1">{#N/A,#N/A,FALSE,"혼합골재"}</definedName>
    <definedName name="wrn.혼합골재." localSheetId="0" hidden="1">{#N/A,#N/A,FALSE,"혼합골재"}</definedName>
    <definedName name="wrn.혼합골재." hidden="1">{#N/A,#N/A,FALSE,"혼합골재"}</definedName>
    <definedName name="xhrhd" localSheetId="2" hidden="1">{#N/A,#N/A,FALSE,"토공2"}</definedName>
    <definedName name="xhrhd" localSheetId="0" hidden="1">{#N/A,#N/A,FALSE,"토공2"}</definedName>
    <definedName name="xhrhd" hidden="1">{#N/A,#N/A,FALSE,"토공2"}</definedName>
    <definedName name="xmrrlwhrjs" localSheetId="2" hidden="1">{#N/A,#N/A,FALSE,"현장 NCR 분석";#N/A,#N/A,FALSE,"현장품질감사";#N/A,#N/A,FALSE,"현장품질감사"}</definedName>
    <definedName name="xmrrlwhrjs" localSheetId="0" hidden="1">{#N/A,#N/A,FALSE,"현장 NCR 분석";#N/A,#N/A,FALSE,"현장품질감사";#N/A,#N/A,FALSE,"현장품질감사"}</definedName>
    <definedName name="xmrrlwhrjs" hidden="1">{#N/A,#N/A,FALSE,"현장 NCR 분석";#N/A,#N/A,FALSE,"현장품질감사";#N/A,#N/A,FALSE,"현장품질감사"}</definedName>
    <definedName name="xv" localSheetId="2">{"Book1","부대-(표지판,데리,가드).xls","부대-(낙,차,중분대).xls"}</definedName>
    <definedName name="xv" localSheetId="0">{"Book1","부대-(표지판,데리,가드).xls","부대-(낙,차,중분대).xls"}</definedName>
    <definedName name="xv">{"Book1","부대-(표지판,데리,가드).xls","부대-(낙,차,중분대).xls"}</definedName>
    <definedName name="xxca" localSheetId="2" hidden="1">{"'Firr(선)'!$AS$1:$AY$62","'Firr(사)'!$AS$1:$AY$62","'Firr(회)'!$AS$1:$AY$62","'Firr(선)'!$L$1:$V$62","'Firr(사)'!$L$1:$V$62","'Firr(회)'!$L$1:$V$62"}</definedName>
    <definedName name="xxca" localSheetId="0" hidden="1">{"'Firr(선)'!$AS$1:$AY$62","'Firr(사)'!$AS$1:$AY$62","'Firr(회)'!$AS$1:$AY$62","'Firr(선)'!$L$1:$V$62","'Firr(사)'!$L$1:$V$62","'Firr(회)'!$L$1:$V$62"}</definedName>
    <definedName name="xxca" hidden="1">{"'Firr(선)'!$AS$1:$AY$62","'Firr(사)'!$AS$1:$AY$62","'Firr(회)'!$AS$1:$AY$62","'Firr(선)'!$L$1:$V$62","'Firr(사)'!$L$1:$V$62","'Firr(회)'!$L$1:$V$62"}</definedName>
    <definedName name="YBG견적서통" localSheetId="2" hidden="1">{#N/A,#N/A,TRUE,"손익보고"}</definedName>
    <definedName name="YBG견적서통" localSheetId="0" hidden="1">{#N/A,#N/A,TRUE,"손익보고"}</definedName>
    <definedName name="YBG견적서통" hidden="1">{#N/A,#N/A,TRUE,"손익보고"}</definedName>
    <definedName name="yyyy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_7C9E3C89_86A0_11D2_9795_00A0C94ACFC5_.wvu.PrintArea" localSheetId="2" hidden="1">#REF!</definedName>
    <definedName name="Z_7C9E3C89_86A0_11D2_9795_00A0C94ACFC5_.wvu.PrintArea" localSheetId="0" hidden="1">#REF!</definedName>
    <definedName name="Z_7C9E3C89_86A0_11D2_9795_00A0C94ACFC5_.wvu.PrintArea" hidden="1">#REF!</definedName>
    <definedName name="za" localSheetId="2" hidden="1">#REF!</definedName>
    <definedName name="za" localSheetId="0" hidden="1">#REF!</definedName>
    <definedName name="za" hidden="1">#REF!</definedName>
    <definedName name="ZZZ" localSheetId="2" hidden="1">{#N/A,#N/A,FALSE,"배수2"}</definedName>
    <definedName name="ZZZ" localSheetId="0" hidden="1">{#N/A,#N/A,FALSE,"배수2"}</definedName>
    <definedName name="ZZZ" hidden="1">{#N/A,#N/A,FALSE,"배수2"}</definedName>
    <definedName name="ㄱㄱ" localSheetId="2" hidden="1">{#N/A,#N/A,FALSE,"명세표"}</definedName>
    <definedName name="ㄱㄱ" localSheetId="0" hidden="1">{#N/A,#N/A,FALSE,"명세표"}</definedName>
    <definedName name="ㄱㄱ" hidden="1">{#N/A,#N/A,FALSE,"명세표"}</definedName>
    <definedName name="ㄱㄱㄱㄱ" localSheetId="2">공사원가계산서!ㄱㄱㄱㄱ</definedName>
    <definedName name="ㄱㄱㄱㄱ" localSheetId="0">ㄱㄱㄱㄱ</definedName>
    <definedName name="ㄱㄱㄱㄱ">공사원가계산서!ㄱㄱㄱㄱ</definedName>
    <definedName name="ㄱㄷㄷㄱ" localSheetId="2" hidden="1">{#N/A,#N/A,FALSE,"구조2"}</definedName>
    <definedName name="ㄱㄷㄷㄱ" localSheetId="0" hidden="1">{#N/A,#N/A,FALSE,"구조2"}</definedName>
    <definedName name="ㄱㄷㄷㄱ" hidden="1">{#N/A,#N/A,FALSE,"구조2"}</definedName>
    <definedName name="ㄱㅁㄴ" localSheetId="2" hidden="1">{#N/A,#N/A,FALSE,"토공2"}</definedName>
    <definedName name="ㄱㅁㄴ" localSheetId="0" hidden="1">{#N/A,#N/A,FALSE,"토공2"}</definedName>
    <definedName name="ㄱㅁㄴ" hidden="1">{#N/A,#N/A,FALSE,"토공2"}</definedName>
    <definedName name="ㄱㅇ" localSheetId="2" hidden="1">{#N/A,#N/A,FALSE,"단축1";#N/A,#N/A,FALSE,"단축2";#N/A,#N/A,FALSE,"단축3";#N/A,#N/A,FALSE,"장축";#N/A,#N/A,FALSE,"4WD"}</definedName>
    <definedName name="ㄱㅇ" localSheetId="0" hidden="1">{#N/A,#N/A,FALSE,"단축1";#N/A,#N/A,FALSE,"단축2";#N/A,#N/A,FALSE,"단축3";#N/A,#N/A,FALSE,"장축";#N/A,#N/A,FALSE,"4WD"}</definedName>
    <definedName name="ㄱㅇ" hidden="1">{#N/A,#N/A,FALSE,"단축1";#N/A,#N/A,FALSE,"단축2";#N/A,#N/A,FALSE,"단축3";#N/A,#N/A,FALSE,"장축";#N/A,#N/A,FALSE,"4WD"}</definedName>
    <definedName name="ㄱㅈㅎ" localSheetId="2" hidden="1">#REF!</definedName>
    <definedName name="ㄱㅈㅎ" localSheetId="0" hidden="1">#REF!</definedName>
    <definedName name="ㄱㅈㅎ" hidden="1">#REF!</definedName>
    <definedName name="가공조립가공" localSheetId="0">ROUND(SUM(DCC,DCO,DCN)*100/#REF!,1)</definedName>
    <definedName name="가공조립가공">#N/A</definedName>
    <definedName name="가나" localSheetId="0" hidden="1">{"'Sheet1'!$A$9:$I$36"}</definedName>
    <definedName name="가나" hidden="1">{"'Sheet1'!$A$9:$I$36"}</definedName>
    <definedName name="가나1" localSheetId="0" hidden="1">{"'Sheet1'!$A$9:$I$36"}</definedName>
    <definedName name="가나1" hidden="1">{"'Sheet1'!$A$9:$I$36"}</definedName>
    <definedName name="가나11" localSheetId="0" hidden="1">{"'Sheet1'!$A$9:$I$36"}</definedName>
    <definedName name="가나11" hidden="1">{"'Sheet1'!$A$9:$I$36"}</definedName>
    <definedName name="가나111" localSheetId="0" hidden="1">{"'Sheet1'!$A$9:$I$36"}</definedName>
    <definedName name="가나111" hidden="1">{"'Sheet1'!$A$9:$I$36"}</definedName>
    <definedName name="가나다" localSheetId="0" hidden="1">{"'Sheet1'!$A$9:$I$36"}</definedName>
    <definedName name="가나다" hidden="1">{"'Sheet1'!$A$9:$I$36"}</definedName>
    <definedName name="가나다라" localSheetId="2" hidden="1">{"'제10장(표)'!$A$5:$L$10"}</definedName>
    <definedName name="가나다라" localSheetId="0" hidden="1">{"'제10장(표)'!$A$5:$L$10"}</definedName>
    <definedName name="가나다라" hidden="1">{"'제10장(표)'!$A$5:$L$10"}</definedName>
    <definedName name="가나다라마" localSheetId="0" hidden="1">{"'Sheet1'!$A$9:$I$36"}</definedName>
    <definedName name="가나다라마" hidden="1">{"'Sheet1'!$A$9:$I$36"}</definedName>
    <definedName name="가나다라마바사" localSheetId="2" hidden="1">{#N/A,#N/A,FALSE,"명세표"}</definedName>
    <definedName name="가나다라마바사" localSheetId="0" hidden="1">{#N/A,#N/A,FALSE,"명세표"}</definedName>
    <definedName name="가나다라마바사" hidden="1">{#N/A,#N/A,FALSE,"명세표"}</definedName>
    <definedName name="가로" localSheetId="2" hidden="1">{#N/A,#N/A,FALSE,"전력간선"}</definedName>
    <definedName name="가로" localSheetId="0" hidden="1">{#N/A,#N/A,FALSE,"전력간선"}</definedName>
    <definedName name="가로" hidden="1">{#N/A,#N/A,FALSE,"전력간선"}</definedName>
    <definedName name="가로등" localSheetId="2">공사원가계산서!가로등</definedName>
    <definedName name="가로등" localSheetId="0">가로등</definedName>
    <definedName name="가로등">공사원가계산서!가로등</definedName>
    <definedName name="가로등부표2" localSheetId="2">#REF!,#REF!</definedName>
    <definedName name="가로등부표2" localSheetId="0">#REF!,#REF!</definedName>
    <definedName name="가로등부표2">#REF!,#REF!</definedName>
    <definedName name="가로등입력" localSheetId="2">공사원가계산서!가로등입력</definedName>
    <definedName name="가로등입력" localSheetId="0">가로등입력</definedName>
    <definedName name="가로등입력">공사원가계산서!가로등입력</definedName>
    <definedName name="가아나" localSheetId="2" hidden="1">{#N/A,#N/A,TRUE,"Y생산";#N/A,#N/A,TRUE,"Y판매";#N/A,#N/A,TRUE,"Y총물량";#N/A,#N/A,TRUE,"Y능력";#N/A,#N/A,TRUE,"YKD"}</definedName>
    <definedName name="가아나" localSheetId="0" hidden="1">{#N/A,#N/A,TRUE,"Y생산";#N/A,#N/A,TRUE,"Y판매";#N/A,#N/A,TRUE,"Y총물량";#N/A,#N/A,TRUE,"Y능력";#N/A,#N/A,TRUE,"YKD"}</definedName>
    <definedName name="가아나" hidden="1">{#N/A,#N/A,TRUE,"Y생산";#N/A,#N/A,TRUE,"Y판매";#N/A,#N/A,TRUE,"Y총물량";#N/A,#N/A,TRUE,"Y능력";#N/A,#N/A,TRUE,"YKD"}</definedName>
    <definedName name="가정" localSheetId="0">#REF!</definedName>
    <definedName name="가정">#REF!</definedName>
    <definedName name="간" localSheetId="2" hidden="1">{#N/A,#N/A,FALSE,"명세표"}</definedName>
    <definedName name="간" localSheetId="0" hidden="1">{#N/A,#N/A,FALSE,"명세표"}</definedName>
    <definedName name="간" hidden="1">{#N/A,#N/A,FALSE,"명세표"}</definedName>
    <definedName name="간접비" localSheetId="2" hidden="1">{#N/A,#N/A,FALSE,"현장 NCR 분석";#N/A,#N/A,FALSE,"현장품질감사";#N/A,#N/A,FALSE,"현장품질감사"}</definedName>
    <definedName name="간접비" localSheetId="0" hidden="1">{#N/A,#N/A,FALSE,"현장 NCR 분석";#N/A,#N/A,FALSE,"현장품질감사";#N/A,#N/A,FALSE,"현장품질감사"}</definedName>
    <definedName name="간접비" hidden="1">{#N/A,#N/A,FALSE,"현장 NCR 분석";#N/A,#N/A,FALSE,"현장품질감사";#N/A,#N/A,FALSE,"현장품질감사"}</definedName>
    <definedName name="간접비.ncr" localSheetId="2" hidden="1">{#N/A,#N/A,FALSE,"현장 NCR 분석";#N/A,#N/A,FALSE,"현장품질감사";#N/A,#N/A,FALSE,"현장품질감사"}</definedName>
    <definedName name="간접비.ncr" localSheetId="0" hidden="1">{#N/A,#N/A,FALSE,"현장 NCR 분석";#N/A,#N/A,FALSE,"현장품질감사";#N/A,#N/A,FALSE,"현장품질감사"}</definedName>
    <definedName name="간접비.ncr" hidden="1">{#N/A,#N/A,FALSE,"현장 NCR 분석";#N/A,#N/A,FALSE,"현장품질감사";#N/A,#N/A,FALSE,"현장품질감사"}</definedName>
    <definedName name="간지" localSheetId="2">공사원가계산서!간지</definedName>
    <definedName name="간지" localSheetId="0">간지</definedName>
    <definedName name="간지">공사원가계산서!간지</definedName>
    <definedName name="강아지" localSheetId="2" hidden="1">#REF!</definedName>
    <definedName name="강아지" localSheetId="0" hidden="1">#REF!</definedName>
    <definedName name="강아지" hidden="1">#REF!</definedName>
    <definedName name="개선내용" localSheetId="2" hidden="1">{#N/A,#N/A,TRUE,"Y생산";#N/A,#N/A,TRUE,"Y판매";#N/A,#N/A,TRUE,"Y총물량";#N/A,#N/A,TRUE,"Y능력";#N/A,#N/A,TRUE,"YKD"}</definedName>
    <definedName name="개선내용" localSheetId="0" hidden="1">{#N/A,#N/A,TRUE,"Y생산";#N/A,#N/A,TRUE,"Y판매";#N/A,#N/A,TRUE,"Y총물량";#N/A,#N/A,TRUE,"Y능력";#N/A,#N/A,TRUE,"YKD"}</definedName>
    <definedName name="개선내용" hidden="1">{#N/A,#N/A,TRUE,"Y생산";#N/A,#N/A,TRUE,"Y판매";#N/A,#N/A,TRUE,"Y총물량";#N/A,#N/A,TRUE,"Y능력";#N/A,#N/A,TRUE,"YKD"}</definedName>
    <definedName name="개선실적" localSheetId="2" hidden="1">{#N/A,#N/A,TRUE,"Y생산";#N/A,#N/A,TRUE,"Y판매";#N/A,#N/A,TRUE,"Y총물량";#N/A,#N/A,TRUE,"Y능력";#N/A,#N/A,TRUE,"YKD"}</definedName>
    <definedName name="개선실적" localSheetId="0" hidden="1">{#N/A,#N/A,TRUE,"Y생산";#N/A,#N/A,TRUE,"Y판매";#N/A,#N/A,TRUE,"Y총물량";#N/A,#N/A,TRUE,"Y능력";#N/A,#N/A,TRUE,"YKD"}</definedName>
    <definedName name="개선실적" hidden="1">{#N/A,#N/A,TRUE,"Y생산";#N/A,#N/A,TRUE,"Y판매";#N/A,#N/A,TRUE,"Y총물량";#N/A,#N/A,TRUE,"Y능력";#N/A,#N/A,TRUE,"YKD"}</definedName>
    <definedName name="개소별명세표" localSheetId="2" hidden="1">{#N/A,#N/A,FALSE,"명세표"}</definedName>
    <definedName name="개소별명세표" localSheetId="0" hidden="1">{#N/A,#N/A,FALSE,"명세표"}</definedName>
    <definedName name="개소별명세표" hidden="1">{#N/A,#N/A,FALSE,"명세표"}</definedName>
    <definedName name="건축" localSheetId="2" hidden="1">{#N/A,#N/A,TRUE,"토적및재료집계";#N/A,#N/A,TRUE,"토적및재료집계";#N/A,#N/A,TRUE,"단위량"}</definedName>
    <definedName name="건축" localSheetId="0" hidden="1">{#N/A,#N/A,TRUE,"토적및재료집계";#N/A,#N/A,TRUE,"토적및재료집계";#N/A,#N/A,TRUE,"단위량"}</definedName>
    <definedName name="건축" hidden="1">{#N/A,#N/A,TRUE,"토적및재료집계";#N/A,#N/A,TRUE,"토적및재료집계";#N/A,#N/A,TRUE,"단위량"}</definedName>
    <definedName name="견" localSheetId="2">#REF!,#REF!</definedName>
    <definedName name="견" localSheetId="0">#REF!,#REF!</definedName>
    <definedName name="견">#REF!,#REF!</definedName>
    <definedName name="견적ㄹㄹㄹ" localSheetId="0" hidden="1">{"'Sheet1'!$A$9:$I$36"}</definedName>
    <definedName name="견적ㄹㄹㄹ" hidden="1">{"'Sheet1'!$A$9:$I$36"}</definedName>
    <definedName name="견적서" localSheetId="2" hidden="1">{#N/A,#N/A,TRUE,"손익보고"}</definedName>
    <definedName name="견적서" localSheetId="0" hidden="1">{#N/A,#N/A,TRUE,"손익보고"}</definedName>
    <definedName name="견적서" hidden="1">{#N/A,#N/A,TRUE,"손익보고"}</definedName>
    <definedName name="견적서1" hidden="1">{#N/A,#N/A,FALSE,"단축1";#N/A,#N/A,FALSE,"단축2";#N/A,#N/A,FALSE,"단축3";#N/A,#N/A,FALSE,"장축";#N/A,#N/A,FALSE,"4WD"}</definedName>
    <definedName name="견적서2" hidden="1">{#N/A,#N/A,FALSE,"단축1";#N/A,#N/A,FALSE,"단축2";#N/A,#N/A,FALSE,"단축3";#N/A,#N/A,FALSE,"장축";#N/A,#N/A,FALSE,"4WD"}</definedName>
    <definedName name="견적서3" hidden="1">{#N/A,#N/A,FALSE,"Sheet1"}</definedName>
    <definedName name="견적의뢰" localSheetId="2" hidden="1">{#N/A,#N/A,FALSE,"신청통보";#N/A,#N/A,FALSE,"기성확인서";#N/A,#N/A,FALSE,"기성내역서"}</definedName>
    <definedName name="견적의뢰" localSheetId="0" hidden="1">{#N/A,#N/A,FALSE,"신청통보";#N/A,#N/A,FALSE,"기성확인서";#N/A,#N/A,FALSE,"기성내역서"}</definedName>
    <definedName name="견적의뢰" hidden="1">{#N/A,#N/A,FALSE,"신청통보";#N/A,#N/A,FALSE,"기성확인서";#N/A,#N/A,FALSE,"기성내역서"}</definedName>
    <definedName name="견적조건" localSheetId="2" hidden="1">{#N/A,#N/A,FALSE,"CCTV"}</definedName>
    <definedName name="견적조건" localSheetId="0" hidden="1">{#N/A,#N/A,FALSE,"CCTV"}</definedName>
    <definedName name="견적조건" hidden="1">{#N/A,#N/A,FALSE,"CCTV"}</definedName>
    <definedName name="견적조건8" localSheetId="2" hidden="1">{#N/A,#N/A,FALSE,"CCTV"}</definedName>
    <definedName name="견적조건8" localSheetId="0" hidden="1">{#N/A,#N/A,FALSE,"CCTV"}</definedName>
    <definedName name="견적조건8" hidden="1">{#N/A,#N/A,FALSE,"CCTV"}</definedName>
    <definedName name="경비동전력비" localSheetId="2">공사원가계산서!경비동전력비</definedName>
    <definedName name="경비동전력비" localSheetId="0">경비동전력비</definedName>
    <definedName name="경비동전력비">공사원가계산서!경비동전력비</definedName>
    <definedName name="경상비8월" localSheetId="2" hidden="1">{#N/A,#N/A,FALSE,"단축1";#N/A,#N/A,FALSE,"단축2";#N/A,#N/A,FALSE,"단축3";#N/A,#N/A,FALSE,"장축";#N/A,#N/A,FALSE,"4WD"}</definedName>
    <definedName name="경상비8월" localSheetId="0" hidden="1">{#N/A,#N/A,FALSE,"단축1";#N/A,#N/A,FALSE,"단축2";#N/A,#N/A,FALSE,"단축3";#N/A,#N/A,FALSE,"장축";#N/A,#N/A,FALSE,"4WD"}</definedName>
    <definedName name="경상비8월" hidden="1">{#N/A,#N/A,FALSE,"단축1";#N/A,#N/A,FALSE,"단축2";#N/A,#N/A,FALSE,"단축3";#N/A,#N/A,FALSE,"장축";#N/A,#N/A,FALSE,"4WD"}</definedName>
    <definedName name="경유가격" localSheetId="0">경유가격</definedName>
    <definedName name="경유가격">표지!경유가격</definedName>
    <definedName name="계산조건" localSheetId="2">#REF!,#REF!</definedName>
    <definedName name="계산조건" localSheetId="0">#REF!,#REF!</definedName>
    <definedName name="계산조건">#REF!,#REF!</definedName>
    <definedName name="계측제어" localSheetId="2">공사원가계산서!계측제어</definedName>
    <definedName name="계측제어" localSheetId="0">계측제어</definedName>
    <definedName name="계측제어">공사원가계산서!계측제어</definedName>
    <definedName name="곡동" localSheetId="2" hidden="1">{"'Firr(선)'!$AS$1:$AY$62","'Firr(사)'!$AS$1:$AY$62","'Firr(회)'!$AS$1:$AY$62","'Firr(선)'!$L$1:$V$62","'Firr(사)'!$L$1:$V$62","'Firr(회)'!$L$1:$V$62"}</definedName>
    <definedName name="곡동" localSheetId="0" hidden="1">{"'Firr(선)'!$AS$1:$AY$62","'Firr(사)'!$AS$1:$AY$62","'Firr(회)'!$AS$1:$AY$62","'Firr(선)'!$L$1:$V$62","'Firr(사)'!$L$1:$V$62","'Firr(회)'!$L$1:$V$62"}</definedName>
    <definedName name="곡동" hidden="1">{"'Firr(선)'!$AS$1:$AY$62","'Firr(사)'!$AS$1:$AY$62","'Firr(회)'!$AS$1:$AY$62","'Firr(선)'!$L$1:$V$62","'Firr(사)'!$L$1:$V$62","'Firr(회)'!$L$1:$V$62"}</definedName>
    <definedName name="골재.시멘트집꼐" localSheetId="2" hidden="1">#REF!</definedName>
    <definedName name="골재.시멘트집꼐" localSheetId="0" hidden="1">#REF!</definedName>
    <definedName name="골재.시멘트집꼐" hidden="1">#REF!</definedName>
    <definedName name="공과잡비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과잡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과잡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구현황2" localSheetId="2">공사원가계산서!공구현황2</definedName>
    <definedName name="공구현황2" localSheetId="0">공구현황2</definedName>
    <definedName name="공구현황2">공사원가계산서!공구현황2</definedName>
    <definedName name="공사공정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사공정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사공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사시방서" localSheetId="2" hidden="1">{#N/A,#N/A,FALSE,"명세표"}</definedName>
    <definedName name="공사시방서" localSheetId="0" hidden="1">{#N/A,#N/A,FALSE,"명세표"}</definedName>
    <definedName name="공사시방서" hidden="1">{#N/A,#N/A,FALSE,"명세표"}</definedName>
    <definedName name="공사시방서1" localSheetId="2" hidden="1">{#N/A,#N/A,FALSE,"명세표"}</definedName>
    <definedName name="공사시방서1" localSheetId="0" hidden="1">{#N/A,#N/A,FALSE,"명세표"}</definedName>
    <definedName name="공사시방서1" hidden="1">{#N/A,#N/A,FALSE,"명세표"}</definedName>
    <definedName name="공사원가계산서" localSheetId="2" hidden="1">{#N/A,#N/A,TRUE,"토적및재료집계";#N/A,#N/A,TRUE,"토적및재료집계";#N/A,#N/A,TRUE,"단위량"}</definedName>
    <definedName name="공사원가계산서" localSheetId="0" hidden="1">{#N/A,#N/A,TRUE,"토적및재료집계";#N/A,#N/A,TRUE,"토적및재료집계";#N/A,#N/A,TRUE,"단위량"}</definedName>
    <definedName name="공사원가계산서" hidden="1">{#N/A,#N/A,TRUE,"토적및재료집계";#N/A,#N/A,TRUE,"토적및재료집계";#N/A,#N/A,TRUE,"단위량"}</definedName>
    <definedName name="공정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정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정표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정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정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곽동준" localSheetId="2" hidden="1">{"'Firr(선)'!$AS$1:$AY$62","'Firr(사)'!$AS$1:$AY$62","'Firr(회)'!$AS$1:$AY$62","'Firr(선)'!$L$1:$V$62","'Firr(사)'!$L$1:$V$62","'Firr(회)'!$L$1:$V$62"}</definedName>
    <definedName name="곽동준" localSheetId="0" hidden="1">{"'Firr(선)'!$AS$1:$AY$62","'Firr(사)'!$AS$1:$AY$62","'Firr(회)'!$AS$1:$AY$62","'Firr(선)'!$L$1:$V$62","'Firr(사)'!$L$1:$V$62","'Firr(회)'!$L$1:$V$62"}</definedName>
    <definedName name="곽동준" hidden="1">{"'Firr(선)'!$AS$1:$AY$62","'Firr(사)'!$AS$1:$AY$62","'Firr(회)'!$AS$1:$AY$62","'Firr(선)'!$L$1:$V$62","'Firr(사)'!$L$1:$V$62","'Firr(회)'!$L$1:$V$62"}</definedName>
    <definedName name="곽동중" localSheetId="2" hidden="1">{"'Firr(선)'!$AS$1:$AY$62","'Firr(사)'!$AS$1:$AY$62","'Firr(회)'!$AS$1:$AY$62","'Firr(선)'!$L$1:$V$62","'Firr(사)'!$L$1:$V$62","'Firr(회)'!$L$1:$V$62"}</definedName>
    <definedName name="곽동중" localSheetId="0" hidden="1">{"'Firr(선)'!$AS$1:$AY$62","'Firr(사)'!$AS$1:$AY$62","'Firr(회)'!$AS$1:$AY$62","'Firr(선)'!$L$1:$V$62","'Firr(사)'!$L$1:$V$62","'Firr(회)'!$L$1:$V$62"}</definedName>
    <definedName name="곽동중" hidden="1">{"'Firr(선)'!$AS$1:$AY$62","'Firr(사)'!$AS$1:$AY$62","'Firr(회)'!$AS$1:$AY$62","'Firr(선)'!$L$1:$V$62","'Firr(사)'!$L$1:$V$62","'Firr(회)'!$L$1:$V$62"}</definedName>
    <definedName name="관갉" localSheetId="2">#REF!,#REF!,#REF!</definedName>
    <definedName name="관갉" localSheetId="0">#REF!,#REF!,#REF!</definedName>
    <definedName name="관갉">#REF!,#REF!,#REF!</definedName>
    <definedName name="관급" localSheetId="2">#REF!,#REF!,#REF!</definedName>
    <definedName name="관급" localSheetId="0">#REF!,#REF!,#REF!</definedName>
    <definedName name="관급">#REF!,#REF!,#REF!</definedName>
    <definedName name="관급_2" localSheetId="2">#REF!,#REF!,#REF!</definedName>
    <definedName name="관급_2" localSheetId="0">#REF!,#REF!,#REF!</definedName>
    <definedName name="관급_2">#REF!,#REF!,#REF!</definedName>
    <definedName name="관급_3" localSheetId="2">#REF!,#REF!,#REF!</definedName>
    <definedName name="관급_3" localSheetId="0">#REF!,#REF!,#REF!</definedName>
    <definedName name="관급_3">#REF!,#REF!,#REF!</definedName>
    <definedName name="관급_73" localSheetId="0">#REF!,#REF!,#REF!</definedName>
    <definedName name="관급_73">#REF!,#REF!,#REF!</definedName>
    <definedName name="관급_74" localSheetId="0">#REF!,#REF!,#REF!</definedName>
    <definedName name="관급_74">#REF!,#REF!,#REF!</definedName>
    <definedName name="관급1" localSheetId="0">#REF!,#REF!,#REF!</definedName>
    <definedName name="관급1">#REF!,#REF!,#REF!</definedName>
    <definedName name="관급자재" localSheetId="0">#REF!,#REF!,#REF!</definedName>
    <definedName name="관급자재">#REF!,#REF!,#REF!</definedName>
    <definedName name="관리동보수비" localSheetId="2">공사원가계산서!관리동보수비</definedName>
    <definedName name="관리동보수비" localSheetId="0">관리동보수비</definedName>
    <definedName name="관리동보수비">공사원가계산서!관리동보수비</definedName>
    <definedName name="관리동보수비9" localSheetId="2">공사원가계산서!관리동보수비9</definedName>
    <definedName name="관리동보수비9" localSheetId="0">관리동보수비9</definedName>
    <definedName name="관리동보수비9">공사원가계산서!관리동보수비9</definedName>
    <definedName name="관리동전력비" localSheetId="2">공사원가계산서!관리동전력비</definedName>
    <definedName name="관리동전력비" localSheetId="0">관리동전력비</definedName>
    <definedName name="관리동전력비">공사원가계산서!관리동전력비</definedName>
    <definedName name="교통사고" localSheetId="0">#REF!</definedName>
    <definedName name="교통사고">#REF!</definedName>
    <definedName name="구조물" localSheetId="2" hidden="1">{#N/A,#N/A,FALSE,"속도"}</definedName>
    <definedName name="구조물" localSheetId="0" hidden="1">{#N/A,#N/A,FALSE,"속도"}</definedName>
    <definedName name="구조물" hidden="1">{#N/A,#N/A,FALSE,"속도"}</definedName>
    <definedName name="구차한" localSheetId="2" hidden="1">{#N/A,#N/A,TRUE,"손익보고"}</definedName>
    <definedName name="구차한" localSheetId="0" hidden="1">{#N/A,#N/A,TRUE,"손익보고"}</definedName>
    <definedName name="구차한" hidden="1">{#N/A,#N/A,TRUE,"손익보고"}</definedName>
    <definedName name="구흥회" localSheetId="2" hidden="1">{#N/A,#N/A,TRUE,"손익보고"}</definedName>
    <definedName name="구흥회" localSheetId="0" hidden="1">{#N/A,#N/A,TRUE,"손익보고"}</definedName>
    <definedName name="구흥회" hidden="1">{#N/A,#N/A,TRUE,"손익보고"}</definedName>
    <definedName name="근거2" localSheetId="2" hidden="1">{#N/A,#N/A,FALSE,"단축1";#N/A,#N/A,FALSE,"단축2";#N/A,#N/A,FALSE,"단축3";#N/A,#N/A,FALSE,"장축";#N/A,#N/A,FALSE,"4WD"}</definedName>
    <definedName name="근거2" localSheetId="0" hidden="1">{#N/A,#N/A,FALSE,"단축1";#N/A,#N/A,FALSE,"단축2";#N/A,#N/A,FALSE,"단축3";#N/A,#N/A,FALSE,"장축";#N/A,#N/A,FALSE,"4WD"}</definedName>
    <definedName name="근거2" hidden="1">{#N/A,#N/A,FALSE,"단축1";#N/A,#N/A,FALSE,"단축2";#N/A,#N/A,FALSE,"단축3";#N/A,#N/A,FALSE,"장축";#N/A,#N/A,FALSE,"4WD"}</definedName>
    <definedName name="금액" localSheetId="2">#REF!,#REF!,#REF!,#REF!,#REF!,#REF!,#REF!,#REF!,#REF!,#REF!,#REF!,#REF!,#REF!,#REF!,#REF!,#REF!</definedName>
    <definedName name="금액" localSheetId="0">#REF!,#REF!,#REF!,#REF!,#REF!,#REF!,#REF!,#REF!,#REF!,#REF!,#REF!,#REF!,#REF!,#REF!,#REF!,#REF!</definedName>
    <definedName name="금액">#REF!,#REF!,#REF!,#REF!,#REF!,#REF!,#REF!,#REF!,#REF!,#REF!,#REF!,#REF!,#REF!,#REF!,#REF!,#REF!</definedName>
    <definedName name="금형" localSheetId="2" hidden="1">{#N/A,#N/A,FALSE,"단축1";#N/A,#N/A,FALSE,"단축2";#N/A,#N/A,FALSE,"단축3";#N/A,#N/A,FALSE,"장축";#N/A,#N/A,FALSE,"4WD"}</definedName>
    <definedName name="금형" localSheetId="0" hidden="1">{#N/A,#N/A,FALSE,"단축1";#N/A,#N/A,FALSE,"단축2";#N/A,#N/A,FALSE,"단축3";#N/A,#N/A,FALSE,"장축";#N/A,#N/A,FALSE,"4WD"}</definedName>
    <definedName name="금형" hidden="1">{#N/A,#N/A,FALSE,"단축1";#N/A,#N/A,FALSE,"단축2";#N/A,#N/A,FALSE,"단축3";#N/A,#N/A,FALSE,"장축";#N/A,#N/A,FALSE,"4WD"}</definedName>
    <definedName name="금형편성표" localSheetId="2" hidden="1">{#N/A,#N/A,FALSE,"단축1";#N/A,#N/A,FALSE,"단축2";#N/A,#N/A,FALSE,"단축3";#N/A,#N/A,FALSE,"장축";#N/A,#N/A,FALSE,"4WD"}</definedName>
    <definedName name="금형편성표" localSheetId="0" hidden="1">{#N/A,#N/A,FALSE,"단축1";#N/A,#N/A,FALSE,"단축2";#N/A,#N/A,FALSE,"단축3";#N/A,#N/A,FALSE,"장축";#N/A,#N/A,FALSE,"4WD"}</definedName>
    <definedName name="금형편성표" hidden="1">{#N/A,#N/A,FALSE,"단축1";#N/A,#N/A,FALSE,"단축2";#N/A,#N/A,FALSE,"단축3";#N/A,#N/A,FALSE,"장축";#N/A,#N/A,FALSE,"4WD"}</definedName>
    <definedName name="기3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기3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기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기계" localSheetId="0" hidden="1">{"'단계별시설공사비'!$A$3:$K$51"}</definedName>
    <definedName name="기계" hidden="1">{"'단계별시설공사비'!$A$3:$K$51"}</definedName>
    <definedName name="기관차" localSheetId="0">ROUND(SUM(DCC,DCO,DCN)*100/#REF!,1)</definedName>
    <definedName name="기관차">#N/A</definedName>
    <definedName name="기성3" localSheetId="2" hidden="1">{#N/A,#N/A,FALSE,"CCTV"}</definedName>
    <definedName name="기성3" localSheetId="0" hidden="1">{#N/A,#N/A,FALSE,"CCTV"}</definedName>
    <definedName name="기성3" hidden="1">{#N/A,#N/A,FALSE,"CCTV"}</definedName>
    <definedName name="기술3" localSheetId="2" hidden="1">{#N/A,#N/A,TRUE,"손익보고"}</definedName>
    <definedName name="기술3" localSheetId="0" hidden="1">{#N/A,#N/A,TRUE,"손익보고"}</definedName>
    <definedName name="기술3" hidden="1">{#N/A,#N/A,TRUE,"손익보고"}</definedName>
    <definedName name="기자재3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기자재3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기자재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기주조딕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주조딕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주조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초" localSheetId="2" hidden="1">{#N/A,#N/A,FALSE,"현장 NCR 분석";#N/A,#N/A,FALSE,"현장품질감사";#N/A,#N/A,FALSE,"현장품질감사"}</definedName>
    <definedName name="기초" localSheetId="0" hidden="1">{#N/A,#N/A,FALSE,"현장 NCR 분석";#N/A,#N/A,FALSE,"현장품질감사";#N/A,#N/A,FALSE,"현장품질감사"}</definedName>
    <definedName name="기초" hidden="1">{#N/A,#N/A,FALSE,"현장 NCR 분석";#N/A,#N/A,FALSE,"현장품질감사";#N/A,#N/A,FALSE,"현장품질감사"}</definedName>
    <definedName name="기초.ㄷㄷ" localSheetId="2" hidden="1">{#N/A,#N/A,FALSE,"현장 NCR 분석";#N/A,#N/A,FALSE,"현장품질감사";#N/A,#N/A,FALSE,"현장품질감사"}</definedName>
    <definedName name="기초.ㄷㄷ" localSheetId="0" hidden="1">{#N/A,#N/A,FALSE,"현장 NCR 분석";#N/A,#N/A,FALSE,"현장품질감사";#N/A,#N/A,FALSE,"현장품질감사"}</definedName>
    <definedName name="기초.ㄷㄷ" hidden="1">{#N/A,#N/A,FALSE,"현장 NCR 분석";#N/A,#N/A,FALSE,"현장품질감사";#N/A,#N/A,FALSE,"현장품질감사"}</definedName>
    <definedName name="기초처리.xls" localSheetId="2" hidden="1">{#N/A,#N/A,FALSE,"현장 NCR 분석";#N/A,#N/A,FALSE,"현장품질감사";#N/A,#N/A,FALSE,"현장품질감사"}</definedName>
    <definedName name="기초처리.xls" localSheetId="0" hidden="1">{#N/A,#N/A,FALSE,"현장 NCR 분석";#N/A,#N/A,FALSE,"현장품질감사";#N/A,#N/A,FALSE,"현장품질감사"}</definedName>
    <definedName name="기초처리.xls" hidden="1">{#N/A,#N/A,FALSE,"현장 NCR 분석";#N/A,#N/A,FALSE,"현장품질감사";#N/A,#N/A,FALSE,"현장품질감사"}</definedName>
    <definedName name="기초처리2" localSheetId="2" hidden="1">{#N/A,#N/A,FALSE,"현장 NCR 분석";#N/A,#N/A,FALSE,"현장품질감사";#N/A,#N/A,FALSE,"현장품질감사"}</definedName>
    <definedName name="기초처리2" localSheetId="0" hidden="1">{#N/A,#N/A,FALSE,"현장 NCR 분석";#N/A,#N/A,FALSE,"현장품질감사";#N/A,#N/A,FALSE,"현장품질감사"}</definedName>
    <definedName name="기초처리2" hidden="1">{#N/A,#N/A,FALSE,"현장 NCR 분석";#N/A,#N/A,FALSE,"현장품질감사";#N/A,#N/A,FALSE,"현장품질감사"}</definedName>
    <definedName name="기타경비2" localSheetId="2" hidden="1">{#N/A,#N/A,TRUE,"토적및재료집계";#N/A,#N/A,TRUE,"토적및재료집계";#N/A,#N/A,TRUE,"단위량"}</definedName>
    <definedName name="기타경비2" localSheetId="0" hidden="1">{#N/A,#N/A,TRUE,"토적및재료집계";#N/A,#N/A,TRUE,"토적및재료집계";#N/A,#N/A,TRUE,"단위량"}</definedName>
    <definedName name="기타경비2" hidden="1">{#N/A,#N/A,TRUE,"토적및재료집계";#N/A,#N/A,TRUE,"토적및재료집계";#N/A,#N/A,TRUE,"단위량"}</definedName>
    <definedName name="기타자재" localSheetId="2">공사원가계산서!기타자재</definedName>
    <definedName name="기타자재" localSheetId="0">기타자재</definedName>
    <definedName name="기타자재">공사원가계산서!기타자재</definedName>
    <definedName name="김" localSheetId="2" hidden="1">{#N/A,#N/A,FALSE,"명세표"}</definedName>
    <definedName name="김" localSheetId="0" hidden="1">{#N/A,#N/A,FALSE,"명세표"}</definedName>
    <definedName name="김" hidden="1">{#N/A,#N/A,FALSE,"명세표"}</definedName>
    <definedName name="김1" localSheetId="2" hidden="1">{"'Firr(선)'!$AS$1:$AY$62","'Firr(사)'!$AS$1:$AY$62","'Firr(회)'!$AS$1:$AY$62","'Firr(선)'!$L$1:$V$62","'Firr(사)'!$L$1:$V$62","'Firr(회)'!$L$1:$V$62"}</definedName>
    <definedName name="김1" localSheetId="0" hidden="1">{"'Firr(선)'!$AS$1:$AY$62","'Firr(사)'!$AS$1:$AY$62","'Firr(회)'!$AS$1:$AY$62","'Firr(선)'!$L$1:$V$62","'Firr(사)'!$L$1:$V$62","'Firr(회)'!$L$1:$V$62"}</definedName>
    <definedName name="김1" hidden="1">{"'Firr(선)'!$AS$1:$AY$62","'Firr(사)'!$AS$1:$AY$62","'Firr(회)'!$AS$1:$AY$62","'Firr(선)'!$L$1:$V$62","'Firr(사)'!$L$1:$V$62","'Firr(회)'!$L$1:$V$62"}</definedName>
    <definedName name="김동" localSheetId="2" hidden="1">{"'Firr(선)'!$AS$1:$AY$62","'Firr(사)'!$AS$1:$AY$62","'Firr(회)'!$AS$1:$AY$62","'Firr(선)'!$L$1:$V$62","'Firr(사)'!$L$1:$V$62","'Firr(회)'!$L$1:$V$62"}</definedName>
    <definedName name="김동" localSheetId="0" hidden="1">{"'Firr(선)'!$AS$1:$AY$62","'Firr(사)'!$AS$1:$AY$62","'Firr(회)'!$AS$1:$AY$62","'Firr(선)'!$L$1:$V$62","'Firr(사)'!$L$1:$V$62","'Firr(회)'!$L$1:$V$62"}</definedName>
    <definedName name="김동" hidden="1">{"'Firr(선)'!$AS$1:$AY$62","'Firr(사)'!$AS$1:$AY$62","'Firr(회)'!$AS$1:$AY$62","'Firr(선)'!$L$1:$V$62","'Firr(사)'!$L$1:$V$62","'Firr(회)'!$L$1:$V$62"}</definedName>
    <definedName name="김동준" localSheetId="2" hidden="1">{"'Firr(선)'!$AS$1:$AY$62","'Firr(사)'!$AS$1:$AY$62","'Firr(회)'!$AS$1:$AY$62","'Firr(선)'!$L$1:$V$62","'Firr(사)'!$L$1:$V$62","'Firr(회)'!$L$1:$V$62"}</definedName>
    <definedName name="김동준" localSheetId="0" hidden="1">{"'Firr(선)'!$AS$1:$AY$62","'Firr(사)'!$AS$1:$AY$62","'Firr(회)'!$AS$1:$AY$62","'Firr(선)'!$L$1:$V$62","'Firr(사)'!$L$1:$V$62","'Firr(회)'!$L$1:$V$62"}</definedName>
    <definedName name="김동준" hidden="1">{"'Firr(선)'!$AS$1:$AY$62","'Firr(사)'!$AS$1:$AY$62","'Firr(회)'!$AS$1:$AY$62","'Firr(선)'!$L$1:$V$62","'Firr(사)'!$L$1:$V$62","'Firr(회)'!$L$1:$V$62"}</definedName>
    <definedName name="김미영" localSheetId="2">공사원가계산서!김미영</definedName>
    <definedName name="김미영" localSheetId="0">김미영</definedName>
    <definedName name="김미영">공사원가계산서!김미영</definedName>
    <definedName name="깬잡석">800</definedName>
    <definedName name="ㄳ" localSheetId="2" hidden="1">{#N/A,#N/A,FALSE,"단가표지"}</definedName>
    <definedName name="ㄳ" localSheetId="0" hidden="1">{#N/A,#N/A,FALSE,"단가표지"}</definedName>
    <definedName name="ㄳ" hidden="1">{#N/A,#N/A,FALSE,"단가표지"}</definedName>
    <definedName name="ㄴ" localSheetId="0" hidden="1">#REF!</definedName>
    <definedName name="ㄴㄱㄹ" localSheetId="2" hidden="1">#REF!</definedName>
    <definedName name="ㄴㄱㄹ" localSheetId="0" hidden="1">#REF!</definedName>
    <definedName name="ㄴㄱㄹ" hidden="1">#REF!</definedName>
    <definedName name="ㄴㄴ" localSheetId="0" hidden="1">{#N/A,#N/A,FALSE,"명세표"}</definedName>
    <definedName name="ㄴㄴ" hidden="1">{#N/A,#N/A,FALSE,"명세표"}</definedName>
    <definedName name="ㄴㄴㄴ" localSheetId="2" hidden="1">#REF!</definedName>
    <definedName name="ㄴㄴㄴ" localSheetId="0" hidden="1">#REF!</definedName>
    <definedName name="ㄴㄴㄴ" hidden="1">#REF!</definedName>
    <definedName name="ㄴㄴㄴㄴ" localSheetId="2" hidden="1">#REF!</definedName>
    <definedName name="ㄴㄴㄴㄴ" localSheetId="0" hidden="1">#REF!</definedName>
    <definedName name="ㄴㄴㄴㄴ" hidden="1">#REF!</definedName>
    <definedName name="ㄴㄴㄴㄴㄴ" localSheetId="0" hidden="1">#REF!</definedName>
    <definedName name="ㄴㄴㄴㄴㄴ" hidden="1">#REF!</definedName>
    <definedName name="ㄴㄹㄴㅁㅎㅇㄹ" localSheetId="2" hidden="1">{#N/A,"수불부",FALSE,"사급자재수불서";#N/A,"수불부",FALSE,"사급자재수불서"}</definedName>
    <definedName name="ㄴㄹㄴㅁㅎㅇㄹ" localSheetId="0" hidden="1">{#N/A,"수불부",FALSE,"사급자재수불서";#N/A,"수불부",FALSE,"사급자재수불서"}</definedName>
    <definedName name="ㄴㄹㄴㅁㅎㅇㄹ" hidden="1">{#N/A,"수불부",FALSE,"사급자재수불서";#N/A,"수불부",FALSE,"사급자재수불서"}</definedName>
    <definedName name="ㄴㄻㄴㅇ" localSheetId="2" hidden="1">{#N/A,#N/A,FALSE,"조골재"}</definedName>
    <definedName name="ㄴㄻㄴㅇ" localSheetId="0" hidden="1">{#N/A,#N/A,FALSE,"조골재"}</definedName>
    <definedName name="ㄴㄻㄴㅇ" hidden="1">{#N/A,#N/A,FALSE,"조골재"}</definedName>
    <definedName name="ㄴㅁㄹㄴㅁㅇㄴㅇㅁㄹㄴ" localSheetId="2" hidden="1">{#N/A,#N/A,FALSE,"단가표지"}</definedName>
    <definedName name="ㄴㅁㄹㄴㅁㅇㄴㅇㅁㄹㄴ" localSheetId="0" hidden="1">{#N/A,#N/A,FALSE,"단가표지"}</definedName>
    <definedName name="ㄴㅁㄹㄴㅁㅇㄴㅇㅁㄹㄴ" hidden="1">{#N/A,#N/A,FALSE,"단가표지"}</definedName>
    <definedName name="ㄴㅁㄻㄴㅇㄹㅇㄴㄹ" localSheetId="2" hidden="1">{#N/A,"수불부",FALSE,"사급자재수불서";#N/A,"수불부",FALSE,"사급자재수불서"}</definedName>
    <definedName name="ㄴㅁㄻㄴㅇㄹㅇㄴㄹ" localSheetId="0" hidden="1">{#N/A,"수불부",FALSE,"사급자재수불서";#N/A,"수불부",FALSE,"사급자재수불서"}</definedName>
    <definedName name="ㄴㅁㄻㄴㅇㄹㅇㄴㄹ" hidden="1">{#N/A,"수불부",FALSE,"사급자재수불서";#N/A,"수불부",FALSE,"사급자재수불서"}</definedName>
    <definedName name="ㄴㅇㄹㄴ" localSheetId="2" hidden="1">{#N/A,"수불부",FALSE,"사급자재수불서";#N/A,"수불부",FALSE,"사급자재수불서"}</definedName>
    <definedName name="ㄴㅇㄹㄴ" localSheetId="0" hidden="1">{#N/A,"수불부",FALSE,"사급자재수불서";#N/A,"수불부",FALSE,"사급자재수불서"}</definedName>
    <definedName name="ㄴㅇㄹㄴ" hidden="1">{#N/A,"수불부",FALSE,"사급자재수불서";#N/A,"수불부",FALSE,"사급자재수불서"}</definedName>
    <definedName name="ㄴㅇㄹㄴㄹ" localSheetId="2" hidden="1">{"'Sheet1'!$D$19","'Sheet1'!$B$22:$E$22"}</definedName>
    <definedName name="ㄴㅇㄹㄴㄹ" localSheetId="0" hidden="1">{"'Sheet1'!$D$19","'Sheet1'!$B$22:$E$22"}</definedName>
    <definedName name="ㄴㅇㄹㄴㄹ" hidden="1">{"'Sheet1'!$D$19","'Sheet1'!$B$22:$E$22"}</definedName>
    <definedName name="낙책" localSheetId="2">{"Book1","부대-(표지판,데리,가드).xls","부대-(낙,차,중분대).xls"}</definedName>
    <definedName name="낙책" localSheetId="0">{"Book1","부대-(표지판,데리,가드).xls","부대-(낙,차,중분대).xls"}</definedName>
    <definedName name="낙책">{"Book1","부대-(표지판,데리,가드).xls","부대-(낙,차,중분대).xls"}</definedName>
    <definedName name="내역" localSheetId="2" hidden="1">{#N/A,#N/A,FALSE,"신청통보";#N/A,#N/A,FALSE,"기성확인서";#N/A,#N/A,FALSE,"기성내역서"}</definedName>
    <definedName name="내역" localSheetId="0" hidden="1">{#N/A,#N/A,FALSE,"신청통보";#N/A,#N/A,FALSE,"기성확인서";#N/A,#N/A,FALSE,"기성내역서"}</definedName>
    <definedName name="내역" hidden="1">{#N/A,#N/A,FALSE,"신청통보";#N/A,#N/A,FALSE,"기성확인서";#N/A,#N/A,FALSE,"기성내역서"}</definedName>
    <definedName name="내역서" localSheetId="2" hidden="1">{#N/A,#N/A,FALSE,"현장 NCR 분석";#N/A,#N/A,FALSE,"현장품질감사";#N/A,#N/A,FALSE,"현장품질감사"}</definedName>
    <definedName name="내역서" localSheetId="0" hidden="1">{#N/A,#N/A,FALSE,"현장 NCR 분석";#N/A,#N/A,FALSE,"현장품질감사";#N/A,#N/A,FALSE,"현장품질감사"}</definedName>
    <definedName name="내역서" hidden="1">{#N/A,#N/A,FALSE,"현장 NCR 분석";#N/A,#N/A,FALSE,"현장품질감사";#N/A,#N/A,FALSE,"현장품질감사"}</definedName>
    <definedName name="내역서2" localSheetId="2" hidden="1">{"'단계별시설공사비'!$A$3:$K$51"}</definedName>
    <definedName name="내역서2" localSheetId="0" hidden="1">{"'단계별시설공사비'!$A$3:$K$51"}</definedName>
    <definedName name="내역서2" hidden="1">{"'단계별시설공사비'!$A$3:$K$51"}</definedName>
    <definedName name="내역서3안" localSheetId="2" hidden="1">{"'제10장(표)'!$A$5:$L$10"}</definedName>
    <definedName name="내역서3안" localSheetId="0" hidden="1">{"'제10장(표)'!$A$5:$L$10"}</definedName>
    <definedName name="내역서3안" hidden="1">{"'제10장(표)'!$A$5:$L$10"}</definedName>
    <definedName name="넌아ㅣ런이러ㅣㄴ알" localSheetId="2">공사원가계산서!넌아ㅣ런이러ㅣㄴ알</definedName>
    <definedName name="넌아ㅣ런이러ㅣㄴ알" localSheetId="0">넌아ㅣ런이러ㅣㄴ알</definedName>
    <definedName name="넌아ㅣ런이러ㅣㄴ알">공사원가계산서!넌아ㅣ런이러ㅣㄴ알</definedName>
    <definedName name="넣러" localSheetId="2" hidden="1">{#N/A,#N/A,FALSE,"표지목차"}</definedName>
    <definedName name="넣러" localSheetId="0" hidden="1">{#N/A,#N/A,FALSE,"표지목차"}</definedName>
    <definedName name="넣러" hidden="1">{#N/A,#N/A,FALSE,"표지목차"}</definedName>
    <definedName name="네로" localSheetId="0">ROUND(SUM(DCC,DCO,DCN)*100/#REF!,1)</definedName>
    <definedName name="네로">#N/A</definedName>
    <definedName name="노무비단가산출서" localSheetId="2" hidden="1">#REF!</definedName>
    <definedName name="노무비단가산출서" localSheetId="0" hidden="1">#REF!</definedName>
    <definedName name="노무비단가산출서" hidden="1">#REF!</definedName>
    <definedName name="노원문화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단가" localSheetId="2" hidden="1">{"SJ - 기본 보기",#N/A,FALSE,"공사별 외주견적"}</definedName>
    <definedName name="노임단가" hidden="1">{"SJ - 기본 보기",#N/A,FALSE,"공사별 외주견적"}</definedName>
    <definedName name="놓ㄹ노" localSheetId="2" hidden="1">{#N/A,#N/A,FALSE,"골재소요량";#N/A,#N/A,FALSE,"골재소요량"}</definedName>
    <definedName name="놓ㄹ노" localSheetId="0" hidden="1">{#N/A,#N/A,FALSE,"골재소요량";#N/A,#N/A,FALSE,"골재소요량"}</definedName>
    <definedName name="놓ㄹ노" hidden="1">{#N/A,#N/A,FALSE,"골재소요량";#N/A,#N/A,FALSE,"골재소요량"}</definedName>
    <definedName name="ㄶㅇㅀㄴㅇ" localSheetId="2" hidden="1">{#N/A,#N/A,FALSE,"표지목차"}</definedName>
    <definedName name="ㄶㅇㅀㄴㅇ" localSheetId="0" hidden="1">{#N/A,#N/A,FALSE,"표지목차"}</definedName>
    <definedName name="ㄶㅇㅀㄴㅇ" hidden="1">{#N/A,#N/A,FALSE,"표지목차"}</definedName>
    <definedName name="ㄷㄱ" localSheetId="2" hidden="1">{#N/A,#N/A,FALSE,"단가표지"}</definedName>
    <definedName name="ㄷㄱ" localSheetId="0" hidden="1">{#N/A,#N/A,FALSE,"단가표지"}</definedName>
    <definedName name="ㄷㄱ" hidden="1">{#N/A,#N/A,FALSE,"단가표지"}</definedName>
    <definedName name="ㄷㄳ" localSheetId="2" hidden="1">{#N/A,#N/A,FALSE,"단축1";#N/A,#N/A,FALSE,"단축2";#N/A,#N/A,FALSE,"단축3";#N/A,#N/A,FALSE,"장축";#N/A,#N/A,FALSE,"4WD"}</definedName>
    <definedName name="ㄷㄳ" localSheetId="0" hidden="1">{#N/A,#N/A,FALSE,"단축1";#N/A,#N/A,FALSE,"단축2";#N/A,#N/A,FALSE,"단축3";#N/A,#N/A,FALSE,"장축";#N/A,#N/A,FALSE,"4WD"}</definedName>
    <definedName name="ㄷㄳ" hidden="1">{#N/A,#N/A,FALSE,"단축1";#N/A,#N/A,FALSE,"단축2";#N/A,#N/A,FALSE,"단축3";#N/A,#N/A,FALSE,"장축";#N/A,#N/A,FALSE,"4WD"}</definedName>
    <definedName name="ㄷㄷ" localSheetId="2" hidden="1">#REF!</definedName>
    <definedName name="ㄷㄷ" localSheetId="0" hidden="1">#REF!</definedName>
    <definedName name="ㄷㄷ" hidden="1">#REF!</definedName>
    <definedName name="ㄷㅅ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ㅇ" localSheetId="2" hidden="1">{#N/A,#N/A,TRUE,"Y생산";#N/A,#N/A,TRUE,"Y판매";#N/A,#N/A,TRUE,"Y총물량";#N/A,#N/A,TRUE,"Y능력";#N/A,#N/A,TRUE,"YKD"}</definedName>
    <definedName name="ㄷㅇ" localSheetId="0" hidden="1">{#N/A,#N/A,TRUE,"Y생산";#N/A,#N/A,TRUE,"Y판매";#N/A,#N/A,TRUE,"Y총물량";#N/A,#N/A,TRUE,"Y능력";#N/A,#N/A,TRUE,"YKD"}</definedName>
    <definedName name="ㄷㅇ" hidden="1">{#N/A,#N/A,TRUE,"Y생산";#N/A,#N/A,TRUE,"Y판매";#N/A,#N/A,TRUE,"Y총물량";#N/A,#N/A,TRUE,"Y능력";#N/A,#N/A,TRUE,"YKD"}</definedName>
    <definedName name="ㄷㅎ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가1" localSheetId="0" hidden="1">{"'단계별시설공사비'!$A$3:$K$51"}</definedName>
    <definedName name="단가1" hidden="1">{"'단계별시설공사비'!$A$3:$K$51"}</definedName>
    <definedName name="단가2" localSheetId="2">#REF!,#REF!</definedName>
    <definedName name="단가2" localSheetId="0">#REF!,#REF!</definedName>
    <definedName name="단가2">#REF!,#REF!</definedName>
    <definedName name="단가기준" localSheetId="2" hidden="1">{#N/A,#N/A,TRUE,"Y생산";#N/A,#N/A,TRUE,"Y판매";#N/A,#N/A,TRUE,"Y총물량";#N/A,#N/A,TRUE,"Y능력";#N/A,#N/A,TRUE,"YKD"}</definedName>
    <definedName name="단가기준" localSheetId="0" hidden="1">{#N/A,#N/A,TRUE,"Y생산";#N/A,#N/A,TRUE,"Y판매";#N/A,#N/A,TRUE,"Y총물량";#N/A,#N/A,TRUE,"Y능력";#N/A,#N/A,TRUE,"YKD"}</definedName>
    <definedName name="단가기준" hidden="1">{#N/A,#N/A,TRUE,"Y생산";#N/A,#N/A,TRUE,"Y판매";#N/A,#N/A,TRUE,"Y총물량";#N/A,#N/A,TRUE,"Y능력";#N/A,#N/A,TRUE,"YKD"}</definedName>
    <definedName name="단가비교표" localSheetId="2">#REF!,#REF!</definedName>
    <definedName name="단가비교표" localSheetId="0">#REF!,#REF!</definedName>
    <definedName name="단가비교표">#REF!,#REF!</definedName>
    <definedName name="단가비교표_11" localSheetId="2">#REF!,#REF!,#REF!</definedName>
    <definedName name="단가비교표_11" localSheetId="0">#REF!,#REF!,#REF!</definedName>
    <definedName name="단가비교표_11">#REF!,#REF!,#REF!</definedName>
    <definedName name="단기" localSheetId="2" hidden="1">{#N/A,#N/A,TRUE,"Y생산";#N/A,#N/A,TRUE,"Y판매";#N/A,#N/A,TRUE,"Y총물량";#N/A,#N/A,TRUE,"Y능력";#N/A,#N/A,TRUE,"YKD"}</definedName>
    <definedName name="단기" localSheetId="0" hidden="1">{#N/A,#N/A,TRUE,"Y생산";#N/A,#N/A,TRUE,"Y판매";#N/A,#N/A,TRUE,"Y총물량";#N/A,#N/A,TRUE,"Y능력";#N/A,#N/A,TRUE,"YKD"}</definedName>
    <definedName name="단기" hidden="1">{#N/A,#N/A,TRUE,"Y생산";#N/A,#N/A,TRUE,"Y판매";#N/A,#N/A,TRUE,"Y총물량";#N/A,#N/A,TRUE,"Y능력";#N/A,#N/A,TRUE,"YKD"}</definedName>
    <definedName name="단기대여금" localSheetId="2" hidden="1">{#N/A,#N/A,TRUE,"Y생산";#N/A,#N/A,TRUE,"Y판매";#N/A,#N/A,TRUE,"Y총물량";#N/A,#N/A,TRUE,"Y능력";#N/A,#N/A,TRUE,"YKD"}</definedName>
    <definedName name="단기대여금" localSheetId="0" hidden="1">{#N/A,#N/A,TRUE,"Y생산";#N/A,#N/A,TRUE,"Y판매";#N/A,#N/A,TRUE,"Y총물량";#N/A,#N/A,TRUE,"Y능력";#N/A,#N/A,TRUE,"YKD"}</definedName>
    <definedName name="단기대여금" hidden="1">{#N/A,#N/A,TRUE,"Y생산";#N/A,#N/A,TRUE,"Y판매";#N/A,#N/A,TRUE,"Y총물량";#N/A,#N/A,TRUE,"Y능력";#N/A,#N/A,TRUE,"YKD"}</definedName>
    <definedName name="단독200정화조" localSheetId="0" hidden="1">{"'용량1'!$A$1:$AF$491"}</definedName>
    <definedName name="단독200정화조" hidden="1">{"'용량1'!$A$1:$AF$491"}</definedName>
    <definedName name="단조편성표" localSheetId="2" hidden="1">{#N/A,#N/A,FALSE,"단축1";#N/A,#N/A,FALSE,"단축2";#N/A,#N/A,FALSE,"단축3";#N/A,#N/A,FALSE,"장축";#N/A,#N/A,FALSE,"4WD"}</definedName>
    <definedName name="단조편성표" localSheetId="0" hidden="1">{#N/A,#N/A,FALSE,"단축1";#N/A,#N/A,FALSE,"단축2";#N/A,#N/A,FALSE,"단축3";#N/A,#N/A,FALSE,"장축";#N/A,#N/A,FALSE,"4WD"}</definedName>
    <definedName name="단조편성표" hidden="1">{#N/A,#N/A,FALSE,"단축1";#N/A,#N/A,FALSE,"단축2";#N/A,#N/A,FALSE,"단축3";#N/A,#N/A,FALSE,"장축";#N/A,#N/A,FALSE,"4WD"}</definedName>
    <definedName name="대구경천공" localSheetId="2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대구경천공" localSheetId="0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대구경천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대방총괄" localSheetId="2" hidden="1">{#N/A,#N/A,FALSE,"단축1";#N/A,#N/A,FALSE,"단축2";#N/A,#N/A,FALSE,"단축3";#N/A,#N/A,FALSE,"장축";#N/A,#N/A,FALSE,"4WD"}</definedName>
    <definedName name="대방총괄" localSheetId="0" hidden="1">{#N/A,#N/A,FALSE,"단축1";#N/A,#N/A,FALSE,"단축2";#N/A,#N/A,FALSE,"단축3";#N/A,#N/A,FALSE,"장축";#N/A,#N/A,FALSE,"4WD"}</definedName>
    <definedName name="대방총괄" hidden="1">{#N/A,#N/A,FALSE,"단축1";#N/A,#N/A,FALSE,"단축2";#N/A,#N/A,FALSE,"단축3";#N/A,#N/A,FALSE,"장축";#N/A,#N/A,FALSE,"4WD"}</definedName>
    <definedName name="대비2" localSheetId="0" hidden="1">{"'단계별시설공사비'!$A$3:$K$51"}</definedName>
    <definedName name="대비2" hidden="1">{"'단계별시설공사비'!$A$3:$K$51"}</definedName>
    <definedName name="대비3" localSheetId="0" hidden="1">{"'단계별시설공사비'!$A$3:$K$51"}</definedName>
    <definedName name="대비3" hidden="1">{"'단계별시설공사비'!$A$3:$K$51"}</definedName>
    <definedName name="대비표2" localSheetId="2" hidden="1">{#N/A,#N/A,FALSE,"증감대비표";#N/A,#N/A,FALSE,"결의서";#N/A,#N/A,FALSE,"내역서";#N/A,#N/A,FALSE,"도급예상"}</definedName>
    <definedName name="대비표2" localSheetId="0" hidden="1">{#N/A,#N/A,FALSE,"증감대비표";#N/A,#N/A,FALSE,"결의서";#N/A,#N/A,FALSE,"내역서";#N/A,#N/A,FALSE,"도급예상"}</definedName>
    <definedName name="대비표2" hidden="1">{#N/A,#N/A,FALSE,"증감대비표";#N/A,#N/A,FALSE,"결의서";#N/A,#N/A,FALSE,"내역서";#N/A,#N/A,FALSE,"도급예상"}</definedName>
    <definedName name="더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덧씌우기" localSheetId="2">{"Book1","부대-(표지판,데리,가드).xls","부대-(낙,차,중분대).xls"}</definedName>
    <definedName name="덧씌우기" localSheetId="0">{"Book1","부대-(표지판,데리,가드).xls","부대-(낙,차,중분대).xls"}</definedName>
    <definedName name="덧씌우기">{"Book1","부대-(표지판,데리,가드).xls","부대-(낙,차,중분대).xls"}</definedName>
    <definedName name="도곡온천" localSheetId="2">공사원가계산서!도곡온천</definedName>
    <definedName name="도곡온천" localSheetId="0">도곡온천</definedName>
    <definedName name="도곡온천">공사원가계산서!도곡온천</definedName>
    <definedName name="도급" localSheetId="2" hidden="1">{#N/A,#N/A,FALSE,"증감대비표";#N/A,#N/A,FALSE,"결의서";#N/A,#N/A,FALSE,"내역서";#N/A,#N/A,FALSE,"도급예상"}</definedName>
    <definedName name="도급" localSheetId="0" hidden="1">{#N/A,#N/A,FALSE,"증감대비표";#N/A,#N/A,FALSE,"결의서";#N/A,#N/A,FALSE,"내역서";#N/A,#N/A,FALSE,"도급예상"}</definedName>
    <definedName name="도급" hidden="1">{#N/A,#N/A,FALSE,"증감대비표";#N/A,#N/A,FALSE,"결의서";#N/A,#N/A,FALSE,"내역서";#N/A,#N/A,FALSE,"도급예상"}</definedName>
    <definedName name="도급내역111" localSheetId="2" hidden="1">{#N/A,#N/A,FALSE,"결의서";#N/A,#N/A,FALSE,"내역서";#N/A,#N/A,FALSE,"비목별예상공사";#N/A,#N/A,FALSE,"도급예상";#N/A,#N/A,FALSE,"산출내역"}</definedName>
    <definedName name="도급내역111" localSheetId="0" hidden="1">{#N/A,#N/A,FALSE,"결의서";#N/A,#N/A,FALSE,"내역서";#N/A,#N/A,FALSE,"비목별예상공사";#N/A,#N/A,FALSE,"도급예상";#N/A,#N/A,FALSE,"산출내역"}</definedName>
    <definedName name="도급내역111" hidden="1">{#N/A,#N/A,FALSE,"결의서";#N/A,#N/A,FALSE,"내역서";#N/A,#N/A,FALSE,"비목별예상공사";#N/A,#N/A,FALSE,"도급예상";#N/A,#N/A,FALSE,"산출내역"}</definedName>
    <definedName name="도급내역2" localSheetId="2" hidden="1">{#N/A,#N/A,FALSE,"증감대비표";#N/A,#N/A,FALSE,"결의서";#N/A,#N/A,FALSE,"내역서";#N/A,#N/A,FALSE,"도급예상"}</definedName>
    <definedName name="도급내역2" localSheetId="0" hidden="1">{#N/A,#N/A,FALSE,"증감대비표";#N/A,#N/A,FALSE,"결의서";#N/A,#N/A,FALSE,"내역서";#N/A,#N/A,FALSE,"도급예상"}</definedName>
    <definedName name="도급내역2" hidden="1">{#N/A,#N/A,FALSE,"증감대비표";#N/A,#N/A,FALSE,"결의서";#N/A,#N/A,FALSE,"내역서";#N/A,#N/A,FALSE,"도급예상"}</definedName>
    <definedName name="도급대비" localSheetId="2" hidden="1">{#N/A,#N/A,FALSE,"신청통보";#N/A,#N/A,FALSE,"기성확인서";#N/A,#N/A,FALSE,"기성내역서"}</definedName>
    <definedName name="도급대비" localSheetId="0" hidden="1">{#N/A,#N/A,FALSE,"신청통보";#N/A,#N/A,FALSE,"기성확인서";#N/A,#N/A,FALSE,"기성내역서"}</definedName>
    <definedName name="도급대비" hidden="1">{#N/A,#N/A,FALSE,"신청통보";#N/A,#N/A,FALSE,"기성확인서";#N/A,#N/A,FALSE,"기성내역서"}</definedName>
    <definedName name="도급대비2" localSheetId="2" hidden="1">{#N/A,#N/A,FALSE,"신청통보";#N/A,#N/A,FALSE,"기성확인서";#N/A,#N/A,FALSE,"기성내역서"}</definedName>
    <definedName name="도급대비2" localSheetId="0" hidden="1">{#N/A,#N/A,FALSE,"신청통보";#N/A,#N/A,FALSE,"기성확인서";#N/A,#N/A,FALSE,"기성내역서"}</definedName>
    <definedName name="도급대비2" hidden="1">{#N/A,#N/A,FALSE,"신청통보";#N/A,#N/A,FALSE,"기성확인서";#N/A,#N/A,FALSE,"기성내역서"}</definedName>
    <definedName name="도급대비표" localSheetId="2" hidden="1">{#N/A,#N/A,FALSE,"결의서";#N/A,#N/A,FALSE,"내역서";#N/A,#N/A,FALSE,"도급예상";#N/A,#N/A,FALSE,"시방서"}</definedName>
    <definedName name="도급대비표" localSheetId="0" hidden="1">{#N/A,#N/A,FALSE,"결의서";#N/A,#N/A,FALSE,"내역서";#N/A,#N/A,FALSE,"도급예상";#N/A,#N/A,FALSE,"시방서"}</definedName>
    <definedName name="도급대비표" hidden="1">{#N/A,#N/A,FALSE,"결의서";#N/A,#N/A,FALSE,"내역서";#N/A,#N/A,FALSE,"도급예상";#N/A,#N/A,FALSE,"시방서"}</definedName>
    <definedName name="도급대비표1" localSheetId="2" hidden="1">{#N/A,#N/A,FALSE,"결의서";#N/A,#N/A,FALSE,"내역서";#N/A,#N/A,FALSE,"도급예상";#N/A,#N/A,FALSE,"시방서"}</definedName>
    <definedName name="도급대비표1" localSheetId="0" hidden="1">{#N/A,#N/A,FALSE,"결의서";#N/A,#N/A,FALSE,"내역서";#N/A,#N/A,FALSE,"도급예상";#N/A,#N/A,FALSE,"시방서"}</definedName>
    <definedName name="도급대비표1" hidden="1">{#N/A,#N/A,FALSE,"결의서";#N/A,#N/A,FALSE,"내역서";#N/A,#N/A,FALSE,"도급예상";#N/A,#N/A,FALSE,"시방서"}</definedName>
    <definedName name="도급대비표3" localSheetId="2" hidden="1">{#N/A,#N/A,FALSE,"증감대비표";#N/A,#N/A,FALSE,"결의서";#N/A,#N/A,FALSE,"내역서";#N/A,#N/A,FALSE,"도급예상"}</definedName>
    <definedName name="도급대비표3" localSheetId="0" hidden="1">{#N/A,#N/A,FALSE,"증감대비표";#N/A,#N/A,FALSE,"결의서";#N/A,#N/A,FALSE,"내역서";#N/A,#N/A,FALSE,"도급예상"}</definedName>
    <definedName name="도급대비표3" hidden="1">{#N/A,#N/A,FALSE,"증감대비표";#N/A,#N/A,FALSE,"결의서";#N/A,#N/A,FALSE,"내역서";#N/A,#N/A,FALSE,"도급예상"}</definedName>
    <definedName name="도급반영확인서" localSheetId="2" hidden="1">{#N/A,#N/A,FALSE,"신청통보";#N/A,#N/A,FALSE,"기성확인서";#N/A,#N/A,FALSE,"기성내역서"}</definedName>
    <definedName name="도급반영확인서" localSheetId="0" hidden="1">{#N/A,#N/A,FALSE,"신청통보";#N/A,#N/A,FALSE,"기성확인서";#N/A,#N/A,FALSE,"기성내역서"}</definedName>
    <definedName name="도급반영확인서" hidden="1">{#N/A,#N/A,FALSE,"신청통보";#N/A,#N/A,FALSE,"기성확인서";#N/A,#N/A,FALSE,"기성내역서"}</definedName>
    <definedName name="도급예상1" localSheetId="2" hidden="1">{#N/A,#N/A,FALSE,"결의서";#N/A,#N/A,FALSE,"내역서";#N/A,#N/A,FALSE,"도급예상";#N/A,#N/A,FALSE,"시방서"}</definedName>
    <definedName name="도급예상1" localSheetId="0" hidden="1">{#N/A,#N/A,FALSE,"결의서";#N/A,#N/A,FALSE,"내역서";#N/A,#N/A,FALSE,"도급예상";#N/A,#N/A,FALSE,"시방서"}</definedName>
    <definedName name="도급예상1" hidden="1">{#N/A,#N/A,FALSE,"결의서";#N/A,#N/A,FALSE,"내역서";#N/A,#N/A,FALSE,"도급예상";#N/A,#N/A,FALSE,"시방서"}</definedName>
    <definedName name="도급표" localSheetId="2" hidden="1">{#N/A,#N/A,FALSE,"신청통보";#N/A,#N/A,FALSE,"기성확인서";#N/A,#N/A,FALSE,"기성내역서"}</definedName>
    <definedName name="도급표" localSheetId="0" hidden="1">{#N/A,#N/A,FALSE,"신청통보";#N/A,#N/A,FALSE,"기성확인서";#N/A,#N/A,FALSE,"기성내역서"}</definedName>
    <definedName name="도급표" hidden="1">{#N/A,#N/A,FALSE,"신청통보";#N/A,#N/A,FALSE,"기성확인서";#N/A,#N/A,FALSE,"기성내역서"}</definedName>
    <definedName name="도급확인서" localSheetId="2" hidden="1">{#N/A,#N/A,FALSE,"신청통보";#N/A,#N/A,FALSE,"기성확인서";#N/A,#N/A,FALSE,"기성내역서"}</definedName>
    <definedName name="도급확인서" localSheetId="0" hidden="1">{#N/A,#N/A,FALSE,"신청통보";#N/A,#N/A,FALSE,"기성확인서";#N/A,#N/A,FALSE,"기성내역서"}</definedName>
    <definedName name="도급확인서" hidden="1">{#N/A,#N/A,FALSE,"신청통보";#N/A,#N/A,FALSE,"기성확인서";#N/A,#N/A,FALSE,"기성내역서"}</definedName>
    <definedName name="동준" localSheetId="2" hidden="1">{"'Firr(선)'!$AS$1:$AY$62","'Firr(사)'!$AS$1:$AY$62","'Firr(회)'!$AS$1:$AY$62","'Firr(선)'!$L$1:$V$62","'Firr(사)'!$L$1:$V$62","'Firr(회)'!$L$1:$V$62"}</definedName>
    <definedName name="동준" localSheetId="0" hidden="1">{"'Firr(선)'!$AS$1:$AY$62","'Firr(사)'!$AS$1:$AY$62","'Firr(회)'!$AS$1:$AY$62","'Firr(선)'!$L$1:$V$62","'Firr(사)'!$L$1:$V$62","'Firr(회)'!$L$1:$V$62"}</definedName>
    <definedName name="동준" hidden="1">{"'Firr(선)'!$AS$1:$AY$62","'Firr(사)'!$AS$1:$AY$62","'Firr(회)'!$AS$1:$AY$62","'Firr(선)'!$L$1:$V$62","'Firr(사)'!$L$1:$V$62","'Firr(회)'!$L$1:$V$62"}</definedName>
    <definedName name="동준친" localSheetId="2" hidden="1">{"'Firr(선)'!$AS$1:$AY$62","'Firr(사)'!$AS$1:$AY$62","'Firr(회)'!$AS$1:$AY$62","'Firr(선)'!$L$1:$V$62","'Firr(사)'!$L$1:$V$62","'Firr(회)'!$L$1:$V$62"}</definedName>
    <definedName name="동준친" localSheetId="0" hidden="1">{"'Firr(선)'!$AS$1:$AY$62","'Firr(사)'!$AS$1:$AY$62","'Firr(회)'!$AS$1:$AY$62","'Firr(선)'!$L$1:$V$62","'Firr(사)'!$L$1:$V$62","'Firr(회)'!$L$1:$V$62"}</definedName>
    <definedName name="동준친" hidden="1">{"'Firr(선)'!$AS$1:$AY$62","'Firr(사)'!$AS$1:$AY$62","'Firr(회)'!$AS$1:$AY$62","'Firr(선)'!$L$1:$V$62","'Firr(사)'!$L$1:$V$62","'Firr(회)'!$L$1:$V$62"}</definedName>
    <definedName name="등용구분" localSheetId="0">등용구분</definedName>
    <definedName name="등용구분">표지!등용구분</definedName>
    <definedName name="등주높이" localSheetId="0">등주높이</definedName>
    <definedName name="등주높이">표지!등주높이</definedName>
    <definedName name="ㄹ" localSheetId="2" hidden="1">{#N/A,#N/A,FALSE,"명세표"}</definedName>
    <definedName name="ㄹ" localSheetId="0" hidden="1">{#N/A,#N/A,FALSE,"명세표"}</definedName>
    <definedName name="ㄹ" hidden="1">{#N/A,#N/A,FALSE,"명세표"}</definedName>
    <definedName name="ㄹㄴㅁㄹㄴ" localSheetId="2" hidden="1">{#N/A,"수불부",FALSE,"사급자재수불서";#N/A,"수불부",FALSE,"사급자재수불서"}</definedName>
    <definedName name="ㄹㄴㅁㄹㄴ" localSheetId="0" hidden="1">{#N/A,"수불부",FALSE,"사급자재수불서";#N/A,"수불부",FALSE,"사급자재수불서"}</definedName>
    <definedName name="ㄹㄴㅁㄹㄴ" hidden="1">{#N/A,"수불부",FALSE,"사급자재수불서";#N/A,"수불부",FALSE,"사급자재수불서"}</definedName>
    <definedName name="ㄹㄴㅁㄹㅇㄴ" localSheetId="2" hidden="1">{"'Sheet1'!$D$19","'Sheet1'!$B$22:$E$22"}</definedName>
    <definedName name="ㄹㄴㅁㄹㅇㄴ" localSheetId="0" hidden="1">{"'Sheet1'!$D$19","'Sheet1'!$B$22:$E$22"}</definedName>
    <definedName name="ㄹㄴㅁㄹㅇㄴ" hidden="1">{"'Sheet1'!$D$19","'Sheet1'!$B$22:$E$22"}</definedName>
    <definedName name="ㄹㄴㅇㄻㄴ" localSheetId="2" hidden="1">{#N/A,#N/A,FALSE,"단가표지"}</definedName>
    <definedName name="ㄹㄴㅇㄻㄴ" localSheetId="0" hidden="1">{#N/A,#N/A,FALSE,"단가표지"}</definedName>
    <definedName name="ㄹㄴㅇㄻㄴ" hidden="1">{#N/A,#N/A,FALSE,"단가표지"}</definedName>
    <definedName name="ㄹㄴ웋" localSheetId="2" hidden="1">{#N/A,#N/A,FALSE,"운반시간"}</definedName>
    <definedName name="ㄹㄴ웋" localSheetId="0" hidden="1">{#N/A,#N/A,FALSE,"운반시간"}</definedName>
    <definedName name="ㄹㄴ웋" hidden="1">{#N/A,#N/A,FALSE,"운반시간"}</definedName>
    <definedName name="ㄹㄷ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localSheetId="0" hidden="1">#REF!</definedName>
    <definedName name="ㄹㄹㄹ" localSheetId="0">ㄹㄹㄹ</definedName>
    <definedName name="ㄹㄹㄹ">표지!ㄹㄹㄹ</definedName>
    <definedName name="ㄹㄹㄹㄹ" localSheetId="2" hidden="1">{"'Firr(선)'!$AS$1:$AY$62","'Firr(사)'!$AS$1:$AY$62","'Firr(회)'!$AS$1:$AY$62","'Firr(선)'!$L$1:$V$62","'Firr(사)'!$L$1:$V$62","'Firr(회)'!$L$1:$V$62"}</definedName>
    <definedName name="ㄹㄹㄹㄹ" localSheetId="0" hidden="1">{"'Firr(선)'!$AS$1:$AY$62","'Firr(사)'!$AS$1:$AY$62","'Firr(회)'!$AS$1:$AY$62","'Firr(선)'!$L$1:$V$62","'Firr(사)'!$L$1:$V$62","'Firr(회)'!$L$1:$V$62"}</definedName>
    <definedName name="ㄹㄹㄹㄹ" hidden="1">{"'Firr(선)'!$AS$1:$AY$62","'Firr(사)'!$AS$1:$AY$62","'Firr(회)'!$AS$1:$AY$62","'Firr(선)'!$L$1:$V$62","'Firr(사)'!$L$1:$V$62","'Firr(회)'!$L$1:$V$62"}</definedName>
    <definedName name="ㄹㄹㄹㄹ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ㄴㄹ" localSheetId="2" hidden="1">{#N/A,"수불부",FALSE,"사급자재수불서";#N/A,"수불부",FALSE,"사급자재수불서"}</definedName>
    <definedName name="ㄹㅇㄴㄹ" localSheetId="0" hidden="1">{#N/A,"수불부",FALSE,"사급자재수불서";#N/A,"수불부",FALSE,"사급자재수불서"}</definedName>
    <definedName name="ㄹㅇㄴㄹ" hidden="1">{#N/A,"수불부",FALSE,"사급자재수불서";#N/A,"수불부",FALSE,"사급자재수불서"}</definedName>
    <definedName name="ㄹㅇㄹ" localSheetId="2" hidden="1">{#N/A,#N/A,FALSE,"혼합골재"}</definedName>
    <definedName name="ㄹㅇㄹ" localSheetId="0" hidden="1">{#N/A,#N/A,FALSE,"혼합골재"}</definedName>
    <definedName name="ㄹㅇㄹ" hidden="1">{#N/A,#N/A,FALSE,"혼합골재"}</definedName>
    <definedName name="ㄹㅇㄹㅇ" localSheetId="2" hidden="1">#REF!</definedName>
    <definedName name="ㄹㅇㄹㅇ" localSheetId="0" hidden="1">#REF!</definedName>
    <definedName name="ㄹㅇㄹㅇ" hidden="1">#REF!</definedName>
    <definedName name="ㄹㅇㄹㅇㄴ" localSheetId="2" hidden="1">{#N/A,"수불부",FALSE,"사급자재수불서";#N/A,"수불부",FALSE,"사급자재수불서"}</definedName>
    <definedName name="ㄹㅇㄹㅇㄴ" localSheetId="0" hidden="1">{#N/A,"수불부",FALSE,"사급자재수불서";#N/A,"수불부",FALSE,"사급자재수불서"}</definedName>
    <definedName name="ㄹㅇㄹㅇㄴ" hidden="1">{#N/A,"수불부",FALSE,"사급자재수불서";#N/A,"수불부",FALSE,"사급자재수불서"}</definedName>
    <definedName name="ㄹㅇㅌㅇㄴㄱㄷ" localSheetId="2" hidden="1">{#N/A,#N/A,FALSE,"포장2"}</definedName>
    <definedName name="ㄹㅇㅌㅇㄴㄱㄷ" localSheetId="0" hidden="1">{#N/A,#N/A,FALSE,"포장2"}</definedName>
    <definedName name="ㄹㅇㅌㅇㄴㄱㄷ" hidden="1">{#N/A,#N/A,FALSE,"포장2"}</definedName>
    <definedName name="ㄹㅇㅎㄴㅇ" localSheetId="2" hidden="1">{#N/A,#N/A,FALSE,"조골재"}</definedName>
    <definedName name="ㄹㅇㅎㄴㅇ" localSheetId="0" hidden="1">{#N/A,#N/A,FALSE,"조골재"}</definedName>
    <definedName name="ㄹㅇㅎㄴㅇ" hidden="1">{#N/A,#N/A,FALSE,"조골재"}</definedName>
    <definedName name="ㄹ어미ㅏㄹ" localSheetId="2" hidden="1">{"'Sheet1'!$D$19","'Sheet1'!$B$22:$E$22"}</definedName>
    <definedName name="ㄹ어미ㅏㄹ" localSheetId="0" hidden="1">{"'Sheet1'!$D$19","'Sheet1'!$B$22:$E$22"}</definedName>
    <definedName name="ㄹ어미ㅏㄹ" hidden="1">{"'Sheet1'!$D$19","'Sheet1'!$B$22:$E$22"}</definedName>
    <definedName name="ㄹ호" localSheetId="2" hidden="1">#REF!</definedName>
    <definedName name="ㄹ호" localSheetId="0" hidden="1">#REF!</definedName>
    <definedName name="ㄹ호" hidden="1">#REF!</definedName>
    <definedName name="로허ㅓㅎ" localSheetId="0">ROUND(DCO*100/#REF!,1)</definedName>
    <definedName name="로허ㅓㅎ">#N/A</definedName>
    <definedName name="로ㅓ허ㅗ하" localSheetId="2" hidden="1">{"'자리배치도'!$AG$1:$CI$28"}</definedName>
    <definedName name="로ㅓ허ㅗ하" localSheetId="0" hidden="1">{"'자리배치도'!$AG$1:$CI$28"}</definedName>
    <definedName name="로ㅓ허ㅗ하" hidden="1">{"'자리배치도'!$AG$1:$CI$28"}</definedName>
    <definedName name="롱" localSheetId="2" hidden="1">{#N/A,#N/A,FALSE,"배수2"}</definedName>
    <definedName name="롱" localSheetId="0" hidden="1">{#N/A,#N/A,FALSE,"배수2"}</definedName>
    <definedName name="롱" hidden="1">{#N/A,#N/A,FALSE,"배수2"}</definedName>
    <definedName name="류" localSheetId="2" hidden="1">{#N/A,#N/A,FALSE,"부대2"}</definedName>
    <definedName name="류" localSheetId="0" hidden="1">{#N/A,#N/A,FALSE,"부대2"}</definedName>
    <definedName name="류" hidden="1">{#N/A,#N/A,FALSE,"부대2"}</definedName>
    <definedName name="류효정" localSheetId="2" hidden="1">{"'Firr(선)'!$AS$1:$AY$62","'Firr(사)'!$AS$1:$AY$62","'Firr(회)'!$AS$1:$AY$62","'Firr(선)'!$L$1:$V$62","'Firr(사)'!$L$1:$V$62","'Firr(회)'!$L$1:$V$62"}</definedName>
    <definedName name="류효정" localSheetId="0" hidden="1">{"'Firr(선)'!$AS$1:$AY$62","'Firr(사)'!$AS$1:$AY$62","'Firr(회)'!$AS$1:$AY$62","'Firr(선)'!$L$1:$V$62","'Firr(사)'!$L$1:$V$62","'Firr(회)'!$L$1:$V$62"}</definedName>
    <definedName name="류효정" hidden="1">{"'Firr(선)'!$AS$1:$AY$62","'Firr(사)'!$AS$1:$AY$62","'Firr(회)'!$AS$1:$AY$62","'Firr(선)'!$L$1:$V$62","'Firr(사)'!$L$1:$V$62","'Firr(회)'!$L$1:$V$62"}</definedName>
    <definedName name="리리리" localSheetId="2">#REF!,#REF!,#REF!</definedName>
    <definedName name="리리리" localSheetId="0">#REF!,#REF!,#REF!</definedName>
    <definedName name="리리리">#REF!,#REF!,#REF!</definedName>
    <definedName name="ㄻㄴㄹㅇㄴㅁ" localSheetId="2" hidden="1">{#N/A,#N/A,FALSE,"운반시간"}</definedName>
    <definedName name="ㄻㄴㄹㅇㄴㅁ" localSheetId="0" hidden="1">{#N/A,#N/A,FALSE,"운반시간"}</definedName>
    <definedName name="ㄻㄴㄹㅇㄴㅁ" hidden="1">{#N/A,#N/A,FALSE,"운반시간"}</definedName>
    <definedName name="ㄻㄴㄻㄴㅇㄻㄴ" localSheetId="2" hidden="1">{#N/A,#N/A,FALSE,"표지목차"}</definedName>
    <definedName name="ㄻㄴㄻㄴㅇㄻㄴ" localSheetId="0" hidden="1">{#N/A,#N/A,FALSE,"표지목차"}</definedName>
    <definedName name="ㄻㄴㄻㄴㅇㄻㄴ" hidden="1">{#N/A,#N/A,FALSE,"표지목차"}</definedName>
    <definedName name="ㄻㄴㅇㄻㄴ" localSheetId="2" hidden="1">{#N/A,#N/A,FALSE,"단가표지"}</definedName>
    <definedName name="ㄻㄴㅇㄻㄴ" localSheetId="0" hidden="1">{#N/A,#N/A,FALSE,"단가표지"}</definedName>
    <definedName name="ㄻㄴㅇㄻㄴ" hidden="1">{#N/A,#N/A,FALSE,"단가표지"}</definedName>
    <definedName name="ㄻㄴㅇㄻㄴㄹ" localSheetId="2" hidden="1">{#N/A,#N/A,FALSE,"2~8번"}</definedName>
    <definedName name="ㄻㄴㅇㄻㄴㄹ" localSheetId="0" hidden="1">{#N/A,#N/A,FALSE,"2~8번"}</definedName>
    <definedName name="ㄻㄴㅇㄻㄴㄹ" hidden="1">{#N/A,#N/A,FALSE,"2~8번"}</definedName>
    <definedName name="ㄻㄴㅇㄻㄴㄻㄴㅁㄴ" localSheetId="2" hidden="1">{#N/A,#N/A,FALSE,"단가표지"}</definedName>
    <definedName name="ㄻㄴㅇㄻㄴㄻㄴㅁㄴ" localSheetId="0" hidden="1">{#N/A,#N/A,FALSE,"단가표지"}</definedName>
    <definedName name="ㄻㄴㅇㄻㄴㄻㄴㅁㄴ" hidden="1">{#N/A,#N/A,FALSE,"단가표지"}</definedName>
    <definedName name="ㄻㄴㅇㄻㄴㅁ" localSheetId="2" hidden="1">{#N/A,#N/A,FALSE,"운반시간"}</definedName>
    <definedName name="ㄻㄴㅇㄻㄴㅁ" localSheetId="0" hidden="1">{#N/A,#N/A,FALSE,"운반시간"}</definedName>
    <definedName name="ㄻㄴㅇㄻㄴㅁ" hidden="1">{#N/A,#N/A,FALSE,"운반시간"}</definedName>
    <definedName name="ㄻㄴㅇㄻㄴㅇ" localSheetId="2" hidden="1">{#N/A,#N/A,FALSE,"단가표지"}</definedName>
    <definedName name="ㄻㄴㅇㄻㄴㅇ" localSheetId="0" hidden="1">{#N/A,#N/A,FALSE,"단가표지"}</definedName>
    <definedName name="ㄻㄴㅇㄻㄴㅇ" hidden="1">{#N/A,#N/A,FALSE,"단가표지"}</definedName>
    <definedName name="ㄻㄴㅇㄻㄴㅇㄻ" localSheetId="2" hidden="1">{#N/A,#N/A,FALSE,"표지목차"}</definedName>
    <definedName name="ㄻㄴㅇㄻㄴㅇㄻ" localSheetId="0" hidden="1">{#N/A,#N/A,FALSE,"표지목차"}</definedName>
    <definedName name="ㄻㄴㅇㄻㄴㅇㄻ" hidden="1">{#N/A,#N/A,FALSE,"표지목차"}</definedName>
    <definedName name="ㄻㄴㅇㅁㄴㅇ" localSheetId="2" hidden="1">{#N/A,#N/A,FALSE,"단가표지"}</definedName>
    <definedName name="ㄻㄴㅇㅁㄴㅇ" localSheetId="0" hidden="1">{#N/A,#N/A,FALSE,"단가표지"}</definedName>
    <definedName name="ㄻㄴㅇㅁㄴㅇ" hidden="1">{#N/A,#N/A,FALSE,"단가표지"}</definedName>
    <definedName name="ㄻㅁ" localSheetId="2" hidden="1">{#N/A,#N/A,FALSE,"조골재"}</definedName>
    <definedName name="ㄻㅁ" localSheetId="0" hidden="1">{#N/A,#N/A,FALSE,"조골재"}</definedName>
    <definedName name="ㄻㅁ" hidden="1">{#N/A,#N/A,FALSE,"조골재"}</definedName>
    <definedName name="ㅀ" localSheetId="2" hidden="1">{#N/A,#N/A,TRUE,"토적및재료집계";#N/A,#N/A,TRUE,"토적및재료집계";#N/A,#N/A,TRUE,"단위량"}</definedName>
    <definedName name="ㅀ" localSheetId="0" hidden="1">{#N/A,#N/A,TRUE,"토적및재료집계";#N/A,#N/A,TRUE,"토적및재료집계";#N/A,#N/A,TRUE,"단위량"}</definedName>
    <definedName name="ㅀ" hidden="1">{#N/A,#N/A,TRUE,"토적및재료집계";#N/A,#N/A,TRUE,"토적및재료집계";#N/A,#N/A,TRUE,"단위량"}</definedName>
    <definedName name="ㅀㄴㄴ" localSheetId="2">공사원가계산서!ㅀㄴㄴ</definedName>
    <definedName name="ㅀㄴㄴ" localSheetId="0">ㅀㄴㄴ</definedName>
    <definedName name="ㅀㄴㄴ">공사원가계산서!ㅀㄴㄴ</definedName>
    <definedName name="ㅀㅀ" localSheetId="2" hidden="1">{"'Firr(선)'!$AS$1:$AY$62","'Firr(사)'!$AS$1:$AY$62","'Firr(회)'!$AS$1:$AY$62","'Firr(선)'!$L$1:$V$62","'Firr(사)'!$L$1:$V$62","'Firr(회)'!$L$1:$V$62"}</definedName>
    <definedName name="ㅀㅀ" localSheetId="0" hidden="1">{"'Firr(선)'!$AS$1:$AY$62","'Firr(사)'!$AS$1:$AY$62","'Firr(회)'!$AS$1:$AY$62","'Firr(선)'!$L$1:$V$62","'Firr(사)'!$L$1:$V$62","'Firr(회)'!$L$1:$V$62"}</definedName>
    <definedName name="ㅀㅀ" hidden="1">{"'Firr(선)'!$AS$1:$AY$62","'Firr(사)'!$AS$1:$AY$62","'Firr(회)'!$AS$1:$AY$62","'Firr(선)'!$L$1:$V$62","'Firr(사)'!$L$1:$V$62","'Firr(회)'!$L$1:$V$62"}</definedName>
    <definedName name="ㅀㅇㅁ" localSheetId="2" hidden="1">{#N/A,#N/A,FALSE,"골재소요량";#N/A,#N/A,FALSE,"골재소요량"}</definedName>
    <definedName name="ㅀㅇㅁ" localSheetId="0" hidden="1">{#N/A,#N/A,FALSE,"골재소요량";#N/A,#N/A,FALSE,"골재소요량"}</definedName>
    <definedName name="ㅀㅇㅁ" hidden="1">{#N/A,#N/A,FALSE,"골재소요량";#N/A,#N/A,FALSE,"골재소요량"}</definedName>
    <definedName name="ㅀ허" localSheetId="2" hidden="1">{#N/A,#N/A,FALSE,"CCTV"}</definedName>
    <definedName name="ㅀ허" localSheetId="0" hidden="1">{#N/A,#N/A,FALSE,"CCTV"}</definedName>
    <definedName name="ㅀ허" hidden="1">{#N/A,#N/A,FALSE,"CCTV"}</definedName>
    <definedName name="ㅁ" localSheetId="2" hidden="1">#REF!</definedName>
    <definedName name="ㅁ" localSheetId="0" hidden="1">#REF!</definedName>
    <definedName name="ㅁ" hidden="1">#REF!</definedName>
    <definedName name="ㅁ1" localSheetId="0">#REF!</definedName>
    <definedName name="ㅁ1">#REF!</definedName>
    <definedName name="ㅁ2" localSheetId="0">#REF!</definedName>
    <definedName name="ㅁ2">#REF!</definedName>
    <definedName name="ㅁㄴㄹㄴ" localSheetId="2" hidden="1">{#N/A,#N/A,FALSE,"운반시간"}</definedName>
    <definedName name="ㅁㄴㄹㄴ" localSheetId="0" hidden="1">{#N/A,#N/A,FALSE,"운반시간"}</definedName>
    <definedName name="ㅁㄴㄹㄴ" hidden="1">{#N/A,#N/A,FALSE,"운반시간"}</definedName>
    <definedName name="ㅁㄴㄹㅇㅁ" localSheetId="2" hidden="1">{#N/A,#N/A,FALSE,"단가표지"}</definedName>
    <definedName name="ㅁㄴㄹㅇㅁ" localSheetId="0" hidden="1">{#N/A,#N/A,FALSE,"단가표지"}</definedName>
    <definedName name="ㅁㄴㄹㅇㅁ" hidden="1">{#N/A,#N/A,FALSE,"단가표지"}</definedName>
    <definedName name="ㅁㄴㅇ" localSheetId="2" hidden="1">{#N/A,#N/A,FALSE,"단축1";#N/A,#N/A,FALSE,"단축2";#N/A,#N/A,FALSE,"단축3";#N/A,#N/A,FALSE,"장축";#N/A,#N/A,FALSE,"4WD"}</definedName>
    <definedName name="ㅁㄴㅇ" localSheetId="0" hidden="1">{#N/A,#N/A,FALSE,"단축1";#N/A,#N/A,FALSE,"단축2";#N/A,#N/A,FALSE,"단축3";#N/A,#N/A,FALSE,"장축";#N/A,#N/A,FALSE,"4WD"}</definedName>
    <definedName name="ㅁㄴㅇ" hidden="1">{#N/A,#N/A,FALSE,"단축1";#N/A,#N/A,FALSE,"단축2";#N/A,#N/A,FALSE,"단축3";#N/A,#N/A,FALSE,"장축";#N/A,#N/A,FALSE,"4WD"}</definedName>
    <definedName name="ㅁㄴㅇㄹㄴㄹ" localSheetId="2" hidden="1">{#N/A,"수불부",FALSE,"사급자재수불서";#N/A,"수불부",FALSE,"사급자재수불서"}</definedName>
    <definedName name="ㅁㄴㅇㄹㄴㄹ" localSheetId="0" hidden="1">{#N/A,"수불부",FALSE,"사급자재수불서";#N/A,"수불부",FALSE,"사급자재수불서"}</definedName>
    <definedName name="ㅁㄴㅇㄹㄴㄹ" hidden="1">{#N/A,"수불부",FALSE,"사급자재수불서";#N/A,"수불부",FALSE,"사급자재수불서"}</definedName>
    <definedName name="ㅁㄴㅇㄻㄹ" localSheetId="2" hidden="1">{#N/A,"수불부",FALSE,"사급자재수불서";#N/A,"수불부",FALSE,"사급자재수불서"}</definedName>
    <definedName name="ㅁㄴㅇㄻㄹ" localSheetId="0" hidden="1">{#N/A,"수불부",FALSE,"사급자재수불서";#N/A,"수불부",FALSE,"사급자재수불서"}</definedName>
    <definedName name="ㅁㄴㅇㄻㄹ" hidden="1">{#N/A,"수불부",FALSE,"사급자재수불서";#N/A,"수불부",FALSE,"사급자재수불서"}</definedName>
    <definedName name="ㅁㄹㄴㅇ" localSheetId="2" hidden="1">{#N/A,#N/A,FALSE,"단가표지"}</definedName>
    <definedName name="ㅁㄹㄴㅇ" localSheetId="0" hidden="1">{#N/A,#N/A,FALSE,"단가표지"}</definedName>
    <definedName name="ㅁㄹㄴㅇ" hidden="1">{#N/A,#N/A,FALSE,"단가표지"}</definedName>
    <definedName name="ㅁㄹㄴㅇㄻㄴㄹ" localSheetId="2" hidden="1">{#N/A,#N/A,FALSE,"골재소요량";#N/A,#N/A,FALSE,"골재소요량"}</definedName>
    <definedName name="ㅁㄹㄴㅇㄻㄴㄹ" localSheetId="0" hidden="1">{#N/A,#N/A,FALSE,"골재소요량";#N/A,#N/A,FALSE,"골재소요량"}</definedName>
    <definedName name="ㅁㄹㄴㅇㄻㄴㄹ" hidden="1">{#N/A,#N/A,FALSE,"골재소요량";#N/A,#N/A,FALSE,"골재소요량"}</definedName>
    <definedName name="ㅁㄹㄴㅇㅁ" localSheetId="2" hidden="1">{#N/A,#N/A,FALSE,"표지목차"}</definedName>
    <definedName name="ㅁㄹㄴㅇㅁ" localSheetId="0" hidden="1">{#N/A,#N/A,FALSE,"표지목차"}</definedName>
    <definedName name="ㅁㄹㄴㅇㅁ" hidden="1">{#N/A,#N/A,FALSE,"표지목차"}</definedName>
    <definedName name="ㅁㄹㅇㄴ" localSheetId="2" hidden="1">{#N/A,#N/A,FALSE,"단가표지"}</definedName>
    <definedName name="ㅁㄹㅇㄴ" localSheetId="0" hidden="1">{#N/A,#N/A,FALSE,"단가표지"}</definedName>
    <definedName name="ㅁㄹㅇㄴ" hidden="1">{#N/A,#N/A,FALSE,"단가표지"}</definedName>
    <definedName name="ㅁㄹㅇㄴㅇㄹ" localSheetId="2" hidden="1">{#N/A,"수불부",FALSE,"사급자재수불서";#N/A,"수불부",FALSE,"사급자재수불서"}</definedName>
    <definedName name="ㅁㄹㅇㄴㅇㄹ" localSheetId="0" hidden="1">{#N/A,"수불부",FALSE,"사급자재수불서";#N/A,"수불부",FALSE,"사급자재수불서"}</definedName>
    <definedName name="ㅁㄹㅇㄴㅇㄹ" hidden="1">{#N/A,"수불부",FALSE,"사급자재수불서";#N/A,"수불부",FALSE,"사급자재수불서"}</definedName>
    <definedName name="ㅁㄹㅇㅁㄴ" localSheetId="2" hidden="1">{#N/A,#N/A,FALSE,"골재소요량";#N/A,#N/A,FALSE,"골재소요량"}</definedName>
    <definedName name="ㅁㄹㅇㅁㄴ" localSheetId="0" hidden="1">{#N/A,#N/A,FALSE,"골재소요량";#N/A,#N/A,FALSE,"골재소요량"}</definedName>
    <definedName name="ㅁㄹㅇㅁㄴ" hidden="1">{#N/A,#N/A,FALSE,"골재소요량";#N/A,#N/A,FALSE,"골재소요량"}</definedName>
    <definedName name="ㅁㄻㄴㄹ" localSheetId="2" hidden="1">{#N/A,#N/A,FALSE,"골재소요량";#N/A,#N/A,FALSE,"골재소요량"}</definedName>
    <definedName name="ㅁㄻㄴㄹ" localSheetId="0" hidden="1">{#N/A,#N/A,FALSE,"골재소요량";#N/A,#N/A,FALSE,"골재소요량"}</definedName>
    <definedName name="ㅁㄻㄴㄹ" hidden="1">{#N/A,#N/A,FALSE,"골재소요량";#N/A,#N/A,FALSE,"골재소요량"}</definedName>
    <definedName name="ㅁㄻㅇㄹㄴ" localSheetId="2" hidden="1">{#N/A,"수불부",FALSE,"사급자재수불서";#N/A,"수불부",FALSE,"사급자재수불서"}</definedName>
    <definedName name="ㅁㄻㅇㄹㄴ" localSheetId="0" hidden="1">{#N/A,"수불부",FALSE,"사급자재수불서";#N/A,"수불부",FALSE,"사급자재수불서"}</definedName>
    <definedName name="ㅁㄻㅇㄹㄴ" hidden="1">{#N/A,"수불부",FALSE,"사급자재수불서";#N/A,"수불부",FALSE,"사급자재수불서"}</definedName>
    <definedName name="ㅁㅁ" localSheetId="2" hidden="1">#REF!</definedName>
    <definedName name="ㅁㅁ" localSheetId="0" hidden="1">#REF!</definedName>
    <definedName name="ㅁㅁ" hidden="1">#REF!</definedName>
    <definedName name="ㅁㅁㅁㅁ" localSheetId="2" hidden="1">{#N/A,#N/A,FALSE,"혼합골재"}</definedName>
    <definedName name="ㅁㅁㅁㅁ" localSheetId="0" hidden="1">{#N/A,#N/A,FALSE,"혼합골재"}</definedName>
    <definedName name="ㅁㅁㅁㅁ" hidden="1">{#N/A,#N/A,FALSE,"혼합골재"}</definedName>
    <definedName name="ㅁㅁㅁㅁㅁㅁ" localSheetId="2" hidden="1">#REF!</definedName>
    <definedName name="ㅁㅁㅁㅁㅁㅁ" localSheetId="0" hidden="1">#REF!</definedName>
    <definedName name="ㅁㅁㅁㅁㅁㅁ" hidden="1">#REF!</definedName>
    <definedName name="ㅁㅇㄹㄴㄻ" localSheetId="2" hidden="1">{"'Sheet1'!$D$19","'Sheet1'!$B$22:$E$22"}</definedName>
    <definedName name="ㅁㅇㄹㄴㄻ" localSheetId="0" hidden="1">{"'Sheet1'!$D$19","'Sheet1'!$B$22:$E$22"}</definedName>
    <definedName name="ㅁㅇㄹㄴㄻ" hidden="1">{"'Sheet1'!$D$19","'Sheet1'!$B$22:$E$22"}</definedName>
    <definedName name="ㅁㅇㄹㄴㅁㅇㄹㄴ" localSheetId="2" hidden="1">{#N/A,"수불부",FALSE,"사급자재수불서";#N/A,"수불부",FALSE,"사급자재수불서"}</definedName>
    <definedName name="ㅁㅇㄹㄴㅁㅇㄹㄴ" localSheetId="0" hidden="1">{#N/A,"수불부",FALSE,"사급자재수불서";#N/A,"수불부",FALSE,"사급자재수불서"}</definedName>
    <definedName name="ㅁㅇㄹㄴㅁㅇㄹㄴ" hidden="1">{#N/A,"수불부",FALSE,"사급자재수불서";#N/A,"수불부",FALSE,"사급자재수불서"}</definedName>
    <definedName name="ㅁㅇㄹㄴㅇㄹㄴㅇㄹ" localSheetId="2" hidden="1">{#N/A,"수불부",FALSE,"사급자재수불서";#N/A,"수불부",FALSE,"사급자재수불서"}</definedName>
    <definedName name="ㅁㅇㄹㄴㅇㄹㄴㅇㄹ" localSheetId="0" hidden="1">{#N/A,"수불부",FALSE,"사급자재수불서";#N/A,"수불부",FALSE,"사급자재수불서"}</definedName>
    <definedName name="ㅁㅇㄹㄴㅇㄹㄴㅇㄹ" hidden="1">{#N/A,"수불부",FALSE,"사급자재수불서";#N/A,"수불부",FALSE,"사급자재수불서"}</definedName>
    <definedName name="ㅁㅇㄹㄴㅇㅁㄹ" localSheetId="2" hidden="1">{#N/A,#N/A,FALSE,"운반시간"}</definedName>
    <definedName name="ㅁㅇㄹㄴㅇㅁㄹ" localSheetId="0" hidden="1">{#N/A,#N/A,FALSE,"운반시간"}</definedName>
    <definedName name="ㅁㅇㄹㄴㅇㅁㄹ" hidden="1">{#N/A,#N/A,FALSE,"운반시간"}</definedName>
    <definedName name="ㅁㅇㄻ" localSheetId="2" hidden="1">{#N/A,#N/A,FALSE,"조골재"}</definedName>
    <definedName name="ㅁㅇㄻ" localSheetId="0" hidden="1">{#N/A,#N/A,FALSE,"조골재"}</definedName>
    <definedName name="ㅁㅇㄻ" hidden="1">{#N/A,#N/A,FALSE,"조골재"}</definedName>
    <definedName name="ㅁㅇㄻㄴㄹ" localSheetId="2" hidden="1">{#N/A,#N/A,FALSE,"혼합골재"}</definedName>
    <definedName name="ㅁㅇㄻㄴㄹ" localSheetId="0" hidden="1">{#N/A,#N/A,FALSE,"혼합골재"}</definedName>
    <definedName name="ㅁㅇㄻㄴㄹ" hidden="1">{#N/A,#N/A,FALSE,"혼합골재"}</definedName>
    <definedName name="ㅁㅇㄻㅇㅎ" localSheetId="2" hidden="1">{#N/A,#N/A,FALSE,"조골재"}</definedName>
    <definedName name="ㅁㅇㄻㅇㅎ" localSheetId="0" hidden="1">{#N/A,#N/A,FALSE,"조골재"}</definedName>
    <definedName name="ㅁㅇㄻㅇㅎ" hidden="1">{#N/A,#N/A,FALSE,"조골재"}</definedName>
    <definedName name="ㅁㅇㅀㅁㅇ" localSheetId="2" hidden="1">{#N/A,#N/A,FALSE,"단가표지"}</definedName>
    <definedName name="ㅁㅇㅀㅁㅇ" localSheetId="0" hidden="1">{#N/A,#N/A,FALSE,"단가표지"}</definedName>
    <definedName name="ㅁㅇㅀㅁㅇ" hidden="1">{#N/A,#N/A,FALSE,"단가표지"}</definedName>
    <definedName name="ㅁㅎㄻㅇㄻ" localSheetId="2" hidden="1">{#N/A,#N/A,FALSE,"운반시간"}</definedName>
    <definedName name="ㅁㅎㄻㅇㄻ" localSheetId="0" hidden="1">{#N/A,#N/A,FALSE,"운반시간"}</definedName>
    <definedName name="ㅁㅎㄻㅇㄻ" hidden="1">{#N/A,#N/A,FALSE,"운반시간"}</definedName>
    <definedName name="ㅁㅎㅇㅀㅁㅇ" localSheetId="2" hidden="1">{#N/A,#N/A,FALSE,"2~8번"}</definedName>
    <definedName name="ㅁㅎㅇㅀㅁㅇ" localSheetId="0" hidden="1">{#N/A,#N/A,FALSE,"2~8번"}</definedName>
    <definedName name="ㅁㅎㅇㅀㅁㅇ" hidden="1">{#N/A,#N/A,FALSE,"2~8번"}</definedName>
    <definedName name="ㅁㅎㅇㅀㅁㅎ" localSheetId="2" hidden="1">{#N/A,#N/A,FALSE,"단가표지"}</definedName>
    <definedName name="ㅁㅎㅇㅀㅁㅎ" localSheetId="0" hidden="1">{#N/A,#N/A,FALSE,"단가표지"}</definedName>
    <definedName name="ㅁㅎㅇㅀㅁㅎ" hidden="1">{#N/A,#N/A,FALSE,"단가표지"}</definedName>
    <definedName name="마감" localSheetId="2" hidden="1">{#N/A,#N/A,TRUE,"Y생산";#N/A,#N/A,TRUE,"Y판매";#N/A,#N/A,TRUE,"Y총물량";#N/A,#N/A,TRUE,"Y능력";#N/A,#N/A,TRUE,"YKD"}</definedName>
    <definedName name="마감" localSheetId="0" hidden="1">{#N/A,#N/A,TRUE,"Y생산";#N/A,#N/A,TRUE,"Y판매";#N/A,#N/A,TRUE,"Y총물량";#N/A,#N/A,TRUE,"Y능력";#N/A,#N/A,TRUE,"YKD"}</definedName>
    <definedName name="마감" hidden="1">{#N/A,#N/A,TRUE,"Y생산";#N/A,#N/A,TRUE,"Y판매";#N/A,#N/A,TRUE,"Y총물량";#N/A,#N/A,TRUE,"Y능력";#N/A,#N/A,TRUE,"YKD"}</definedName>
    <definedName name="마감도급" localSheetId="2" hidden="1">{#N/A,#N/A,FALSE,"결의서";#N/A,#N/A,FALSE,"내역서";#N/A,#N/A,FALSE,"도급예상";#N/A,#N/A,FALSE,"시방서"}</definedName>
    <definedName name="마감도급" localSheetId="0" hidden="1">{#N/A,#N/A,FALSE,"결의서";#N/A,#N/A,FALSE,"내역서";#N/A,#N/A,FALSE,"도급예상";#N/A,#N/A,FALSE,"시방서"}</definedName>
    <definedName name="마감도급" hidden="1">{#N/A,#N/A,FALSE,"결의서";#N/A,#N/A,FALSE,"내역서";#N/A,#N/A,FALSE,"도급예상";#N/A,#N/A,FALSE,"시방서"}</definedName>
    <definedName name="만득이" localSheetId="2" hidden="1">{#N/A,#N/A,FALSE,"2~8번"}</definedName>
    <definedName name="만득이" localSheetId="0" hidden="1">{#N/A,#N/A,FALSE,"2~8번"}</definedName>
    <definedName name="만득이" hidden="1">{#N/A,#N/A,FALSE,"2~8번"}</definedName>
    <definedName name="매크로1" localSheetId="0">매크로1</definedName>
    <definedName name="매크로1">표지!매크로1</definedName>
    <definedName name="머" localSheetId="2" hidden="1">{#N/A,#N/A,FALSE,"명세표"}</definedName>
    <definedName name="머" localSheetId="0" hidden="1">{#N/A,#N/A,FALSE,"명세표"}</definedName>
    <definedName name="머" hidden="1">{#N/A,#N/A,FALSE,"명세표"}</definedName>
    <definedName name="명단" localSheetId="2" hidden="1">{#N/A,"수불부",FALSE,"사급자재수불서";#N/A,"수불부",FALSE,"사급자재수불서"}</definedName>
    <definedName name="명단" localSheetId="0" hidden="1">{#N/A,"수불부",FALSE,"사급자재수불서";#N/A,"수불부",FALSE,"사급자재수불서"}</definedName>
    <definedName name="명단" hidden="1">{#N/A,"수불부",FALSE,"사급자재수불서";#N/A,"수불부",FALSE,"사급자재수불서"}</definedName>
    <definedName name="모래층산출근거" localSheetId="2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모래층산출근거" localSheetId="0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모래층산출근거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목차2" localSheetId="2" hidden="1">{#N/A,#N/A,FALSE,"내수MGT 2.5T목표대비";#N/A,#N/A,FALSE,"내수 2.5T";#N/A,#N/A,FALSE,"내수VT 2.5T 목표대비";#N/A,#N/A,FALSE,"내수 2.5T S_CAB";#N/A,#N/A,FALSE,"내수 2.5T DBL";#N/A,#N/A,FALSE,"내수 2.5T DBL-한계";#N/A,#N/A,FALSE,"내수MGT 3.5T 목표대비";#N/A,#N/A,FALSE,"내수 3.5T";#N/A,#N/A,FALSE,"내수VT 3.5T 목표대비";#N/A,#N/A,FALSE,"수출MGT 2.5T 목표대비";#N/A,#N/A,FALSE,"수출 2.5T";#N/A,#N/A,FALSE,"수출VT 2.5T 목표대비";#N/A,#N/A,FALSE,"수출현 3.5T 목표대비";#N/A,#N/A,FALSE,"수출 3.5T";#N/A,#N/A,FALSE,"수출VT 3.5T 목표대비"}</definedName>
    <definedName name="목차2" localSheetId="0" hidden="1">{#N/A,#N/A,FALSE,"내수MGT 2.5T목표대비";#N/A,#N/A,FALSE,"내수 2.5T";#N/A,#N/A,FALSE,"내수VT 2.5T 목표대비";#N/A,#N/A,FALSE,"내수 2.5T S_CAB";#N/A,#N/A,FALSE,"내수 2.5T DBL";#N/A,#N/A,FALSE,"내수 2.5T DBL-한계";#N/A,#N/A,FALSE,"내수MGT 3.5T 목표대비";#N/A,#N/A,FALSE,"내수 3.5T";#N/A,#N/A,FALSE,"내수VT 3.5T 목표대비";#N/A,#N/A,FALSE,"수출MGT 2.5T 목표대비";#N/A,#N/A,FALSE,"수출 2.5T";#N/A,#N/A,FALSE,"수출VT 2.5T 목표대비";#N/A,#N/A,FALSE,"수출현 3.5T 목표대비";#N/A,#N/A,FALSE,"수출 3.5T";#N/A,#N/A,FALSE,"수출VT 3.5T 목표대비"}</definedName>
    <definedName name="목차2" hidden="1">{#N/A,#N/A,FALSE,"내수MGT 2.5T목표대비";#N/A,#N/A,FALSE,"내수 2.5T";#N/A,#N/A,FALSE,"내수VT 2.5T 목표대비";#N/A,#N/A,FALSE,"내수 2.5T S_CAB";#N/A,#N/A,FALSE,"내수 2.5T DBL";#N/A,#N/A,FALSE,"내수 2.5T DBL-한계";#N/A,#N/A,FALSE,"내수MGT 3.5T 목표대비";#N/A,#N/A,FALSE,"내수 3.5T";#N/A,#N/A,FALSE,"내수VT 3.5T 목표대비";#N/A,#N/A,FALSE,"수출MGT 2.5T 목표대비";#N/A,#N/A,FALSE,"수출 2.5T";#N/A,#N/A,FALSE,"수출VT 2.5T 목표대비";#N/A,#N/A,FALSE,"수출현 3.5T 목표대비";#N/A,#N/A,FALSE,"수출 3.5T";#N/A,#N/A,FALSE,"수출VT 3.5T 목표대비"}</definedName>
    <definedName name="몰라" localSheetId="2" hidden="1">{#N/A,#N/A,FALSE,"명세표"}</definedName>
    <definedName name="몰라" localSheetId="0" hidden="1">{#N/A,#N/A,FALSE,"명세표"}</definedName>
    <definedName name="몰라" hidden="1">{#N/A,#N/A,FALSE,"명세표"}</definedName>
    <definedName name="문제3" localSheetId="2" hidden="1">{#N/A,#N/A,FALSE,"단축1";#N/A,#N/A,FALSE,"단축2";#N/A,#N/A,FALSE,"단축3";#N/A,#N/A,FALSE,"장축";#N/A,#N/A,FALSE,"4WD"}</definedName>
    <definedName name="문제3" localSheetId="0" hidden="1">{#N/A,#N/A,FALSE,"단축1";#N/A,#N/A,FALSE,"단축2";#N/A,#N/A,FALSE,"단축3";#N/A,#N/A,FALSE,"장축";#N/A,#N/A,FALSE,"4WD"}</definedName>
    <definedName name="문제3" hidden="1">{#N/A,#N/A,FALSE,"단축1";#N/A,#N/A,FALSE,"단축2";#N/A,#N/A,FALSE,"단축3";#N/A,#N/A,FALSE,"장축";#N/A,#N/A,FALSE,"4WD"}</definedName>
    <definedName name="물랴자" localSheetId="2" hidden="1">{#N/A,#N/A,TRUE,"Y생산";#N/A,#N/A,TRUE,"Y판매";#N/A,#N/A,TRUE,"Y총물량";#N/A,#N/A,TRUE,"Y능력";#N/A,#N/A,TRUE,"YKD"}</definedName>
    <definedName name="물랴자" localSheetId="0" hidden="1">{#N/A,#N/A,TRUE,"Y생산";#N/A,#N/A,TRUE,"Y판매";#N/A,#N/A,TRUE,"Y총물량";#N/A,#N/A,TRUE,"Y능력";#N/A,#N/A,TRUE,"YKD"}</definedName>
    <definedName name="물랴자" hidden="1">{#N/A,#N/A,TRUE,"Y생산";#N/A,#N/A,TRUE,"Y판매";#N/A,#N/A,TRUE,"Y총물량";#N/A,#N/A,TRUE,"Y능력";#N/A,#N/A,TRUE,"YKD"}</definedName>
    <definedName name="물량수" localSheetId="2" hidden="1">{#N/A,#N/A,TRUE,"Y생산";#N/A,#N/A,TRUE,"Y판매";#N/A,#N/A,TRUE,"Y총물량";#N/A,#N/A,TRUE,"Y능력";#N/A,#N/A,TRUE,"YKD"}</definedName>
    <definedName name="물량수" localSheetId="0" hidden="1">{#N/A,#N/A,TRUE,"Y생산";#N/A,#N/A,TRUE,"Y판매";#N/A,#N/A,TRUE,"Y총물량";#N/A,#N/A,TRUE,"Y능력";#N/A,#N/A,TRUE,"YKD"}</definedName>
    <definedName name="물량수" hidden="1">{#N/A,#N/A,TRUE,"Y생산";#N/A,#N/A,TRUE,"Y판매";#N/A,#N/A,TRUE,"Y총물량";#N/A,#N/A,TRUE,"Y능력";#N/A,#N/A,TRUE,"YKD"}</definedName>
    <definedName name="물량수정" localSheetId="2" hidden="1">{#N/A,#N/A,TRUE,"Y생산";#N/A,#N/A,TRUE,"Y판매";#N/A,#N/A,TRUE,"Y총물량";#N/A,#N/A,TRUE,"Y능력";#N/A,#N/A,TRUE,"YKD"}</definedName>
    <definedName name="물량수정" localSheetId="0" hidden="1">{#N/A,#N/A,TRUE,"Y생산";#N/A,#N/A,TRUE,"Y판매";#N/A,#N/A,TRUE,"Y총물량";#N/A,#N/A,TRUE,"Y능력";#N/A,#N/A,TRUE,"YKD"}</definedName>
    <definedName name="물량수정" hidden="1">{#N/A,#N/A,TRUE,"Y생산";#N/A,#N/A,TRUE,"Y판매";#N/A,#N/A,TRUE,"Y총물량";#N/A,#N/A,TRUE,"Y능력";#N/A,#N/A,TRUE,"YKD"}</definedName>
    <definedName name="물량수정1" localSheetId="2" hidden="1">{#N/A,#N/A,TRUE,"Y생산";#N/A,#N/A,TRUE,"Y판매";#N/A,#N/A,TRUE,"Y총물량";#N/A,#N/A,TRUE,"Y능력";#N/A,#N/A,TRUE,"YKD"}</definedName>
    <definedName name="물량수정1" localSheetId="0" hidden="1">{#N/A,#N/A,TRUE,"Y생산";#N/A,#N/A,TRUE,"Y판매";#N/A,#N/A,TRUE,"Y총물량";#N/A,#N/A,TRUE,"Y능력";#N/A,#N/A,TRUE,"YKD"}</definedName>
    <definedName name="물량수정1" hidden="1">{#N/A,#N/A,TRUE,"Y생산";#N/A,#N/A,TRUE,"Y판매";#N/A,#N/A,TRUE,"Y총물량";#N/A,#N/A,TRUE,"Y능력";#N/A,#N/A,TRUE,"YKD"}</definedName>
    <definedName name="물량수정2" localSheetId="2" hidden="1">{#N/A,#N/A,TRUE,"Y생산";#N/A,#N/A,TRUE,"Y판매";#N/A,#N/A,TRUE,"Y총물량";#N/A,#N/A,TRUE,"Y능력";#N/A,#N/A,TRUE,"YKD"}</definedName>
    <definedName name="물량수정2" localSheetId="0" hidden="1">{#N/A,#N/A,TRUE,"Y생산";#N/A,#N/A,TRUE,"Y판매";#N/A,#N/A,TRUE,"Y총물량";#N/A,#N/A,TRUE,"Y능력";#N/A,#N/A,TRUE,"YKD"}</definedName>
    <definedName name="물량수정2" hidden="1">{#N/A,#N/A,TRUE,"Y생산";#N/A,#N/A,TRUE,"Y판매";#N/A,#N/A,TRUE,"Y총물량";#N/A,#N/A,TRUE,"Y능력";#N/A,#N/A,TRUE,"YKD"}</definedName>
    <definedName name="물량정" localSheetId="2" hidden="1">{#N/A,#N/A,TRUE,"Y생산";#N/A,#N/A,TRUE,"Y판매";#N/A,#N/A,TRUE,"Y총물량";#N/A,#N/A,TRUE,"Y능력";#N/A,#N/A,TRUE,"YKD"}</definedName>
    <definedName name="물량정" localSheetId="0" hidden="1">{#N/A,#N/A,TRUE,"Y생산";#N/A,#N/A,TRUE,"Y판매";#N/A,#N/A,TRUE,"Y총물량";#N/A,#N/A,TRUE,"Y능력";#N/A,#N/A,TRUE,"YKD"}</definedName>
    <definedName name="물량정" hidden="1">{#N/A,#N/A,TRUE,"Y생산";#N/A,#N/A,TRUE,"Y판매";#N/A,#N/A,TRUE,"Y총물량";#N/A,#N/A,TRUE,"Y능력";#N/A,#N/A,TRUE,"YKD"}</definedName>
    <definedName name="물량조정" localSheetId="2" hidden="1">{#N/A,#N/A,TRUE,"Y생산";#N/A,#N/A,TRUE,"Y판매";#N/A,#N/A,TRUE,"Y총물량";#N/A,#N/A,TRUE,"Y능력";#N/A,#N/A,TRUE,"YKD"}</definedName>
    <definedName name="물량조정" localSheetId="0" hidden="1">{#N/A,#N/A,TRUE,"Y생산";#N/A,#N/A,TRUE,"Y판매";#N/A,#N/A,TRUE,"Y총물량";#N/A,#N/A,TRUE,"Y능력";#N/A,#N/A,TRUE,"YKD"}</definedName>
    <definedName name="물량조정" hidden="1">{#N/A,#N/A,TRUE,"Y생산";#N/A,#N/A,TRUE,"Y판매";#N/A,#N/A,TRUE,"Y총물량";#N/A,#N/A,TRUE,"Y능력";#N/A,#N/A,TRUE,"YKD"}</definedName>
    <definedName name="물막이턱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물막이턱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물막이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물수" localSheetId="2" hidden="1">{#N/A,#N/A,TRUE,"Y생산";#N/A,#N/A,TRUE,"Y판매";#N/A,#N/A,TRUE,"Y총물량";#N/A,#N/A,TRUE,"Y능력";#N/A,#N/A,TRUE,"YKD"}</definedName>
    <definedName name="물수" localSheetId="0" hidden="1">{#N/A,#N/A,TRUE,"Y생산";#N/A,#N/A,TRUE,"Y판매";#N/A,#N/A,TRUE,"Y총물량";#N/A,#N/A,TRUE,"Y능력";#N/A,#N/A,TRUE,"YKD"}</definedName>
    <definedName name="물수" hidden="1">{#N/A,#N/A,TRUE,"Y생산";#N/A,#N/A,TRUE,"Y판매";#N/A,#N/A,TRUE,"Y총물량";#N/A,#N/A,TRUE,"Y능력";#N/A,#N/A,TRUE,"YKD"}</definedName>
    <definedName name="ㅂㄷ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" localSheetId="2" hidden="1">{#N/A,#N/A,FALSE,"결의서";#N/A,#N/A,FALSE,"내역서";#N/A,#N/A,FALSE,"도급예상";#N/A,#N/A,FALSE,"시방서"}</definedName>
    <definedName name="ㅂㅂㅂ" localSheetId="0" hidden="1">{#N/A,#N/A,FALSE,"결의서";#N/A,#N/A,FALSE,"내역서";#N/A,#N/A,FALSE,"도급예상";#N/A,#N/A,FALSE,"시방서"}</definedName>
    <definedName name="ㅂㅂㅂ" hidden="1">{#N/A,#N/A,FALSE,"결의서";#N/A,#N/A,FALSE,"내역서";#N/A,#N/A,FALSE,"도급예상";#N/A,#N/A,FALSE,"시방서"}</definedName>
    <definedName name="ㅂㅂㅂㅂ" localSheetId="2" hidden="1">{#N/A,#N/A,FALSE,"명세표"}</definedName>
    <definedName name="ㅂㅂㅂㅂ" localSheetId="0" hidden="1">{#N/A,#N/A,FALSE,"명세표"}</definedName>
    <definedName name="ㅂㅂㅂㅂ" hidden="1">{#N/A,#N/A,FALSE,"명세표"}</definedName>
    <definedName name="ㅂㅂㅂㅂㅂ" localSheetId="2" hidden="1">{#N/A,#N/A,FALSE,"현장 NCR 분석";#N/A,#N/A,FALSE,"현장품질감사";#N/A,#N/A,FALSE,"현장품질감사"}</definedName>
    <definedName name="ㅂㅂㅂㅂㅂ" localSheetId="0" hidden="1">{#N/A,#N/A,FALSE,"현장 NCR 분석";#N/A,#N/A,FALSE,"현장품질감사";#N/A,#N/A,FALSE,"현장품질감사"}</definedName>
    <definedName name="ㅂㅂㅂㅂㅂ" hidden="1">{#N/A,#N/A,FALSE,"현장 NCR 분석";#N/A,#N/A,FALSE,"현장품질감사";#N/A,#N/A,FALSE,"현장품질감사"}</definedName>
    <definedName name="ㅂㅂㅂㅂㅂㅂㅂ" localSheetId="2" hidden="1">{#N/A,#N/A,FALSE,"명세표"}</definedName>
    <definedName name="ㅂㅂㅂㅂㅂㅂㅂ" localSheetId="0" hidden="1">{#N/A,#N/A,FALSE,"명세표"}</definedName>
    <definedName name="ㅂㅂㅂㅂㅂㅂㅂ" hidden="1">{#N/A,#N/A,FALSE,"명세표"}</definedName>
    <definedName name="ㅂㅍ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바바라" localSheetId="2" hidden="1">{#N/A,#N/A,TRUE,"Y생산";#N/A,#N/A,TRUE,"Y판매";#N/A,#N/A,TRUE,"Y총물량";#N/A,#N/A,TRUE,"Y능력";#N/A,#N/A,TRUE,"YKD"}</definedName>
    <definedName name="바바라" localSheetId="0" hidden="1">{#N/A,#N/A,TRUE,"Y생산";#N/A,#N/A,TRUE,"Y판매";#N/A,#N/A,TRUE,"Y총물량";#N/A,#N/A,TRUE,"Y능력";#N/A,#N/A,TRUE,"YKD"}</definedName>
    <definedName name="바바라" hidden="1">{#N/A,#N/A,TRUE,"Y생산";#N/A,#N/A,TRUE,"Y판매";#N/A,#N/A,TRUE,"Y총물량";#N/A,#N/A,TRUE,"Y능력";#N/A,#N/A,TRUE,"YKD"}</definedName>
    <definedName name="박어쟈루" localSheetId="2" hidden="1">#REF!</definedName>
    <definedName name="박어쟈루" localSheetId="0" hidden="1">#REF!</definedName>
    <definedName name="박어쟈루" hidden="1">#REF!</definedName>
    <definedName name="반사" localSheetId="2" hidden="1">{#N/A,#N/A,FALSE,"포장단가"}</definedName>
    <definedName name="반사" localSheetId="0" hidden="1">{#N/A,#N/A,FALSE,"포장단가"}</definedName>
    <definedName name="반사" hidden="1">{#N/A,#N/A,FALSE,"포장단가"}</definedName>
    <definedName name="발주계획" localSheetId="2" hidden="1">{"'자리배치도'!$AG$1:$CI$28"}</definedName>
    <definedName name="발주계획" localSheetId="0" hidden="1">{"'자리배치도'!$AG$1:$CI$28"}</definedName>
    <definedName name="발주계획" hidden="1">{"'자리배치도'!$AG$1:$CI$28"}</definedName>
    <definedName name="방음벽" localSheetId="2" hidden="1">#REF!</definedName>
    <definedName name="방음벽" localSheetId="0" hidden="1">#REF!</definedName>
    <definedName name="방음벽" hidden="1">#REF!</definedName>
    <definedName name="배관공집계" localSheetId="0" hidden="1">{"'단계별시설공사비'!$A$3:$K$51"}</definedName>
    <definedName name="배관공집계" hidden="1">{"'단계별시설공사비'!$A$3:$K$51"}</definedName>
    <definedName name="배부장" localSheetId="0" hidden="1">{"'Sheet1'!$A$9:$I$36"}</definedName>
    <definedName name="배부장" hidden="1">{"'Sheet1'!$A$9:$I$36"}</definedName>
    <definedName name="배토판19ton">"Picture 11"</definedName>
    <definedName name="배토판32ton">"Picture 10"</definedName>
    <definedName name="벽체" localSheetId="2" hidden="1">{#N/A,#N/A,FALSE,"혼합골재"}</definedName>
    <definedName name="벽체" localSheetId="0" hidden="1">{#N/A,#N/A,FALSE,"혼합골재"}</definedName>
    <definedName name="벽체" hidden="1">{#N/A,#N/A,FALSE,"혼합골재"}</definedName>
    <definedName name="변경" localSheetId="2" hidden="1">{#N/A,#N/A,FALSE,"포장단가"}</definedName>
    <definedName name="변경" localSheetId="0" hidden="1">{#N/A,#N/A,FALSE,"포장단가"}</definedName>
    <definedName name="변경" hidden="1">{#N/A,#N/A,FALSE,"포장단가"}</definedName>
    <definedName name="보고" localSheetId="0" hidden="1">{"'단계별시설공사비'!$A$3:$K$51"}</definedName>
    <definedName name="보고" hidden="1">{"'단계별시설공사비'!$A$3:$K$51"}</definedName>
    <definedName name="부대1" localSheetId="2" hidden="1">{#N/A,#N/A,FALSE,"운반시간"}</definedName>
    <definedName name="부대1" localSheetId="0" hidden="1">{#N/A,#N/A,FALSE,"운반시간"}</definedName>
    <definedName name="부대1" hidden="1">{#N/A,#N/A,FALSE,"운반시간"}</definedName>
    <definedName name="부대공사" localSheetId="2" hidden="1">#REF!</definedName>
    <definedName name="부대공사" localSheetId="0" hidden="1">#REF!</definedName>
    <definedName name="부대공사" hidden="1">#REF!</definedName>
    <definedName name="부대원본" localSheetId="2" hidden="1">{#N/A,#N/A,FALSE,"토공2"}</definedName>
    <definedName name="부대원본" localSheetId="0" hidden="1">{#N/A,#N/A,FALSE,"토공2"}</definedName>
    <definedName name="부대원본" hidden="1">{#N/A,#N/A,FALSE,"토공2"}</definedName>
    <definedName name="부손익" localSheetId="2" hidden="1">{#N/A,#N/A,FALSE,"현장 NCR 분석";#N/A,#N/A,FALSE,"현장품질감사";#N/A,#N/A,FALSE,"현장품질감사"}</definedName>
    <definedName name="부손익" localSheetId="0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분기별" localSheetId="2" hidden="1">{#N/A,#N/A,TRUE,"Y생산";#N/A,#N/A,TRUE,"Y판매";#N/A,#N/A,TRUE,"Y총물량";#N/A,#N/A,TRUE,"Y능력";#N/A,#N/A,TRUE,"YKD"}</definedName>
    <definedName name="분기별" localSheetId="0" hidden="1">{#N/A,#N/A,TRUE,"Y생산";#N/A,#N/A,TRUE,"Y판매";#N/A,#N/A,TRUE,"Y총물량";#N/A,#N/A,TRUE,"Y능력";#N/A,#N/A,TRUE,"YKD"}</definedName>
    <definedName name="분기별" hidden="1">{#N/A,#N/A,TRUE,"Y생산";#N/A,#N/A,TRUE,"Y판매";#N/A,#N/A,TRUE,"Y총물량";#N/A,#N/A,TRUE,"Y능력";#N/A,#N/A,TRUE,"YKD"}</definedName>
    <definedName name="분야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분야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분야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뷰" localSheetId="2" hidden="1">{#N/A,#N/A,FALSE,"단가표지"}</definedName>
    <definedName name="뷰" localSheetId="0" hidden="1">{#N/A,#N/A,FALSE,"단가표지"}</definedName>
    <definedName name="뷰" hidden="1">{#N/A,#N/A,FALSE,"단가표지"}</definedName>
    <definedName name="비교" hidden="1">255</definedName>
    <definedName name="비교표1" hidden="1">255</definedName>
    <definedName name="빗물받이" localSheetId="0">#REF!</definedName>
    <definedName name="빗물받이">#REF!</definedName>
    <definedName name="ㅄ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굲유" localSheetId="2" hidden="1">{#N/A,#N/A,FALSE,"조골재"}</definedName>
    <definedName name="ㅅ굲유" localSheetId="0" hidden="1">{#N/A,#N/A,FALSE,"조골재"}</definedName>
    <definedName name="ㅅ굲유" hidden="1">{#N/A,#N/A,FALSE,"조골재"}</definedName>
    <definedName name="ㅅㅅ" localSheetId="2" hidden="1">#REF!</definedName>
    <definedName name="ㅅㅅ" localSheetId="0" hidden="1">#REF!</definedName>
    <definedName name="ㅅㅅ" hidden="1">#REF!</definedName>
    <definedName name="사석채움면적산출" localSheetId="2" hidden="1">{#N/A,#N/A,FALSE,"2~8번"}</definedName>
    <definedName name="사석채움면적산출" localSheetId="0" hidden="1">{#N/A,#N/A,FALSE,"2~8번"}</definedName>
    <definedName name="사석채움면적산출" hidden="1">{#N/A,#N/A,FALSE,"2~8번"}</definedName>
    <definedName name="사업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사업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사업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사업1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사업1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사업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사업관리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사업관리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사업관리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사용" localSheetId="0">ROUND(SUM(DCC,DCO,DCN)*100/#REF!,1)</definedName>
    <definedName name="사용">#N/A</definedName>
    <definedName name="사용램프" localSheetId="0">사용램프</definedName>
    <definedName name="사용램프">표지!사용램프</definedName>
    <definedName name="사용자" localSheetId="0">ROUND(DCC*100/#REF!,1)</definedName>
    <definedName name="사용자">#N/A</definedName>
    <definedName name="사육칠">21700</definedName>
    <definedName name="사진" localSheetId="2" hidden="1">{#N/A,#N/A,FALSE,"단축1";#N/A,#N/A,FALSE,"단축2";#N/A,#N/A,FALSE,"단축3";#N/A,#N/A,FALSE,"장축";#N/A,#N/A,FALSE,"4WD"}</definedName>
    <definedName name="사진" localSheetId="0" hidden="1">{#N/A,#N/A,FALSE,"단축1";#N/A,#N/A,FALSE,"단축2";#N/A,#N/A,FALSE,"단축3";#N/A,#N/A,FALSE,"장축";#N/A,#N/A,FALSE,"4WD"}</definedName>
    <definedName name="사진" hidden="1">{#N/A,#N/A,FALSE,"단축1";#N/A,#N/A,FALSE,"단축2";#N/A,#N/A,FALSE,"단축3";#N/A,#N/A,FALSE,"장축";#N/A,#N/A,FALSE,"4WD"}</definedName>
    <definedName name="사진1" localSheetId="2" hidden="1">{#N/A,#N/A,FALSE,"단축1";#N/A,#N/A,FALSE,"단축2";#N/A,#N/A,FALSE,"단축3";#N/A,#N/A,FALSE,"장축";#N/A,#N/A,FALSE,"4WD"}</definedName>
    <definedName name="사진1" localSheetId="0" hidden="1">{#N/A,#N/A,FALSE,"단축1";#N/A,#N/A,FALSE,"단축2";#N/A,#N/A,FALSE,"단축3";#N/A,#N/A,FALSE,"장축";#N/A,#N/A,FALSE,"4WD"}</definedName>
    <definedName name="사진1" hidden="1">{#N/A,#N/A,FALSE,"단축1";#N/A,#N/A,FALSE,"단축2";#N/A,#N/A,FALSE,"단축3";#N/A,#N/A,FALSE,"장축";#N/A,#N/A,FALSE,"4WD"}</definedName>
    <definedName name="산" localSheetId="2" hidden="1">{"'제10장(표)'!$A$5:$L$10"}</definedName>
    <definedName name="산" localSheetId="0" hidden="1">{"'제10장(표)'!$A$5:$L$10"}</definedName>
    <definedName name="산" hidden="1">{"'제10장(표)'!$A$5:$L$10"}</definedName>
    <definedName name="산근111" localSheetId="2" hidden="1">{"'제10장(표)'!$A$5:$L$10"}</definedName>
    <definedName name="산근111" localSheetId="0" hidden="1">{"'제10장(표)'!$A$5:$L$10"}</definedName>
    <definedName name="산근111" hidden="1">{"'제10장(표)'!$A$5:$L$10"}</definedName>
    <definedName name="산근4" localSheetId="2" hidden="1">{"'제10장(표)'!$A$5:$L$10"}</definedName>
    <definedName name="산근4" localSheetId="0" hidden="1">{"'제10장(표)'!$A$5:$L$10"}</definedName>
    <definedName name="산근4" hidden="1">{"'제10장(표)'!$A$5:$L$10"}</definedName>
    <definedName name="산근표지" localSheetId="2" hidden="1">{"'제10장(표)'!$A$5:$L$10"}</definedName>
    <definedName name="산근표지" localSheetId="0" hidden="1">{"'제10장(표)'!$A$5:$L$10"}</definedName>
    <definedName name="산근표지" hidden="1">{"'제10장(표)'!$A$5:$L$10"}</definedName>
    <definedName name="산돌이" localSheetId="2" hidden="1">{#N/A,#N/A,FALSE,"단가표지"}</definedName>
    <definedName name="산돌이" localSheetId="0" hidden="1">{#N/A,#N/A,FALSE,"단가표지"}</definedName>
    <definedName name="산돌이" hidden="1">{#N/A,#N/A,FALSE,"단가표지"}</definedName>
    <definedName name="산출" localSheetId="2" hidden="1">{"'단계별시설공사비'!$A$3:$K$51"}</definedName>
    <definedName name="산출" localSheetId="0" hidden="1">{"'단계별시설공사비'!$A$3:$K$51"}</definedName>
    <definedName name="산출" hidden="1">{"'단계별시설공사비'!$A$3:$K$51"}</definedName>
    <definedName name="산출근" localSheetId="2" hidden="1">{"'제10장(표)'!$A$5:$L$10"}</definedName>
    <definedName name="산출근" localSheetId="0" hidden="1">{"'제10장(표)'!$A$5:$L$10"}</definedName>
    <definedName name="산출근" hidden="1">{"'제10장(표)'!$A$5:$L$10"}</definedName>
    <definedName name="산출근거1111" localSheetId="2" hidden="1">{"'제10장(표)'!$A$5:$L$10"}</definedName>
    <definedName name="산출근거1111" localSheetId="0" hidden="1">{"'제10장(표)'!$A$5:$L$10"}</definedName>
    <definedName name="산출근거1111" hidden="1">{"'제10장(표)'!$A$5:$L$10"}</definedName>
    <definedName name="산출근거44" localSheetId="2" hidden="1">{"'제10장(표)'!$A$5:$L$10"}</definedName>
    <definedName name="산출근거44" localSheetId="0" hidden="1">{"'제10장(표)'!$A$5:$L$10"}</definedName>
    <definedName name="산출근거44" hidden="1">{"'제10장(표)'!$A$5:$L$10"}</definedName>
    <definedName name="산출근거7" localSheetId="2" hidden="1">{"'제10장(표)'!$A$5:$L$10"}</definedName>
    <definedName name="산출근거7" localSheetId="0" hidden="1">{"'제10장(표)'!$A$5:$L$10"}</definedName>
    <definedName name="산출근거7" hidden="1">{"'제10장(표)'!$A$5:$L$10"}</definedName>
    <definedName name="산출근거자갈층" localSheetId="2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자갈층" localSheetId="0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자갈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풍화암층" localSheetId="2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풍화암층" localSheetId="0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풍화암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내역" localSheetId="2" hidden="1">{"'단계별시설공사비'!$A$3:$K$51"}</definedName>
    <definedName name="산출내역" localSheetId="0" hidden="1">{"'단계별시설공사비'!$A$3:$K$51"}</definedName>
    <definedName name="산출내역" hidden="1">{"'단계별시설공사비'!$A$3:$K$51"}</definedName>
    <definedName name="산출모래" localSheetId="2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모래" localSheetId="0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모래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삼수내역" localSheetId="2" hidden="1">{#N/A,#N/A,FALSE,"현장 NCR 분석";#N/A,#N/A,FALSE,"현장품질감사";#N/A,#N/A,FALSE,"현장품질감사"}</definedName>
    <definedName name="삼수내역" localSheetId="0" hidden="1">{#N/A,#N/A,FALSE,"현장 NCR 분석";#N/A,#N/A,FALSE,"현장품질감사";#N/A,#N/A,FALSE,"현장품질감사"}</definedName>
    <definedName name="삼수내역" hidden="1">{#N/A,#N/A,FALSE,"현장 NCR 분석";#N/A,#N/A,FALSE,"현장품질감사";#N/A,#N/A,FALSE,"현장품질감사"}</definedName>
    <definedName name="서류3" localSheetId="2" hidden="1">{#N/A,"수불부",FALSE,"사급자재수불서";#N/A,"수불부",FALSE,"사급자재수불서"}</definedName>
    <definedName name="서류3" localSheetId="0" hidden="1">{#N/A,"수불부",FALSE,"사급자재수불서";#N/A,"수불부",FALSE,"사급자재수불서"}</definedName>
    <definedName name="서류3" hidden="1">{#N/A,"수불부",FALSE,"사급자재수불서";#N/A,"수불부",FALSE,"사급자재수불서"}</definedName>
    <definedName name="서류4" localSheetId="2" hidden="1">{#N/A,"수불부",FALSE,"사급자재수불서";#N/A,"수불부",FALSE,"사급자재수불서"}</definedName>
    <definedName name="서류4" localSheetId="0" hidden="1">{#N/A,"수불부",FALSE,"사급자재수불서";#N/A,"수불부",FALSE,"사급자재수불서"}</definedName>
    <definedName name="서류4" hidden="1">{#N/A,"수불부",FALSE,"사급자재수불서";#N/A,"수불부",FALSE,"사급자재수불서"}</definedName>
    <definedName name="서류5" localSheetId="2" hidden="1">{#N/A,"수불부",FALSE,"사급자재수불서";#N/A,"수불부",FALSE,"사급자재수불서"}</definedName>
    <definedName name="서류5" localSheetId="0" hidden="1">{#N/A,"수불부",FALSE,"사급자재수불서";#N/A,"수불부",FALSE,"사급자재수불서"}</definedName>
    <definedName name="서류5" hidden="1">{#N/A,"수불부",FALSE,"사급자재수불서";#N/A,"수불부",FALSE,"사급자재수불서"}</definedName>
    <definedName name="석항" localSheetId="2" hidden="1">{#N/A,#N/A,FALSE,"명세표"}</definedName>
    <definedName name="석항" localSheetId="0" hidden="1">{#N/A,#N/A,FALSE,"명세표"}</definedName>
    <definedName name="석항" hidden="1">{#N/A,#N/A,FALSE,"명세표"}</definedName>
    <definedName name="선영" localSheetId="0" hidden="1">{"'Sheet1'!$A$9:$I$36"}</definedName>
    <definedName name="선영" hidden="1">{"'Sheet1'!$A$9:$I$36"}</definedName>
    <definedName name="설명서" localSheetId="2" hidden="1">{#N/A,#N/A,FALSE,"현장 NCR 분석";#N/A,#N/A,FALSE,"현장품질감사";#N/A,#N/A,FALSE,"현장품질감사"}</definedName>
    <definedName name="설명서" localSheetId="0" hidden="1">{#N/A,#N/A,FALSE,"현장 NCR 분석";#N/A,#N/A,FALSE,"현장품질감사";#N/A,#N/A,FALSE,"현장품질감사"}</definedName>
    <definedName name="설명서" hidden="1">{#N/A,#N/A,FALSE,"현장 NCR 분석";#N/A,#N/A,FALSE,"현장품질감사";#N/A,#N/A,FALSE,"현장품질감사"}</definedName>
    <definedName name="설치현황" localSheetId="2">{"Book1","부대-(표지판,데리,가드).xls","부대-(낙,차,중분대).xls"}</definedName>
    <definedName name="설치현황" localSheetId="0">{"Book1","부대-(표지판,데리,가드).xls","부대-(낙,차,중분대).xls"}</definedName>
    <definedName name="설치현황">{"Book1","부대-(표지판,데리,가드).xls","부대-(낙,차,중분대).xls"}</definedName>
    <definedName name="성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성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성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성과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성과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성과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세로" localSheetId="2" hidden="1">{#N/A,#N/A,FALSE,"전력간선"}</definedName>
    <definedName name="세로" localSheetId="0" hidden="1">{#N/A,#N/A,FALSE,"전력간선"}</definedName>
    <definedName name="세로" hidden="1">{#N/A,#N/A,FALSE,"전력간선"}</definedName>
    <definedName name="세부일정" localSheetId="2" hidden="1">{#N/A,#N/A,FALSE,"단축1";#N/A,#N/A,FALSE,"단축2";#N/A,#N/A,FALSE,"단축3";#N/A,#N/A,FALSE,"장축";#N/A,#N/A,FALSE,"4WD"}</definedName>
    <definedName name="세부일정" localSheetId="0" hidden="1">{#N/A,#N/A,FALSE,"단축1";#N/A,#N/A,FALSE,"단축2";#N/A,#N/A,FALSE,"단축3";#N/A,#N/A,FALSE,"장축";#N/A,#N/A,FALSE,"4WD"}</definedName>
    <definedName name="세부일정" hidden="1">{#N/A,#N/A,FALSE,"단축1";#N/A,#N/A,FALSE,"단축2";#N/A,#N/A,FALSE,"단축3";#N/A,#N/A,FALSE,"장축";#N/A,#N/A,FALSE,"4WD"}</definedName>
    <definedName name="세부일정.1" localSheetId="2" hidden="1">{#N/A,#N/A,FALSE,"단축1";#N/A,#N/A,FALSE,"단축2";#N/A,#N/A,FALSE,"단축3";#N/A,#N/A,FALSE,"장축";#N/A,#N/A,FALSE,"4WD"}</definedName>
    <definedName name="세부일정.1" localSheetId="0" hidden="1">{#N/A,#N/A,FALSE,"단축1";#N/A,#N/A,FALSE,"단축2";#N/A,#N/A,FALSE,"단축3";#N/A,#N/A,FALSE,"장축";#N/A,#N/A,FALSE,"4WD"}</definedName>
    <definedName name="세부일정.1" hidden="1">{#N/A,#N/A,FALSE,"단축1";#N/A,#N/A,FALSE,"단축2";#N/A,#N/A,FALSE,"단축3";#N/A,#N/A,FALSE,"장축";#N/A,#N/A,FALSE,"4WD"}</definedName>
    <definedName name="소각동건축설비" localSheetId="2">공사원가계산서!소각동건축설비</definedName>
    <definedName name="소각동건축설비" localSheetId="0">소각동건축설비</definedName>
    <definedName name="소각동건축설비">공사원가계산서!소각동건축설비</definedName>
    <definedName name="소각동보수비1" localSheetId="2">공사원가계산서!소각동보수비1</definedName>
    <definedName name="소각동보수비1" localSheetId="0">소각동보수비1</definedName>
    <definedName name="소각동보수비1">공사원가계산서!소각동보수비1</definedName>
    <definedName name="소각동보수비11" localSheetId="2">공사원가계산서!소각동보수비11</definedName>
    <definedName name="소각동보수비11" localSheetId="0">소각동보수비11</definedName>
    <definedName name="소각동보수비11">공사원가계산서!소각동보수비11</definedName>
    <definedName name="소각동보수비2" localSheetId="2">공사원가계산서!소각동보수비2</definedName>
    <definedName name="소각동보수비2" localSheetId="0">소각동보수비2</definedName>
    <definedName name="소각동보수비2">공사원가계산서!소각동보수비2</definedName>
    <definedName name="소각동보수비4" localSheetId="2">공사원가계산서!소각동보수비4</definedName>
    <definedName name="소각동보수비4" localSheetId="0">소각동보수비4</definedName>
    <definedName name="소각동보수비4">공사원가계산서!소각동보수비4</definedName>
    <definedName name="소각시설설치검사비" localSheetId="2" hidden="1">{#N/A,#N/A,FALSE,"Sheet1"}</definedName>
    <definedName name="소각시설설치검사비" localSheetId="0" hidden="1">{#N/A,#N/A,FALSE,"Sheet1"}</definedName>
    <definedName name="소각시설설치검사비" hidden="1">{#N/A,#N/A,FALSE,"Sheet1"}</definedName>
    <definedName name="소리" localSheetId="2" hidden="1">{"'제10장(표)'!$A$5:$L$10"}</definedName>
    <definedName name="소리" localSheetId="0" hidden="1">{"'제10장(표)'!$A$5:$L$10"}</definedName>
    <definedName name="소리" hidden="1">{"'제10장(표)'!$A$5:$L$10"}</definedName>
    <definedName name="소방" localSheetId="2" hidden="1">{"SJ - 기본 보기",#N/A,FALSE,"공사별 외주견적"}</definedName>
    <definedName name="소방" localSheetId="0" hidden="1">{"SJ - 기본 보기",#N/A,FALSE,"공사별 외주견적"}</definedName>
    <definedName name="소방" hidden="1">{"SJ - 기본 보기",#N/A,FALSE,"공사별 외주견적"}</definedName>
    <definedName name="소천" localSheetId="2" hidden="1">{#N/A,#N/A,FALSE,"포장단가"}</definedName>
    <definedName name="소천" localSheetId="0" hidden="1">{#N/A,#N/A,FALSE,"포장단가"}</definedName>
    <definedName name="소천" hidden="1">{#N/A,#N/A,FALSE,"포장단가"}</definedName>
    <definedName name="소화주철장판" localSheetId="2" hidden="1">{#N/A,#N/A,FALSE,"단축1";#N/A,#N/A,FALSE,"단축2";#N/A,#N/A,FALSE,"단축3";#N/A,#N/A,FALSE,"장축";#N/A,#N/A,FALSE,"4WD"}</definedName>
    <definedName name="소화주철장판" localSheetId="0" hidden="1">{#N/A,#N/A,FALSE,"단축1";#N/A,#N/A,FALSE,"단축2";#N/A,#N/A,FALSE,"단축3";#N/A,#N/A,FALSE,"장축";#N/A,#N/A,FALSE,"4WD"}</definedName>
    <definedName name="소화주철장판" hidden="1">{#N/A,#N/A,FALSE,"단축1";#N/A,#N/A,FALSE,"단축2";#N/A,#N/A,FALSE,"단축3";#N/A,#N/A,FALSE,"장축";#N/A,#N/A,FALSE,"4WD"}</definedName>
    <definedName name="손용쩡" localSheetId="0" hidden="1">{"'Sheet1'!$A$9:$I$36"}</definedName>
    <definedName name="손용쩡" hidden="1">{"'Sheet1'!$A$9:$I$36"}</definedName>
    <definedName name="손익추정목표" localSheetId="2" hidden="1">{#N/A,#N/A,FALSE,"전력간선"}</definedName>
    <definedName name="손익추정목표" localSheetId="0" hidden="1">{#N/A,#N/A,FALSE,"전력간선"}</definedName>
    <definedName name="손익추정목표" hidden="1">{#N/A,#N/A,FALSE,"전력간선"}</definedName>
    <definedName name="송창기" localSheetId="2" hidden="1">{#N/A,#N/A,TRUE,"Y생산";#N/A,#N/A,TRUE,"Y판매";#N/A,#N/A,TRUE,"Y총물량";#N/A,#N/A,TRUE,"Y능력";#N/A,#N/A,TRUE,"YKD"}</definedName>
    <definedName name="송창기" localSheetId="0" hidden="1">{#N/A,#N/A,TRUE,"Y생산";#N/A,#N/A,TRUE,"Y판매";#N/A,#N/A,TRUE,"Y총물량";#N/A,#N/A,TRUE,"Y능력";#N/A,#N/A,TRUE,"YKD"}</definedName>
    <definedName name="송창기" hidden="1">{#N/A,#N/A,TRUE,"Y생산";#N/A,#N/A,TRUE,"Y판매";#N/A,#N/A,TRUE,"Y총물량";#N/A,#N/A,TRUE,"Y능력";#N/A,#N/A,TRUE,"YKD"}</definedName>
    <definedName name="수" localSheetId="2" hidden="1">#REF!</definedName>
    <definedName name="수" hidden="1">#REF!</definedName>
    <definedName name="수량3" localSheetId="0" hidden="1">{"'단계별시설공사비'!$A$3:$K$51"}</definedName>
    <definedName name="수량3" hidden="1">{"'단계별시설공사비'!$A$3:$K$51"}</definedName>
    <definedName name="수량51" localSheetId="0" hidden="1">{"'단계별시설공사비'!$A$3:$K$51"}</definedName>
    <definedName name="수량51" hidden="1">{"'단계별시설공사비'!$A$3:$K$51"}</definedName>
    <definedName name="수량54" localSheetId="0" hidden="1">{"'단계별시설공사비'!$A$3:$K$51"}</definedName>
    <definedName name="수량54" hidden="1">{"'단계별시설공사비'!$A$3:$K$51"}</definedName>
    <definedName name="수량55" localSheetId="0" hidden="1">{"'단계별시설공사비'!$A$3:$K$51"}</definedName>
    <definedName name="수량55" hidden="1">{"'단계별시설공사비'!$A$3:$K$51"}</definedName>
    <definedName name="수량66" localSheetId="0" hidden="1">{"'단계별시설공사비'!$A$3:$K$51"}</definedName>
    <definedName name="수량66" hidden="1">{"'단계별시설공사비'!$A$3:$K$51"}</definedName>
    <definedName name="수량대비2." localSheetId="0" hidden="1">{"'단계별시설공사비'!$A$3:$K$51"}</definedName>
    <definedName name="수량대비2." hidden="1">{"'단계별시설공사비'!$A$3:$K$51"}</definedName>
    <definedName name="수량산출서" localSheetId="2" hidden="1">#REF!</definedName>
    <definedName name="수량산출서" localSheetId="0" hidden="1">#REF!</definedName>
    <definedName name="수량산출서" hidden="1">#REF!</definedName>
    <definedName name="수량산출집계표" localSheetId="2">공사원가계산서!수량산출집계표</definedName>
    <definedName name="수량산출집계표" localSheetId="0">수량산출집계표</definedName>
    <definedName name="수량산출집계표">공사원가계산서!수량산출집계표</definedName>
    <definedName name="수비" localSheetId="2" hidden="1">{#N/A,#N/A,FALSE,"포장단가"}</definedName>
    <definedName name="수비" localSheetId="0" hidden="1">{#N/A,#N/A,FALSE,"포장단가"}</definedName>
    <definedName name="수비" hidden="1">{#N/A,#N/A,FALSE,"포장단가"}</definedName>
    <definedName name="수선비" localSheetId="2">공사원가계산서!수선비</definedName>
    <definedName name="수선비" localSheetId="0">수선비</definedName>
    <definedName name="수선비">공사원가계산서!수선비</definedName>
    <definedName name="수선비1" localSheetId="2">공사원가계산서!수선비1</definedName>
    <definedName name="수선비1" localSheetId="0">수선비1</definedName>
    <definedName name="수선비1">공사원가계산서!수선비1</definedName>
    <definedName name="수익4속" localSheetId="2" hidden="1">{#N/A,#N/A,FALSE,"단축1";#N/A,#N/A,FALSE,"단축2";#N/A,#N/A,FALSE,"단축3";#N/A,#N/A,FALSE,"장축";#N/A,#N/A,FALSE,"4WD"}</definedName>
    <definedName name="수익4속" localSheetId="0" hidden="1">{#N/A,#N/A,FALSE,"단축1";#N/A,#N/A,FALSE,"단축2";#N/A,#N/A,FALSE,"단축3";#N/A,#N/A,FALSE,"장축";#N/A,#N/A,FALSE,"4WD"}</definedName>
    <definedName name="수익4속" hidden="1">{#N/A,#N/A,FALSE,"단축1";#N/A,#N/A,FALSE,"단축2";#N/A,#N/A,FALSE,"단축3";#N/A,#N/A,FALSE,"장축";#N/A,#N/A,FALSE,"4WD"}</definedName>
    <definedName name="수정물량" localSheetId="2" hidden="1">{#N/A,#N/A,TRUE,"Y생산";#N/A,#N/A,TRUE,"Y판매";#N/A,#N/A,TRUE,"Y총물량";#N/A,#N/A,TRUE,"Y능력";#N/A,#N/A,TRUE,"YKD"}</definedName>
    <definedName name="수정물량" localSheetId="0" hidden="1">{#N/A,#N/A,TRUE,"Y생산";#N/A,#N/A,TRUE,"Y판매";#N/A,#N/A,TRUE,"Y총물량";#N/A,#N/A,TRUE,"Y능력";#N/A,#N/A,TRUE,"YKD"}</definedName>
    <definedName name="수정물량" hidden="1">{#N/A,#N/A,TRUE,"Y생산";#N/A,#N/A,TRUE,"Y판매";#N/A,#N/A,TRUE,"Y총물량";#N/A,#N/A,TRUE,"Y능력";#N/A,#N/A,TRUE,"YKD"}</definedName>
    <definedName name="수준측량연장" localSheetId="2" hidden="1">{"'제10장(표)'!$A$5:$L$10"}</definedName>
    <definedName name="수준측량연장" localSheetId="0" hidden="1">{"'제10장(표)'!$A$5:$L$10"}</definedName>
    <definedName name="수준측량연장" hidden="1">{"'제10장(표)'!$A$5:$L$10"}</definedName>
    <definedName name="수출판촉비총괄" hidden="1">#N/A</definedName>
    <definedName name="순위결정" localSheetId="2" hidden="1">{"'제10장(표)'!$A$5:$L$10"}</definedName>
    <definedName name="순위결정" localSheetId="0" hidden="1">{"'제10장(표)'!$A$5:$L$10"}</definedName>
    <definedName name="순위결정" hidden="1">{"'제10장(표)'!$A$5:$L$10"}</definedName>
    <definedName name="스크린철거" localSheetId="0" hidden="1">{"'Sheet1'!$A$9:$I$36"}</definedName>
    <definedName name="스크린철거" hidden="1">{"'Sheet1'!$A$9:$I$36"}</definedName>
    <definedName name="승용교" localSheetId="2" hidden="1">{#N/A,#N/A,FALSE,"2~8번"}</definedName>
    <definedName name="승용교" localSheetId="0" hidden="1">{#N/A,#N/A,FALSE,"2~8번"}</definedName>
    <definedName name="승용교" hidden="1">{#N/A,#N/A,FALSE,"2~8번"}</definedName>
    <definedName name="승인권한2" localSheetId="2" hidden="1">{#N/A,#N/A,FALSE,"단축1";#N/A,#N/A,FALSE,"단축2";#N/A,#N/A,FALSE,"단축3";#N/A,#N/A,FALSE,"장축";#N/A,#N/A,FALSE,"4WD"}</definedName>
    <definedName name="승인권한2" localSheetId="0" hidden="1">{#N/A,#N/A,FALSE,"단축1";#N/A,#N/A,FALSE,"단축2";#N/A,#N/A,FALSE,"단축3";#N/A,#N/A,FALSE,"장축";#N/A,#N/A,FALSE,"4WD"}</definedName>
    <definedName name="승인권한2" hidden="1">{#N/A,#N/A,FALSE,"단축1";#N/A,#N/A,FALSE,"단축2";#N/A,#N/A,FALSE,"단축3";#N/A,#N/A,FALSE,"장축";#N/A,#N/A,FALSE,"4WD"}</definedName>
    <definedName name="시" localSheetId="2" hidden="1">{#N/A,#N/A,FALSE,"포장단가"}</definedName>
    <definedName name="시" localSheetId="0" hidden="1">{#N/A,#N/A,FALSE,"포장단가"}</definedName>
    <definedName name="시" hidden="1">{#N/A,#N/A,FALSE,"포장단가"}</definedName>
    <definedName name="시방서" localSheetId="2" hidden="1">{#N/A,#N/A,FALSE,"신청통보";#N/A,#N/A,FALSE,"기성확인서";#N/A,#N/A,FALSE,"기성내역서"}</definedName>
    <definedName name="시방서" localSheetId="0" hidden="1">{#N/A,#N/A,FALSE,"신청통보";#N/A,#N/A,FALSE,"기성확인서";#N/A,#N/A,FALSE,"기성내역서"}</definedName>
    <definedName name="시방서" hidden="1">{#N/A,#N/A,FALSE,"신청통보";#N/A,#N/A,FALSE,"기성확인서";#N/A,#N/A,FALSE,"기성내역서"}</definedName>
    <definedName name="시운번1" localSheetId="0" hidden="1">{"'단계별시설공사비'!$A$3:$K$51"}</definedName>
    <definedName name="시운번1" hidden="1">{"'단계별시설공사비'!$A$3:$K$51"}</definedName>
    <definedName name="시장동향" localSheetId="2" hidden="1">{#N/A,#N/A,TRUE,"Y생산";#N/A,#N/A,TRUE,"Y판매";#N/A,#N/A,TRUE,"Y총물량";#N/A,#N/A,TRUE,"Y능력";#N/A,#N/A,TRUE,"YKD"}</definedName>
    <definedName name="시장동향" localSheetId="0" hidden="1">{#N/A,#N/A,TRUE,"Y생산";#N/A,#N/A,TRUE,"Y판매";#N/A,#N/A,TRUE,"Y총물량";#N/A,#N/A,TRUE,"Y능력";#N/A,#N/A,TRUE,"YKD"}</definedName>
    <definedName name="시장동향" hidden="1">{#N/A,#N/A,TRUE,"Y생산";#N/A,#N/A,TRUE,"Y판매";#N/A,#N/A,TRUE,"Y총물량";#N/A,#N/A,TRUE,"Y능력";#N/A,#N/A,TRUE,"YKD"}</definedName>
    <definedName name="시중단가" localSheetId="2" hidden="1">{"'단계별시설공사비'!$A$3:$K$51"}</definedName>
    <definedName name="시중단가" localSheetId="0" hidden="1">{"'단계별시설공사비'!$A$3:$K$51"}</definedName>
    <definedName name="시중단가" hidden="1">{"'단계별시설공사비'!$A$3:$K$51"}</definedName>
    <definedName name="시트" localSheetId="0" hidden="1">{"'Sheet1'!$A$9:$I$36"}</definedName>
    <definedName name="시트" hidden="1">{"'Sheet1'!$A$9:$I$36"}</definedName>
    <definedName name="시트11" localSheetId="0" hidden="1">{"'Sheet1'!$A$9:$I$36"}</definedName>
    <definedName name="시트11" hidden="1">{"'Sheet1'!$A$9:$I$36"}</definedName>
    <definedName name="시트12" localSheetId="0" hidden="1">{"'Sheet1'!$A$9:$I$36"}</definedName>
    <definedName name="시트12" hidden="1">{"'Sheet1'!$A$9:$I$36"}</definedName>
    <definedName name="시트20" localSheetId="0" hidden="1">{"'Sheet1'!$A$9:$I$36"}</definedName>
    <definedName name="시트20" hidden="1">{"'Sheet1'!$A$9:$I$36"}</definedName>
    <definedName name="시트50" localSheetId="0" hidden="1">{"'Sheet1'!$A$9:$I$36"}</definedName>
    <definedName name="시트50" hidden="1">{"'Sheet1'!$A$9:$I$36"}</definedName>
    <definedName name="시트8" localSheetId="0" hidden="1">{"'Sheet1'!$A$9:$I$36"}</definedName>
    <definedName name="시트8" hidden="1">{"'Sheet1'!$A$9:$I$36"}</definedName>
    <definedName name="신AT종합" localSheetId="2" hidden="1">{#N/A,#N/A,FALSE,"단축1";#N/A,#N/A,FALSE,"단축2";#N/A,#N/A,FALSE,"단축3";#N/A,#N/A,FALSE,"장축";#N/A,#N/A,FALSE,"4WD"}</definedName>
    <definedName name="신AT종합" localSheetId="0" hidden="1">{#N/A,#N/A,FALSE,"단축1";#N/A,#N/A,FALSE,"단축2";#N/A,#N/A,FALSE,"단축3";#N/A,#N/A,FALSE,"장축";#N/A,#N/A,FALSE,"4WD"}</definedName>
    <definedName name="신AT종합" hidden="1">{#N/A,#N/A,FALSE,"단축1";#N/A,#N/A,FALSE,"단축2";#N/A,#N/A,FALSE,"단축3";#N/A,#N/A,FALSE,"장축";#N/A,#N/A,FALSE,"4WD"}</definedName>
    <definedName name="신성" localSheetId="2" hidden="1">{#N/A,#N/A,TRUE,"손익보고"}</definedName>
    <definedName name="신성" localSheetId="0" hidden="1">{#N/A,#N/A,TRUE,"손익보고"}</definedName>
    <definedName name="신성" hidden="1">{#N/A,#N/A,TRUE,"손익보고"}</definedName>
    <definedName name="신세대종합" localSheetId="2" hidden="1">{#N/A,#N/A,FALSE,"단축1";#N/A,#N/A,FALSE,"단축2";#N/A,#N/A,FALSE,"단축3";#N/A,#N/A,FALSE,"장축";#N/A,#N/A,FALSE,"4WD"}</definedName>
    <definedName name="신세대종합" localSheetId="0" hidden="1">{#N/A,#N/A,FALSE,"단축1";#N/A,#N/A,FALSE,"단축2";#N/A,#N/A,FALSE,"단축3";#N/A,#N/A,FALSE,"장축";#N/A,#N/A,FALSE,"4WD"}</definedName>
    <definedName name="신세대종합" hidden="1">{#N/A,#N/A,FALSE,"단축1";#N/A,#N/A,FALSE,"단축2";#N/A,#N/A,FALSE,"단축3";#N/A,#N/A,FALSE,"장축";#N/A,#N/A,FALSE,"4WD"}</definedName>
    <definedName name="신축공사" localSheetId="2" hidden="1">{"'단계별시설공사비'!$A$3:$K$51"}</definedName>
    <definedName name="신축공사" localSheetId="0" hidden="1">{"'단계별시설공사비'!$A$3:$K$51"}</definedName>
    <definedName name="신축공사" hidden="1">{"'단계별시설공사비'!$A$3:$K$51"}</definedName>
    <definedName name="신호10" localSheetId="2">공사원가계산서!신호10</definedName>
    <definedName name="신호10" localSheetId="0">신호10</definedName>
    <definedName name="신호10">공사원가계산서!신호10</definedName>
    <definedName name="신호기" localSheetId="2">공사원가계산서!신호기</definedName>
    <definedName name="신호기" localSheetId="0">신호기</definedName>
    <definedName name="신호기">공사원가계산서!신호기</definedName>
    <definedName name="실시" localSheetId="2" hidden="1">{#N/A,#N/A,FALSE,"단축1";#N/A,#N/A,FALSE,"단축2";#N/A,#N/A,FALSE,"단축3";#N/A,#N/A,FALSE,"장축";#N/A,#N/A,FALSE,"4WD"}</definedName>
    <definedName name="실시" localSheetId="0" hidden="1">{#N/A,#N/A,FALSE,"단축1";#N/A,#N/A,FALSE,"단축2";#N/A,#N/A,FALSE,"단축3";#N/A,#N/A,FALSE,"장축";#N/A,#N/A,FALSE,"4WD"}</definedName>
    <definedName name="실시" hidden="1">{#N/A,#N/A,FALSE,"단축1";#N/A,#N/A,FALSE,"단축2";#N/A,#N/A,FALSE,"단축3";#N/A,#N/A,FALSE,"장축";#N/A,#N/A,FALSE,"4WD"}</definedName>
    <definedName name="실정보고사항" localSheetId="0" hidden="1">{"'단계별시설공사비'!$A$3:$K$51"}</definedName>
    <definedName name="실정보고사항" hidden="1">{"'단계별시설공사비'!$A$3:$K$51"}</definedName>
    <definedName name="실행대비표" localSheetId="2">공사원가계산서!실행대비표</definedName>
    <definedName name="실행대비표" localSheetId="0">실행대비표</definedName>
    <definedName name="실행대비표">공사원가계산서!실행대비표</definedName>
    <definedName name="실행추" localSheetId="2" hidden="1">{#N/A,#N/A,FALSE,"포장2"}</definedName>
    <definedName name="실행추" localSheetId="0" hidden="1">{#N/A,#N/A,FALSE,"포장2"}</definedName>
    <definedName name="실행추" hidden="1">{#N/A,#N/A,FALSE,"포장2"}</definedName>
    <definedName name="씹팔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씹팔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씹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ㄴ" localSheetId="2" hidden="1">{#N/A,#N/A,FALSE,"구조2"}</definedName>
    <definedName name="ㅇㄴ" localSheetId="0" hidden="1">{#N/A,#N/A,FALSE,"구조2"}</definedName>
    <definedName name="ㅇㄴ" hidden="1">{#N/A,#N/A,FALSE,"구조2"}</definedName>
    <definedName name="ㅇㄴㄹㄴㅇ" localSheetId="2" hidden="1">{#N/A,"수불부",FALSE,"사급자재수불서";#N/A,"수불부",FALSE,"사급자재수불서"}</definedName>
    <definedName name="ㅇㄴㄹㄴㅇ" localSheetId="0" hidden="1">{#N/A,"수불부",FALSE,"사급자재수불서";#N/A,"수불부",FALSE,"사급자재수불서"}</definedName>
    <definedName name="ㅇㄴㄹㄴㅇ" hidden="1">{#N/A,"수불부",FALSE,"사급자재수불서";#N/A,"수불부",FALSE,"사급자재수불서"}</definedName>
    <definedName name="ㅇㄴㄻ" localSheetId="2" hidden="1">{#N/A,#N/A,FALSE,"표지목차"}</definedName>
    <definedName name="ㅇㄴㄻ" localSheetId="0" hidden="1">{#N/A,#N/A,FALSE,"표지목차"}</definedName>
    <definedName name="ㅇㄴㄻ" hidden="1">{#N/A,#N/A,FALSE,"표지목차"}</definedName>
    <definedName name="ㅇㄴㄻㄴㅇ" localSheetId="2" hidden="1">{#N/A,#N/A,FALSE,"표지목차"}</definedName>
    <definedName name="ㅇㄴㄻㄴㅇ" localSheetId="0" hidden="1">{#N/A,#N/A,FALSE,"표지목차"}</definedName>
    <definedName name="ㅇㄴㄻㄴㅇ" hidden="1">{#N/A,#N/A,FALSE,"표지목차"}</definedName>
    <definedName name="ㅇㄴㄻㅎㅈㄷㅈㄷㄴ" localSheetId="2" hidden="1">{"'Sheet1'!$D$19","'Sheet1'!$B$22:$E$22"}</definedName>
    <definedName name="ㅇㄴㄻㅎㅈㄷㅈㄷㄴ" localSheetId="0" hidden="1">{"'Sheet1'!$D$19","'Sheet1'!$B$22:$E$22"}</definedName>
    <definedName name="ㅇㄴㄻㅎㅈㄷㅈㄷㄴ" hidden="1">{"'Sheet1'!$D$19","'Sheet1'!$B$22:$E$22"}</definedName>
    <definedName name="ㅇㄴㅁ" localSheetId="2" hidden="1">#REF!</definedName>
    <definedName name="ㅇㄴㅁ" localSheetId="0" hidden="1">#REF!</definedName>
    <definedName name="ㅇㄴㅁ" hidden="1">#REF!</definedName>
    <definedName name="ㅇㄴㅁㄹㅇㄻㅇㄹㄴㅇ" localSheetId="2" hidden="1">{#N/A,"수불부",FALSE,"사급자재수불서";#N/A,"수불부",FALSE,"사급자재수불서"}</definedName>
    <definedName name="ㅇㄴㅁㄹㅇㄻㅇㄹㄴㅇ" localSheetId="0" hidden="1">{#N/A,"수불부",FALSE,"사급자재수불서";#N/A,"수불부",FALSE,"사급자재수불서"}</definedName>
    <definedName name="ㅇㄴㅁㄹㅇㄻㅇㄹㄴㅇ" hidden="1">{#N/A,"수불부",FALSE,"사급자재수불서";#N/A,"수불부",FALSE,"사급자재수불서"}</definedName>
    <definedName name="ㅇㄴㅇㄴㅇㄴ" localSheetId="0">ㅇㄴㅇㄴㅇㄴ</definedName>
    <definedName name="ㅇㄴㅇㄴㅇㄴ">표지!ㅇㄴㅇㄴㅇㄴ</definedName>
    <definedName name="ㅇㄶㄹㄷㄱㄹㅈ" localSheetId="2" hidden="1">{#N/A,"수불부",FALSE,"사급자재수불서";#N/A,"수불부",FALSE,"사급자재수불서"}</definedName>
    <definedName name="ㅇㄶㄹㄷㄱㄹㅈ" localSheetId="0" hidden="1">{#N/A,"수불부",FALSE,"사급자재수불서";#N/A,"수불부",FALSE,"사급자재수불서"}</definedName>
    <definedName name="ㅇㄶㄹㄷㄱㄹㅈ" hidden="1">{#N/A,"수불부",FALSE,"사급자재수불서";#N/A,"수불부",FALSE,"사급자재수불서"}</definedName>
    <definedName name="ㅇㄶㅁㄴㄱㄷ" localSheetId="2" hidden="1">{#N/A,"수불부",FALSE,"사급자재수불서";#N/A,"수불부",FALSE,"사급자재수불서"}</definedName>
    <definedName name="ㅇㄶㅁㄴㄱㄷ" localSheetId="0" hidden="1">{#N/A,"수불부",FALSE,"사급자재수불서";#N/A,"수불부",FALSE,"사급자재수불서"}</definedName>
    <definedName name="ㅇㄶㅁㄴㄱㄷ" hidden="1">{#N/A,"수불부",FALSE,"사급자재수불서";#N/A,"수불부",FALSE,"사급자재수불서"}</definedName>
    <definedName name="ㅇㄶㅁㄷㄱㄹㅈ" localSheetId="2" hidden="1">{#N/A,"수불부",FALSE,"사급자재수불서";#N/A,"수불부",FALSE,"사급자재수불서"}</definedName>
    <definedName name="ㅇㄶㅁㄷㄱㄹㅈ" localSheetId="0" hidden="1">{#N/A,"수불부",FALSE,"사급자재수불서";#N/A,"수불부",FALSE,"사급자재수불서"}</definedName>
    <definedName name="ㅇㄶㅁㄷㄱㄹㅈ" hidden="1">{#N/A,"수불부",FALSE,"사급자재수불서";#N/A,"수불부",FALSE,"사급자재수불서"}</definedName>
    <definedName name="ㅇㄹ" localSheetId="0" hidden="1">{#N/A,"수불부",FALSE,"사급자재수불서";#N/A,"수불부",FALSE,"사급자재수불서"}</definedName>
    <definedName name="ㅇㄹㄴ" localSheetId="2" hidden="1">{#N/A,"수불부",FALSE,"사급자재수불서";#N/A,"수불부",FALSE,"사급자재수불서"}</definedName>
    <definedName name="ㅇㄹㄴ" localSheetId="0" hidden="1">{#N/A,"수불부",FALSE,"사급자재수불서";#N/A,"수불부",FALSE,"사급자재수불서"}</definedName>
    <definedName name="ㅇㄹㄴ" hidden="1">{#N/A,"수불부",FALSE,"사급자재수불서";#N/A,"수불부",FALSE,"사급자재수불서"}</definedName>
    <definedName name="ㅇㄹㄴㅁㅎㅁㄴ" localSheetId="2" hidden="1">{#N/A,"수불부",FALSE,"사급자재수불서";#N/A,"수불부",FALSE,"사급자재수불서"}</definedName>
    <definedName name="ㅇㄹㄴㅁㅎㅁㄴ" localSheetId="0" hidden="1">{#N/A,"수불부",FALSE,"사급자재수불서";#N/A,"수불부",FALSE,"사급자재수불서"}</definedName>
    <definedName name="ㅇㄹㄴㅁㅎㅁㄴ" hidden="1">{#N/A,"수불부",FALSE,"사급자재수불서";#N/A,"수불부",FALSE,"사급자재수불서"}</definedName>
    <definedName name="ㅇㄹㄹ" localSheetId="2" hidden="1">#REF!</definedName>
    <definedName name="ㅇㄹㄹ" localSheetId="0" hidden="1">#REF!</definedName>
    <definedName name="ㅇㄹㄹ" hidden="1">#REF!</definedName>
    <definedName name="ㅇㄹㅇㄹ" localSheetId="2" hidden="1">#REF!</definedName>
    <definedName name="ㅇㄹㅇㄹ" localSheetId="0" hidden="1">#REF!</definedName>
    <definedName name="ㅇㄹㅇㄹ" hidden="1">#REF!</definedName>
    <definedName name="ㅇㄻㄴㅀ" localSheetId="2" hidden="1">{#N/A,"수불부",FALSE,"사급자재수불서";#N/A,"수불부",FALSE,"사급자재수불서"}</definedName>
    <definedName name="ㅇㄻㄴㅀ" localSheetId="0" hidden="1">{#N/A,"수불부",FALSE,"사급자재수불서";#N/A,"수불부",FALSE,"사급자재수불서"}</definedName>
    <definedName name="ㅇㄻㄴㅀ" hidden="1">{#N/A,"수불부",FALSE,"사급자재수불서";#N/A,"수불부",FALSE,"사급자재수불서"}</definedName>
    <definedName name="ㅇㄻㄴㅁㄴㄻ" localSheetId="2" hidden="1">{#N/A,#N/A,FALSE,"단가표지"}</definedName>
    <definedName name="ㅇㄻㄴㅁㄴㄻ" localSheetId="0" hidden="1">{#N/A,#N/A,FALSE,"단가표지"}</definedName>
    <definedName name="ㅇㄻㄴㅁㄴㄻ" hidden="1">{#N/A,#N/A,FALSE,"단가표지"}</definedName>
    <definedName name="ㅇㄻㅇㄻㄴㄹ" localSheetId="2" hidden="1">{#N/A,#N/A,FALSE,"단가표지"}</definedName>
    <definedName name="ㅇㄻㅇㄻㄴㄹ" localSheetId="0" hidden="1">{#N/A,#N/A,FALSE,"단가표지"}</definedName>
    <definedName name="ㅇㄻㅇㄻㄴㄹ" hidden="1">{#N/A,#N/A,FALSE,"단가표지"}</definedName>
    <definedName name="ㅇㅀㄴ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ㅁㅇㅁㅇ" localSheetId="2" hidden="1">{#N/A,#N/A,FALSE,"단가표지"}</definedName>
    <definedName name="ㅇㅀㅁㅇㅁㅇ" localSheetId="0" hidden="1">{#N/A,#N/A,FALSE,"단가표지"}</definedName>
    <definedName name="ㅇㅀㅁㅇㅁㅇ" hidden="1">{#N/A,#N/A,FALSE,"단가표지"}</definedName>
    <definedName name="ㅇㅁㄶㄴㅇㅁㅀㅇㄴ" localSheetId="2" hidden="1">{#N/A,"수불부",FALSE,"사급자재수불서";#N/A,"수불부",FALSE,"사급자재수불서"}</definedName>
    <definedName name="ㅇㅁㄶㄴㅇㅁㅀㅇㄴ" localSheetId="0" hidden="1">{#N/A,"수불부",FALSE,"사급자재수불서";#N/A,"수불부",FALSE,"사급자재수불서"}</definedName>
    <definedName name="ㅇㅁㄶㄴㅇㅁㅀㅇㄴ" hidden="1">{#N/A,"수불부",FALSE,"사급자재수불서";#N/A,"수불부",FALSE,"사급자재수불서"}</definedName>
    <definedName name="ㅇㅇㄹ" localSheetId="2" hidden="1">#REF!</definedName>
    <definedName name="ㅇㅇㄹ" localSheetId="0" hidden="1">#REF!</definedName>
    <definedName name="ㅇㅇㄹ" hidden="1">#REF!</definedName>
    <definedName name="ㅇㅇㄹㄹ" localSheetId="2" hidden="1">{#N/A,#N/A,FALSE,"표지";#N/A,#N/A,FALSE,"전제";#N/A,#N/A,FALSE,"손익-자 (2)";#N/A,#N/A,FALSE,"손익-자";#N/A,#N/A,FALSE,"손익-마 (2)";#N/A,#N/A,FALSE,"손익-마";#N/A,#N/A,FALSE,"총손최종"}</definedName>
    <definedName name="ㅇㅇㄹㄹ" localSheetId="0" hidden="1">{#N/A,#N/A,FALSE,"표지";#N/A,#N/A,FALSE,"전제";#N/A,#N/A,FALSE,"손익-자 (2)";#N/A,#N/A,FALSE,"손익-자";#N/A,#N/A,FALSE,"손익-마 (2)";#N/A,#N/A,FALSE,"손익-마";#N/A,#N/A,FALSE,"총손최종"}</definedName>
    <definedName name="ㅇㅇㄹㄹ" hidden="1">{#N/A,#N/A,FALSE,"표지";#N/A,#N/A,FALSE,"전제";#N/A,#N/A,FALSE,"손익-자 (2)";#N/A,#N/A,FALSE,"손익-자";#N/A,#N/A,FALSE,"손익-마 (2)";#N/A,#N/A,FALSE,"손익-마";#N/A,#N/A,FALSE,"총손최종"}</definedName>
    <definedName name="ㅇㅇㅇ" localSheetId="2" hidden="1">#REF!</definedName>
    <definedName name="ㅇㅇㅇ" localSheetId="0" hidden="1">#REF!</definedName>
    <definedName name="ㅇㅇㅇ" hidden="1">#REF!</definedName>
    <definedName name="ㅇㅇㅇㅇ" localSheetId="2" hidden="1">#REF!</definedName>
    <definedName name="ㅇㅇㅇㅇ" localSheetId="0" hidden="1">#REF!</definedName>
    <definedName name="ㅇㅇㅇㅇ" hidden="1">#REF!</definedName>
    <definedName name="ㅇㅇ호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호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ㅎ" localSheetId="2" hidden="1">{#N/A,#N/A,FALSE,"단축1";#N/A,#N/A,FALSE,"단축2";#N/A,#N/A,FALSE,"단축3";#N/A,#N/A,FALSE,"장축";#N/A,#N/A,FALSE,"4WD"}</definedName>
    <definedName name="ㅇㅎ" localSheetId="0" hidden="1">{#N/A,#N/A,FALSE,"단축1";#N/A,#N/A,FALSE,"단축2";#N/A,#N/A,FALSE,"단축3";#N/A,#N/A,FALSE,"장축";#N/A,#N/A,FALSE,"4WD"}</definedName>
    <definedName name="ㅇㅎ" hidden="1">{#N/A,#N/A,FALSE,"단축1";#N/A,#N/A,FALSE,"단축2";#N/A,#N/A,FALSE,"단축3";#N/A,#N/A,FALSE,"장축";#N/A,#N/A,FALSE,"4WD"}</definedName>
    <definedName name="ㅇㅎㅁㅇㅎㄴㅇㅁ" localSheetId="2" hidden="1">{#N/A,"수불부",FALSE,"사급자재수불서";#N/A,"수불부",FALSE,"사급자재수불서"}</definedName>
    <definedName name="ㅇㅎㅁㅇㅎㄴㅇㅁ" localSheetId="0" hidden="1">{#N/A,"수불부",FALSE,"사급자재수불서";#N/A,"수불부",FALSE,"사급자재수불서"}</definedName>
    <definedName name="ㅇㅎㅁㅇㅎㄴㅇㅁ" hidden="1">{#N/A,"수불부",FALSE,"사급자재수불서";#N/A,"수불부",FALSE,"사급자재수불서"}</definedName>
    <definedName name="ㅇ호" localSheetId="2" hidden="1">{#N/A,#N/A,FALSE,"혼합골재"}</definedName>
    <definedName name="ㅇ호" localSheetId="0" hidden="1">{#N/A,#N/A,FALSE,"혼합골재"}</definedName>
    <definedName name="ㅇ호" hidden="1">{#N/A,#N/A,FALSE,"혼합골재"}</definedName>
    <definedName name="아니오" localSheetId="0" hidden="1">{"'Sheet1'!$A$9:$I$36"}</definedName>
    <definedName name="아니오" hidden="1">{"'Sheet1'!$A$9:$I$36"}</definedName>
    <definedName name="아랑러ㅏㅇㄴㄹ" localSheetId="2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아랑러ㅏㅇㄴㄹ" localSheetId="0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아랑러ㅏㅇㄴㄹ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아러ㅏ러" localSheetId="2" hidden="1">{"'Firr(선)'!$AS$1:$AY$62","'Firr(사)'!$AS$1:$AY$62","'Firr(회)'!$AS$1:$AY$62","'Firr(선)'!$L$1:$V$62","'Firr(사)'!$L$1:$V$62","'Firr(회)'!$L$1:$V$62"}</definedName>
    <definedName name="아러ㅏ러" localSheetId="0" hidden="1">{"'Firr(선)'!$AS$1:$AY$62","'Firr(사)'!$AS$1:$AY$62","'Firr(회)'!$AS$1:$AY$62","'Firr(선)'!$L$1:$V$62","'Firr(사)'!$L$1:$V$62","'Firr(회)'!$L$1:$V$62"}</definedName>
    <definedName name="아러ㅏ러" hidden="1">{"'Firr(선)'!$AS$1:$AY$62","'Firr(사)'!$AS$1:$AY$62","'Firr(회)'!$AS$1:$AY$62","'Firr(선)'!$L$1:$V$62","'Firr(사)'!$L$1:$V$62","'Firr(회)'!$L$1:$V$62"}</definedName>
    <definedName name="악" localSheetId="2">공사원가계산서!악</definedName>
    <definedName name="악" localSheetId="0">악</definedName>
    <definedName name="악">공사원가계산서!악</definedName>
    <definedName name="악새" localSheetId="2">공사원가계산서!악새</definedName>
    <definedName name="악새" localSheetId="0">악새</definedName>
    <definedName name="악새">공사원가계산서!악새</definedName>
    <definedName name="알" localSheetId="2">공사원가계산서!알</definedName>
    <definedName name="알" localSheetId="0">알</definedName>
    <definedName name="알">공사원가계산서!알</definedName>
    <definedName name="알2" localSheetId="2">공사원가계산서!알2</definedName>
    <definedName name="알2" localSheetId="0">알2</definedName>
    <definedName name="알2">공사원가계산서!알2</definedName>
    <definedName name="어랑너ㅣㄹㄴㅇ" localSheetId="2" hidden="1">{#N/A,"수불부",FALSE,"사급자재수불서";#N/A,"수불부",FALSE,"사급자재수불서"}</definedName>
    <definedName name="어랑너ㅣㄹㄴㅇ" localSheetId="0" hidden="1">{#N/A,"수불부",FALSE,"사급자재수불서";#N/A,"수불부",FALSE,"사급자재수불서"}</definedName>
    <definedName name="어랑너ㅣㄹㄴㅇ" hidden="1">{#N/A,"수불부",FALSE,"사급자재수불서";#N/A,"수불부",FALSE,"사급자재수불서"}</definedName>
    <definedName name="억이상" localSheetId="2" hidden="1">{#N/A,#N/A,FALSE,"2~8번"}</definedName>
    <definedName name="억이상" localSheetId="0" hidden="1">{#N/A,#N/A,FALSE,"2~8번"}</definedName>
    <definedName name="억이상" hidden="1">{#N/A,#N/A,FALSE,"2~8번"}</definedName>
    <definedName name="업무배분3" localSheetId="2" hidden="1">{"'관경확장'!$A$79:$M$98","'관경확장'!$A$54:$M$78"}</definedName>
    <definedName name="업무배분3" localSheetId="0" hidden="1">{"'관경확장'!$A$79:$M$98","'관경확장'!$A$54:$M$78"}</definedName>
    <definedName name="업무배분3" hidden="1">{"'관경확장'!$A$79:$M$98","'관경확장'!$A$54:$M$78"}</definedName>
    <definedName name="업체" localSheetId="2" hidden="1">#REF!</definedName>
    <definedName name="업체" localSheetId="0" hidden="1">#REF!</definedName>
    <definedName name="업체" hidden="1">#REF!</definedName>
    <definedName name="연물ㅇㅇ" localSheetId="2">공사원가계산서!연물ㅇㅇ</definedName>
    <definedName name="연물ㅇㅇ" localSheetId="0">연물ㅇㅇ</definedName>
    <definedName name="연물ㅇㅇ">공사원가계산서!연물ㅇㅇ</definedName>
    <definedName name="연접" localSheetId="2">공사원가계산서!연접</definedName>
    <definedName name="연접" localSheetId="0">연접</definedName>
    <definedName name="연접">공사원가계산서!연접</definedName>
    <definedName name="연접물량" localSheetId="2">공사원가계산서!연접물량</definedName>
    <definedName name="연접물량" localSheetId="0">연접물량</definedName>
    <definedName name="연접물량">공사원가계산서!연접물량</definedName>
    <definedName name="연집" localSheetId="2">공사원가계산서!연집</definedName>
    <definedName name="연집" localSheetId="0">연집</definedName>
    <definedName name="연집">공사원가계산서!연집</definedName>
    <definedName name="열처리" localSheetId="2" hidden="1">{#N/A,#N/A,FALSE,"단축1";#N/A,#N/A,FALSE,"단축2";#N/A,#N/A,FALSE,"단축3";#N/A,#N/A,FALSE,"장축";#N/A,#N/A,FALSE,"4WD"}</definedName>
    <definedName name="열처리" localSheetId="0" hidden="1">{#N/A,#N/A,FALSE,"단축1";#N/A,#N/A,FALSE,"단축2";#N/A,#N/A,FALSE,"단축3";#N/A,#N/A,FALSE,"장축";#N/A,#N/A,FALSE,"4WD"}</definedName>
    <definedName name="열처리" hidden="1">{#N/A,#N/A,FALSE,"단축1";#N/A,#N/A,FALSE,"단축2";#N/A,#N/A,FALSE,"단축3";#N/A,#N/A,FALSE,"장축";#N/A,#N/A,FALSE,"4WD"}</definedName>
    <definedName name="염색기술3" localSheetId="2" hidden="1">{#N/A,#N/A,TRUE,"손익보고"}</definedName>
    <definedName name="염색기술3" localSheetId="0" hidden="1">{#N/A,#N/A,TRUE,"손익보고"}</definedName>
    <definedName name="염색기술3" hidden="1">{#N/A,#N/A,TRUE,"손익보고"}</definedName>
    <definedName name="예산" localSheetId="2" hidden="1">{#N/A,#N/A,TRUE,"손익보고"}</definedName>
    <definedName name="예산" localSheetId="0" hidden="1">{#N/A,#N/A,TRUE,"손익보고"}</definedName>
    <definedName name="예산" hidden="1">{#N/A,#N/A,TRUE,"손익보고"}</definedName>
    <definedName name="오" localSheetId="2" hidden="1">#REF!</definedName>
    <definedName name="오" localSheetId="0" hidden="1">#REF!</definedName>
    <definedName name="오" hidden="1">#REF!</definedName>
    <definedName name="옹" localSheetId="2" hidden="1">{#N/A,#N/A,FALSE,"골재소요량";#N/A,#N/A,FALSE,"골재소요량"}</definedName>
    <definedName name="옹" localSheetId="0" hidden="1">{#N/A,#N/A,FALSE,"골재소요량";#N/A,#N/A,FALSE,"골재소요량"}</definedName>
    <definedName name="옹" hidden="1">{#N/A,#N/A,FALSE,"골재소요량";#N/A,#N/A,FALSE,"골재소요량"}</definedName>
    <definedName name="옹1.85" localSheetId="2" hidden="1">{#N/A,#N/A,FALSE,"포장단가"}</definedName>
    <definedName name="옹1.85" localSheetId="0" hidden="1">{#N/A,#N/A,FALSE,"포장단가"}</definedName>
    <definedName name="옹1.85" hidden="1">{#N/A,#N/A,FALSE,"포장단가"}</definedName>
    <definedName name="옹벽단위" localSheetId="2" hidden="1">{#N/A,#N/A,FALSE,"골재소요량";#N/A,#N/A,FALSE,"골재소요량"}</definedName>
    <definedName name="옹벽단위" localSheetId="0" hidden="1">{#N/A,#N/A,FALSE,"골재소요량";#N/A,#N/A,FALSE,"골재소요량"}</definedName>
    <definedName name="옹벽단위" hidden="1">{#N/A,#N/A,FALSE,"골재소요량";#N/A,#N/A,FALSE,"골재소요량"}</definedName>
    <definedName name="옹벽단위수량" localSheetId="2" hidden="1">{#N/A,#N/A,FALSE,"혼합골재"}</definedName>
    <definedName name="옹벽단위수량" localSheetId="0" hidden="1">{#N/A,#N/A,FALSE,"혼합골재"}</definedName>
    <definedName name="옹벽단위수량" hidden="1">{#N/A,#N/A,FALSE,"혼합골재"}</definedName>
    <definedName name="옹벽수량집계표" localSheetId="2" hidden="1">{#N/A,#N/A,FALSE,"2~8번"}</definedName>
    <definedName name="옹벽수량집계표" localSheetId="0" hidden="1">{#N/A,#N/A,FALSE,"2~8번"}</definedName>
    <definedName name="옹벽수량집계표" hidden="1">{#N/A,#N/A,FALSE,"2~8번"}</definedName>
    <definedName name="옹벽수량집계표총괄" localSheetId="2" hidden="1">{#N/A,#N/A,FALSE,"혼합골재"}</definedName>
    <definedName name="옹벽수량집계표총괄" localSheetId="0" hidden="1">{#N/A,#N/A,FALSE,"혼합골재"}</definedName>
    <definedName name="옹벽수량집계표총괄" hidden="1">{#N/A,#N/A,FALSE,"혼합골재"}</definedName>
    <definedName name="완공3" localSheetId="2" hidden="1">#REF!</definedName>
    <definedName name="완공3" localSheetId="0" hidden="1">#REF!</definedName>
    <definedName name="완공3" hidden="1">#REF!</definedName>
    <definedName name="우" localSheetId="0">우</definedName>
    <definedName name="우">표지!우</definedName>
    <definedName name="우리" localSheetId="0">우리</definedName>
    <definedName name="우리">표지!우리</definedName>
    <definedName name="우수연장조서" localSheetId="0">#REF!</definedName>
    <definedName name="우수연장조서">#REF!</definedName>
    <definedName name="우회도로" localSheetId="2" hidden="1">{#N/A,#N/A,FALSE,"현장 NCR 분석";#N/A,#N/A,FALSE,"현장품질감사";#N/A,#N/A,FALSE,"현장품질감사"}</definedName>
    <definedName name="우회도로" localSheetId="0" hidden="1">{#N/A,#N/A,FALSE,"현장 NCR 분석";#N/A,#N/A,FALSE,"현장품질감사";#N/A,#N/A,FALSE,"현장품질감사"}</definedName>
    <definedName name="우회도로" hidden="1">{#N/A,#N/A,FALSE,"현장 NCR 분석";#N/A,#N/A,FALSE,"현장품질감사";#N/A,#N/A,FALSE,"현장품질감사"}</definedName>
    <definedName name="우ㅗ홓ㅇ" localSheetId="2" hidden="1">{#N/A,#N/A,FALSE,"조골재"}</definedName>
    <definedName name="우ㅗ홓ㅇ" localSheetId="0" hidden="1">{#N/A,#N/A,FALSE,"조골재"}</definedName>
    <definedName name="우ㅗ홓ㅇ" hidden="1">{#N/A,#N/A,FALSE,"조골재"}</definedName>
    <definedName name="운영설비비" localSheetId="2">공사원가계산서!운영설비비</definedName>
    <definedName name="운영설비비" localSheetId="0">운영설비비</definedName>
    <definedName name="운영설비비">공사원가계산서!운영설비비</definedName>
    <definedName name="원가" localSheetId="2" hidden="1">{#N/A,#N/A,FALSE,"운반시간"}</definedName>
    <definedName name="원가" localSheetId="0" hidden="1">{#N/A,#N/A,FALSE,"운반시간"}</definedName>
    <definedName name="원가" hidden="1">{#N/A,#N/A,FALSE,"운반시간"}</definedName>
    <definedName name="원가계산" localSheetId="2">#REF!,#REF!,#REF!</definedName>
    <definedName name="원가계산" localSheetId="0">#REF!,#REF!,#REF!</definedName>
    <definedName name="원가계산">#REF!,#REF!,#REF!</definedName>
    <definedName name="원가계산당초변경" localSheetId="2">공사원가계산서!원가계산당초변경</definedName>
    <definedName name="원가계산당초변경" localSheetId="0">원가계산당초변경</definedName>
    <definedName name="원가계산당초변경">공사원가계산서!원가계산당초변경</definedName>
    <definedName name="원가계산서1" localSheetId="2" hidden="1">{#N/A,#N/A,TRUE,"손익보고"}</definedName>
    <definedName name="원가계산서1" localSheetId="0" hidden="1">{#N/A,#N/A,TRUE,"손익보고"}</definedName>
    <definedName name="원가계산서1" hidden="1">{#N/A,#N/A,TRUE,"손익보고"}</definedName>
    <definedName name="원가계산창" localSheetId="2">공사원가계산서!원가계산창</definedName>
    <definedName name="원가계산창" localSheetId="0">원가계산창</definedName>
    <definedName name="원가계산창">공사원가계산서!원가계산창</definedName>
    <definedName name="원남내역" localSheetId="2" hidden="1">#REF!</definedName>
    <definedName name="원남내역" localSheetId="0" hidden="1">#REF!</definedName>
    <definedName name="원남내역" hidden="1">#REF!</definedName>
    <definedName name="유입조전기공사내역" localSheetId="2" hidden="1">{"'단계별시설공사비'!$A$3:$K$51"}</definedName>
    <definedName name="유입조전기공사내역" localSheetId="0" hidden="1">{"'단계별시설공사비'!$A$3:$K$51"}</definedName>
    <definedName name="유입조전기공사내역" hidden="1">{"'단계별시설공사비'!$A$3:$K$51"}</definedName>
    <definedName name="의" localSheetId="2" hidden="1">{#N/A,#N/A,FALSE,"운반시간"}</definedName>
    <definedName name="의" localSheetId="0" hidden="1">{#N/A,#N/A,FALSE,"운반시간"}</definedName>
    <definedName name="의" hidden="1">{#N/A,#N/A,FALSE,"운반시간"}</definedName>
    <definedName name="이가" localSheetId="2" hidden="1">{"'Firr(선)'!$AS$1:$AY$62","'Firr(사)'!$AS$1:$AY$62","'Firr(회)'!$AS$1:$AY$62","'Firr(선)'!$L$1:$V$62","'Firr(사)'!$L$1:$V$62","'Firr(회)'!$L$1:$V$62"}</definedName>
    <definedName name="이가" localSheetId="0" hidden="1">{"'Firr(선)'!$AS$1:$AY$62","'Firr(사)'!$AS$1:$AY$62","'Firr(회)'!$AS$1:$AY$62","'Firr(선)'!$L$1:$V$62","'Firr(사)'!$L$1:$V$62","'Firr(회)'!$L$1:$V$62"}</definedName>
    <definedName name="이가" hidden="1">{"'Firr(선)'!$AS$1:$AY$62","'Firr(사)'!$AS$1:$AY$62","'Firr(회)'!$AS$1:$AY$62","'Firr(선)'!$L$1:$V$62","'Firr(사)'!$L$1:$V$62","'Firr(회)'!$L$1:$V$62"}</definedName>
    <definedName name="이광훈11" localSheetId="2" hidden="1">{#N/A,#N/A,FALSE,"명세표"}</definedName>
    <definedName name="이광훈11" localSheetId="0" hidden="1">{#N/A,#N/A,FALSE,"명세표"}</definedName>
    <definedName name="이광훈11" hidden="1">{#N/A,#N/A,FALSE,"명세표"}</definedName>
    <definedName name="이광훈13" localSheetId="2">공사원가계산서!이광훈13</definedName>
    <definedName name="이광훈13" localSheetId="0">이광훈13</definedName>
    <definedName name="이광훈13">공사원가계산서!이광훈13</definedName>
    <definedName name="이광훈15" localSheetId="2" hidden="1">{#N/A,#N/A,FALSE,"명세표"}</definedName>
    <definedName name="이광훈15" localSheetId="0" hidden="1">{#N/A,#N/A,FALSE,"명세표"}</definedName>
    <definedName name="이광훈15" hidden="1">{#N/A,#N/A,FALSE,"명세표"}</definedName>
    <definedName name="이광훈16" localSheetId="2" hidden="1">{#N/A,#N/A,FALSE,"명세표"}</definedName>
    <definedName name="이광훈16" localSheetId="0" hidden="1">{#N/A,#N/A,FALSE,"명세표"}</definedName>
    <definedName name="이광훈16" hidden="1">{#N/A,#N/A,FALSE,"명세표"}</definedName>
    <definedName name="이광훈17" localSheetId="2" hidden="1">{#N/A,#N/A,FALSE,"명세표"}</definedName>
    <definedName name="이광훈17" localSheetId="0" hidden="1">{#N/A,#N/A,FALSE,"명세표"}</definedName>
    <definedName name="이광훈17" hidden="1">{#N/A,#N/A,FALSE,"명세표"}</definedName>
    <definedName name="이광훈18" localSheetId="2" hidden="1">{#N/A,#N/A,FALSE,"명세표"}</definedName>
    <definedName name="이광훈18" localSheetId="0" hidden="1">{#N/A,#N/A,FALSE,"명세표"}</definedName>
    <definedName name="이광훈18" hidden="1">{#N/A,#N/A,FALSE,"명세표"}</definedName>
    <definedName name="이광훈2" localSheetId="2" hidden="1">{#N/A,#N/A,FALSE,"명세표"}</definedName>
    <definedName name="이광훈2" localSheetId="0" hidden="1">{#N/A,#N/A,FALSE,"명세표"}</definedName>
    <definedName name="이광훈2" hidden="1">{#N/A,#N/A,FALSE,"명세표"}</definedName>
    <definedName name="이광훈20" localSheetId="2" hidden="1">{#N/A,#N/A,FALSE,"명세표"}</definedName>
    <definedName name="이광훈20" localSheetId="0" hidden="1">{#N/A,#N/A,FALSE,"명세표"}</definedName>
    <definedName name="이광훈20" hidden="1">{#N/A,#N/A,FALSE,"명세표"}</definedName>
    <definedName name="이광훈21" localSheetId="2" hidden="1">{#N/A,#N/A,FALSE,"명세표"}</definedName>
    <definedName name="이광훈21" localSheetId="0" hidden="1">{#N/A,#N/A,FALSE,"명세표"}</definedName>
    <definedName name="이광훈21" hidden="1">{#N/A,#N/A,FALSE,"명세표"}</definedName>
    <definedName name="이광훈22" localSheetId="2" hidden="1">{#N/A,#N/A,FALSE,"명세표"}</definedName>
    <definedName name="이광훈22" localSheetId="0" hidden="1">{#N/A,#N/A,FALSE,"명세표"}</definedName>
    <definedName name="이광훈22" hidden="1">{#N/A,#N/A,FALSE,"명세표"}</definedName>
    <definedName name="이광훈23" localSheetId="2" hidden="1">{#N/A,#N/A,FALSE,"명세표"}</definedName>
    <definedName name="이광훈23" localSheetId="0" hidden="1">{#N/A,#N/A,FALSE,"명세표"}</definedName>
    <definedName name="이광훈23" hidden="1">{#N/A,#N/A,FALSE,"명세표"}</definedName>
    <definedName name="이광훈24" localSheetId="2" hidden="1">{#N/A,#N/A,FALSE,"명세표"}</definedName>
    <definedName name="이광훈24" localSheetId="0" hidden="1">{#N/A,#N/A,FALSE,"명세표"}</definedName>
    <definedName name="이광훈24" hidden="1">{#N/A,#N/A,FALSE,"명세표"}</definedName>
    <definedName name="이광훈3" localSheetId="2">공사원가계산서!이광훈3</definedName>
    <definedName name="이광훈3" localSheetId="0">이광훈3</definedName>
    <definedName name="이광훈3">공사원가계산서!이광훈3</definedName>
    <definedName name="이광훈4" localSheetId="2" hidden="1">{#N/A,#N/A,FALSE,"명세표"}</definedName>
    <definedName name="이광훈4" localSheetId="0" hidden="1">{#N/A,#N/A,FALSE,"명세표"}</definedName>
    <definedName name="이광훈4" hidden="1">{#N/A,#N/A,FALSE,"명세표"}</definedName>
    <definedName name="이광훈5" localSheetId="2">공사원가계산서!이광훈5</definedName>
    <definedName name="이광훈5" localSheetId="0">이광훈5</definedName>
    <definedName name="이광훈5">공사원가계산서!이광훈5</definedName>
    <definedName name="이광훈6" localSheetId="2" hidden="1">{#N/A,#N/A,FALSE,"명세표"}</definedName>
    <definedName name="이광훈6" localSheetId="0" hidden="1">{#N/A,#N/A,FALSE,"명세표"}</definedName>
    <definedName name="이광훈6" hidden="1">{#N/A,#N/A,FALSE,"명세표"}</definedName>
    <definedName name="이광훈7" localSheetId="2" hidden="1">{#N/A,#N/A,FALSE,"명세표"}</definedName>
    <definedName name="이광훈7" localSheetId="0" hidden="1">{#N/A,#N/A,FALSE,"명세표"}</definedName>
    <definedName name="이광훈7" hidden="1">{#N/A,#N/A,FALSE,"명세표"}</definedName>
    <definedName name="이광훈8" localSheetId="2" hidden="1">{#N/A,#N/A,FALSE,"명세표"}</definedName>
    <definedName name="이광훈8" localSheetId="0" hidden="1">{#N/A,#N/A,FALSE,"명세표"}</definedName>
    <definedName name="이광훈8" hidden="1">{#N/A,#N/A,FALSE,"명세표"}</definedName>
    <definedName name="이광훈9" localSheetId="2" hidden="1">{#N/A,#N/A,FALSE,"명세표"}</definedName>
    <definedName name="이광훈9" localSheetId="0" hidden="1">{#N/A,#N/A,FALSE,"명세표"}</definedName>
    <definedName name="이광훈9" hidden="1">{#N/A,#N/A,FALSE,"명세표"}</definedName>
    <definedName name="이름" localSheetId="2">공사원가계산서!이름</definedName>
    <definedName name="이름" localSheetId="0">이름</definedName>
    <definedName name="이름">공사원가계산서!이름</definedName>
    <definedName name="이릉" localSheetId="2" hidden="1">#REF!</definedName>
    <definedName name="이릉" localSheetId="0" hidden="1">#REF!</definedName>
    <definedName name="이릉" hidden="1">#REF!</definedName>
    <definedName name="이리" localSheetId="2">공사원가계산서!이리</definedName>
    <definedName name="이리" localSheetId="0">이리</definedName>
    <definedName name="이리">공사원가계산서!이리</definedName>
    <definedName name="이미" localSheetId="2">공사원가계산서!이미</definedName>
    <definedName name="이미" localSheetId="0">이미</definedName>
    <definedName name="이미">공사원가계산서!이미</definedName>
    <definedName name="이이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이이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이이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인건비배분" localSheetId="2">공사원가계산서!인건비배분</definedName>
    <definedName name="인건비배분" localSheetId="0">인건비배분</definedName>
    <definedName name="인건비배분">공사원가계산서!인건비배분</definedName>
    <definedName name="인력기계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인력기계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인력기계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인쇄양식" localSheetId="2">공사원가계산서!인쇄양식</definedName>
    <definedName name="인쇄양식" localSheetId="0">인쇄양식</definedName>
    <definedName name="인쇄양식">공사원가계산서!인쇄양식</definedName>
    <definedName name="인원산출" localSheetId="2" hidden="1">{#N/A,#N/A,TRUE,"Y생산";#N/A,#N/A,TRUE,"Y판매";#N/A,#N/A,TRUE,"Y총물량";#N/A,#N/A,TRUE,"Y능력";#N/A,#N/A,TRUE,"YKD"}</definedName>
    <definedName name="인원산출" localSheetId="0" hidden="1">{#N/A,#N/A,TRUE,"Y생산";#N/A,#N/A,TRUE,"Y판매";#N/A,#N/A,TRUE,"Y총물량";#N/A,#N/A,TRUE,"Y능력";#N/A,#N/A,TRUE,"YKD"}</definedName>
    <definedName name="인원산출" hidden="1">{#N/A,#N/A,TRUE,"Y생산";#N/A,#N/A,TRUE,"Y판매";#N/A,#N/A,TRUE,"Y총물량";#N/A,#N/A,TRUE,"Y능력";#N/A,#N/A,TRUE,"YKD"}</definedName>
    <definedName name="일" localSheetId="2" hidden="1">#REF!</definedName>
    <definedName name="일" localSheetId="0" hidden="1">#REF!</definedName>
    <definedName name="일" hidden="1">#REF!</definedName>
    <definedName name="일반철콘" localSheetId="2" hidden="1">{#N/A,#N/A,FALSE,"토공2"}</definedName>
    <definedName name="일반철콘" localSheetId="0" hidden="1">{#N/A,#N/A,FALSE,"토공2"}</definedName>
    <definedName name="일반철콘" hidden="1">{#N/A,#N/A,FALSE,"토공2"}</definedName>
    <definedName name="일위" localSheetId="2">#REF!,#REF!</definedName>
    <definedName name="일위" localSheetId="0">#REF!,#REF!</definedName>
    <definedName name="일위">#REF!,#REF!</definedName>
    <definedName name="일위_2" localSheetId="2">#REF!,#REF!</definedName>
    <definedName name="일위_2" localSheetId="0">#REF!,#REF!</definedName>
    <definedName name="일위_2">#REF!,#REF!</definedName>
    <definedName name="일위_73" localSheetId="2">#REF!,#REF!</definedName>
    <definedName name="일위_73" localSheetId="0">#REF!,#REF!</definedName>
    <definedName name="일위_73">#REF!,#REF!</definedName>
    <definedName name="일위_74" localSheetId="0">#REF!,#REF!</definedName>
    <definedName name="일위_74">#REF!,#REF!</definedName>
    <definedName name="일위다" localSheetId="2" hidden="1">{"'제10장(표)'!$A$5:$L$10"}</definedName>
    <definedName name="일위다" localSheetId="0" hidden="1">{"'제10장(표)'!$A$5:$L$10"}</definedName>
    <definedName name="일위다" hidden="1">{"'제10장(표)'!$A$5:$L$10"}</definedName>
    <definedName name="일위대" localSheetId="2" hidden="1">{"'제10장(표)'!$A$5:$L$10"}</definedName>
    <definedName name="일위대" localSheetId="0" hidden="1">{"'제10장(표)'!$A$5:$L$10"}</definedName>
    <definedName name="일위대" hidden="1">{"'제10장(표)'!$A$5:$L$10"}</definedName>
    <definedName name="일위대가집계표_36_73">NA()</definedName>
    <definedName name="일위대가집계표_36_74">NA()</definedName>
    <definedName name="일자별" localSheetId="2" hidden="1">{#N/A,#N/A,TRUE,"Y생산";#N/A,#N/A,TRUE,"Y판매";#N/A,#N/A,TRUE,"Y총물량";#N/A,#N/A,TRUE,"Y능력";#N/A,#N/A,TRUE,"YKD"}</definedName>
    <definedName name="일자별" localSheetId="0" hidden="1">{#N/A,#N/A,TRUE,"Y생산";#N/A,#N/A,TRUE,"Y판매";#N/A,#N/A,TRUE,"Y총물량";#N/A,#N/A,TRUE,"Y능력";#N/A,#N/A,TRUE,"YKD"}</definedName>
    <definedName name="일자별" hidden="1">{#N/A,#N/A,TRUE,"Y생산";#N/A,#N/A,TRUE,"Y판매";#N/A,#N/A,TRUE,"Y총물량";#N/A,#N/A,TRUE,"Y능력";#N/A,#N/A,TRUE,"YKD"}</definedName>
    <definedName name="일정" localSheetId="2" hidden="1">{#N/A,#N/A,FALSE,"단축1";#N/A,#N/A,FALSE,"단축2";#N/A,#N/A,FALSE,"단축3";#N/A,#N/A,FALSE,"장축";#N/A,#N/A,FALSE,"4WD"}</definedName>
    <definedName name="일정" localSheetId="0" hidden="1">{#N/A,#N/A,FALSE,"단축1";#N/A,#N/A,FALSE,"단축2";#N/A,#N/A,FALSE,"단축3";#N/A,#N/A,FALSE,"장축";#N/A,#N/A,FALSE,"4WD"}</definedName>
    <definedName name="일정" hidden="1">{#N/A,#N/A,FALSE,"단축1";#N/A,#N/A,FALSE,"단축2";#N/A,#N/A,FALSE,"단축3";#N/A,#N/A,FALSE,"장축";#N/A,#N/A,FALSE,"4WD"}</definedName>
    <definedName name="임" localSheetId="0">#REF!</definedName>
    <definedName name="임">#REF!</definedName>
    <definedName name="임시1" localSheetId="2" hidden="1">{#N/A,#N/A,FALSE,"전력간선"}</definedName>
    <definedName name="임시1" localSheetId="0" hidden="1">{#N/A,#N/A,FALSE,"전력간선"}</definedName>
    <definedName name="임시1" hidden="1">{#N/A,#N/A,FALSE,"전력간선"}</definedName>
    <definedName name="임시2" localSheetId="2" hidden="1">{#N/A,#N/A,FALSE,"전력간선"}</definedName>
    <definedName name="임시2" localSheetId="0" hidden="1">{#N/A,#N/A,FALSE,"전력간선"}</definedName>
    <definedName name="임시2" hidden="1">{#N/A,#N/A,FALSE,"전력간선"}</definedName>
    <definedName name="임직" localSheetId="2" hidden="1">#REF!</definedName>
    <definedName name="임직" localSheetId="0" hidden="1">#REF!</definedName>
    <definedName name="임직" hidden="1">#REF!</definedName>
    <definedName name="임현수" localSheetId="2">공사원가계산서!임현수</definedName>
    <definedName name="임현수" localSheetId="0">임현수</definedName>
    <definedName name="임현수">공사원가계산서!임현수</definedName>
    <definedName name="임현수1" localSheetId="2">공사원가계산서!임현수1</definedName>
    <definedName name="임현수1" localSheetId="0">임현수1</definedName>
    <definedName name="임현수1">공사원가계산서!임현수1</definedName>
    <definedName name="임현수10" localSheetId="2">공사원가계산서!임현수10</definedName>
    <definedName name="임현수10" localSheetId="0">임현수10</definedName>
    <definedName name="임현수10">공사원가계산서!임현수10</definedName>
    <definedName name="임현수11" localSheetId="2">공사원가계산서!임현수11</definedName>
    <definedName name="임현수11" localSheetId="0">임현수11</definedName>
    <definedName name="임현수11">공사원가계산서!임현수11</definedName>
    <definedName name="임현수12" localSheetId="2">공사원가계산서!임현수12</definedName>
    <definedName name="임현수12" localSheetId="0">임현수12</definedName>
    <definedName name="임현수12">공사원가계산서!임현수12</definedName>
    <definedName name="임현수13" localSheetId="2">공사원가계산서!임현수13</definedName>
    <definedName name="임현수13" localSheetId="0">임현수13</definedName>
    <definedName name="임현수13">공사원가계산서!임현수13</definedName>
    <definedName name="임현수15" localSheetId="2">공사원가계산서!임현수15</definedName>
    <definedName name="임현수15" localSheetId="0">임현수15</definedName>
    <definedName name="임현수15">공사원가계산서!임현수15</definedName>
    <definedName name="임현수17" localSheetId="2">공사원가계산서!임현수17</definedName>
    <definedName name="임현수17" localSheetId="0">임현수17</definedName>
    <definedName name="임현수17">공사원가계산서!임현수17</definedName>
    <definedName name="임현수18" localSheetId="2">공사원가계산서!임현수18</definedName>
    <definedName name="임현수18" localSheetId="0">임현수18</definedName>
    <definedName name="임현수18">공사원가계산서!임현수18</definedName>
    <definedName name="임현수19" localSheetId="2">공사원가계산서!임현수19</definedName>
    <definedName name="임현수19" localSheetId="0">임현수19</definedName>
    <definedName name="임현수19">공사원가계산서!임현수19</definedName>
    <definedName name="임현수2" localSheetId="2">공사원가계산서!임현수2</definedName>
    <definedName name="임현수2" localSheetId="0">임현수2</definedName>
    <definedName name="임현수2">공사원가계산서!임현수2</definedName>
    <definedName name="임현수20" localSheetId="2">공사원가계산서!임현수20</definedName>
    <definedName name="임현수20" localSheetId="0">임현수20</definedName>
    <definedName name="임현수20">공사원가계산서!임현수20</definedName>
    <definedName name="임현수21" localSheetId="2">공사원가계산서!임현수21</definedName>
    <definedName name="임현수21" localSheetId="0">임현수21</definedName>
    <definedName name="임현수21">공사원가계산서!임현수21</definedName>
    <definedName name="임현수22" localSheetId="2">공사원가계산서!임현수22</definedName>
    <definedName name="임현수22" localSheetId="0">임현수22</definedName>
    <definedName name="임현수22">공사원가계산서!임현수22</definedName>
    <definedName name="임현수23" localSheetId="2">공사원가계산서!임현수23</definedName>
    <definedName name="임현수23" localSheetId="0">임현수23</definedName>
    <definedName name="임현수23">공사원가계산서!임현수23</definedName>
    <definedName name="임현수25" localSheetId="2">공사원가계산서!임현수25</definedName>
    <definedName name="임현수25" localSheetId="0">임현수25</definedName>
    <definedName name="임현수25">공사원가계산서!임현수25</definedName>
    <definedName name="임현수27" localSheetId="2">공사원가계산서!임현수27</definedName>
    <definedName name="임현수27" localSheetId="0">임현수27</definedName>
    <definedName name="임현수27">공사원가계산서!임현수27</definedName>
    <definedName name="임현수28" localSheetId="2">공사원가계산서!임현수28</definedName>
    <definedName name="임현수28" localSheetId="0">임현수28</definedName>
    <definedName name="임현수28">공사원가계산서!임현수28</definedName>
    <definedName name="임현수29" localSheetId="2">공사원가계산서!임현수29</definedName>
    <definedName name="임현수29" localSheetId="0">임현수29</definedName>
    <definedName name="임현수29">공사원가계산서!임현수29</definedName>
    <definedName name="임현수3" localSheetId="2">공사원가계산서!임현수3</definedName>
    <definedName name="임현수3" localSheetId="0">임현수3</definedName>
    <definedName name="임현수3">공사원가계산서!임현수3</definedName>
    <definedName name="임현수30" localSheetId="2">공사원가계산서!임현수30</definedName>
    <definedName name="임현수30" localSheetId="0">임현수30</definedName>
    <definedName name="임현수30">공사원가계산서!임현수30</definedName>
    <definedName name="임현수31" localSheetId="2">공사원가계산서!임현수31</definedName>
    <definedName name="임현수31" localSheetId="0">임현수31</definedName>
    <definedName name="임현수31">공사원가계산서!임현수31</definedName>
    <definedName name="임현수32" localSheetId="2">공사원가계산서!임현수32</definedName>
    <definedName name="임현수32" localSheetId="0">임현수32</definedName>
    <definedName name="임현수32">공사원가계산서!임현수32</definedName>
    <definedName name="임현수33" localSheetId="2">공사원가계산서!임현수33</definedName>
    <definedName name="임현수33" localSheetId="0">임현수33</definedName>
    <definedName name="임현수33">공사원가계산서!임현수33</definedName>
    <definedName name="임현수34" localSheetId="2">공사원가계산서!임현수34</definedName>
    <definedName name="임현수34" localSheetId="0">임현수34</definedName>
    <definedName name="임현수34">공사원가계산서!임현수34</definedName>
    <definedName name="임현수36" localSheetId="2">공사원가계산서!임현수36</definedName>
    <definedName name="임현수36" localSheetId="0">임현수36</definedName>
    <definedName name="임현수36">공사원가계산서!임현수36</definedName>
    <definedName name="임현수37" localSheetId="2">공사원가계산서!임현수37</definedName>
    <definedName name="임현수37" localSheetId="0">임현수37</definedName>
    <definedName name="임현수37">공사원가계산서!임현수37</definedName>
    <definedName name="임현수4" localSheetId="2">공사원가계산서!임현수4</definedName>
    <definedName name="임현수4" localSheetId="0">임현수4</definedName>
    <definedName name="임현수4">공사원가계산서!임현수4</definedName>
    <definedName name="임현수5" localSheetId="2">공사원가계산서!임현수5</definedName>
    <definedName name="임현수5" localSheetId="0">임현수5</definedName>
    <definedName name="임현수5">공사원가계산서!임현수5</definedName>
    <definedName name="임현수6" localSheetId="2">공사원가계산서!임현수6</definedName>
    <definedName name="임현수6" localSheetId="0">임현수6</definedName>
    <definedName name="임현수6">공사원가계산서!임현수6</definedName>
    <definedName name="임현수7" localSheetId="2">공사원가계산서!임현수7</definedName>
    <definedName name="임현수7" localSheetId="0">임현수7</definedName>
    <definedName name="임현수7">공사원가계산서!임현수7</definedName>
    <definedName name="임현수8" localSheetId="2">공사원가계산서!임현수8</definedName>
    <definedName name="임현수8" localSheetId="0">임현수8</definedName>
    <definedName name="임현수8">공사원가계산서!임현수8</definedName>
    <definedName name="임현수9" localSheetId="2">공사원가계산서!임현수9</definedName>
    <definedName name="임현수9" localSheetId="0">임현수9</definedName>
    <definedName name="임현수9">공사원가계산서!임현수9</definedName>
    <definedName name="입력" localSheetId="2">공사원가계산서!입력</definedName>
    <definedName name="입력" localSheetId="0">입력</definedName>
    <definedName name="입력">공사원가계산서!입력</definedName>
    <definedName name="입력1" localSheetId="2">공사원가계산서!입력1</definedName>
    <definedName name="입력1" localSheetId="0">입력1</definedName>
    <definedName name="입력1">공사원가계산서!입력1</definedName>
    <definedName name="입찰금액안" localSheetId="2" hidden="1">#REF!</definedName>
    <definedName name="입찰금액안" localSheetId="0" hidden="1">#REF!</definedName>
    <definedName name="입찰금액안" hidden="1">#REF!</definedName>
    <definedName name="ㅈ" localSheetId="2" hidden="1">{#N/A,#N/A,FALSE,"명세표"}</definedName>
    <definedName name="ㅈ" localSheetId="0" hidden="1">{#N/A,#N/A,FALSE,"명세표"}</definedName>
    <definedName name="ㅈ" hidden="1">{#N/A,#N/A,FALSE,"명세표"}</definedName>
    <definedName name="ㅈㅈ">#REF!</definedName>
    <definedName name="ㅈㅈㅈ" localSheetId="2" hidden="1">{"'Sheet1'!$D$19","'Sheet1'!$B$22:$E$22"}</definedName>
    <definedName name="ㅈㅈㅈ" localSheetId="0" hidden="1">{"'Sheet1'!$D$19","'Sheet1'!$B$22:$E$22"}</definedName>
    <definedName name="ㅈㅈㅈ" hidden="1">{"'Sheet1'!$D$19","'Sheet1'!$B$22:$E$22"}</definedName>
    <definedName name="ㅈㅈㅈㅈ" localSheetId="2" hidden="1">{#N/A,#N/A,FALSE,"명세표"}</definedName>
    <definedName name="ㅈㅈㅈㅈ" localSheetId="0" hidden="1">{#N/A,#N/A,FALSE,"명세표"}</definedName>
    <definedName name="ㅈㅈㅈㅈ" hidden="1">{#N/A,#N/A,FALSE,"명세표"}</definedName>
    <definedName name="ㅈㅈㅈㅈㅈㅈ" localSheetId="0">ㅈㅈㅈㅈㅈㅈ</definedName>
    <definedName name="ㅈㅈㅈㅈㅈㅈ">표지!ㅈㅈㅈㅈㅈㅈ</definedName>
    <definedName name="ㅈㅈㅈㅈㅈㅈㅈㅈ" localSheetId="2">공사원가계산서!ㅈㅈㅈㅈㅈㅈㅈㅈ</definedName>
    <definedName name="ㅈㅈㅈㅈㅈㅈㅈㅈ" localSheetId="0">ㅈㅈㅈㅈㅈㅈㅈㅈ</definedName>
    <definedName name="ㅈㅈㅈㅈㅈㅈㅈㅈ">공사원가계산서!ㅈㅈㅈㅈㅈㅈㅈㅈ</definedName>
    <definedName name="ㅈㅈㅈㅈㅈㅈㅈㅈㅈ" localSheetId="2">공사원가계산서!ㅈㅈㅈㅈㅈㅈㅈㅈㅈ</definedName>
    <definedName name="ㅈㅈㅈㅈㅈㅈㅈㅈㅈ" localSheetId="0">ㅈㅈㅈㅈㅈㅈㅈㅈㅈ</definedName>
    <definedName name="ㅈㅈㅈㅈㅈㅈㅈㅈㅈ">공사원가계산서!ㅈㅈㅈㅈㅈㅈㅈㅈㅈ</definedName>
    <definedName name="ㅈㅈㅈㅈㅈㅈㅈㅈㅈㅈ" localSheetId="2">공사원가계산서!ㅈㅈㅈㅈㅈㅈㅈㅈㅈㅈ</definedName>
    <definedName name="ㅈㅈㅈㅈㅈㅈㅈㅈㅈㅈ" localSheetId="0">ㅈㅈㅈㅈㅈㅈㅈㅈㅈㅈ</definedName>
    <definedName name="ㅈㅈㅈㅈㅈㅈㅈㅈㅈㅈ">공사원가계산서!ㅈㅈㅈㅈㅈㅈㅈㅈㅈㅈ</definedName>
    <definedName name="ㅈㅈㅈㅈㅈㅈㅈㅈㅈㅈㅈㅈㅈㅈㅈㅈ" localSheetId="2">공사원가계산서!ㅈㅈㅈㅈㅈㅈㅈㅈㅈㅈㅈㅈㅈㅈㅈㅈ</definedName>
    <definedName name="ㅈㅈㅈㅈㅈㅈㅈㅈㅈㅈㅈㅈㅈㅈㅈㅈ" localSheetId="0">ㅈㅈㅈㅈㅈㅈㅈㅈㅈㅈㅈㅈㅈㅈㅈㅈ</definedName>
    <definedName name="ㅈㅈㅈㅈㅈㅈㅈㅈㅈㅈㅈㅈㅈㅈㅈㅈ">공사원가계산서!ㅈㅈㅈㅈㅈㅈㅈㅈㅈㅈㅈㅈㅈㅈㅈㅈ</definedName>
    <definedName name="자문비비" localSheetId="2" hidden="1">{"SJ - 기본 보기",#N/A,FALSE,"공사별 외주견적"}</definedName>
    <definedName name="자문비비" localSheetId="0" hidden="1">{"SJ - 기본 보기",#N/A,FALSE,"공사별 외주견적"}</definedName>
    <definedName name="자문비비" hidden="1">{"SJ - 기본 보기",#N/A,FALSE,"공사별 외주견적"}</definedName>
    <definedName name="자미" localSheetId="2" hidden="1">{#N/A,#N/A,FALSE,"명세표"}</definedName>
    <definedName name="자미" localSheetId="0" hidden="1">{#N/A,#N/A,FALSE,"명세표"}</definedName>
    <definedName name="자미" hidden="1">{#N/A,#N/A,FALSE,"명세표"}</definedName>
    <definedName name="자재3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자재3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자재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자재단가근거" localSheetId="2" hidden="1">#REF!</definedName>
    <definedName name="자재단가근거" localSheetId="0" hidden="1">#REF!</definedName>
    <definedName name="자재단가근거" hidden="1">#REF!</definedName>
    <definedName name="자재인력조달" localSheetId="2">공사원가계산서!자재인력조달</definedName>
    <definedName name="자재인력조달" localSheetId="0">자재인력조달</definedName>
    <definedName name="자재인력조달">공사원가계산서!자재인력조달</definedName>
    <definedName name="장경준" localSheetId="2" hidden="1">#REF!</definedName>
    <definedName name="장경준" localSheetId="0" hidden="1">#REF!</definedName>
    <definedName name="장경준" hidden="1">#REF!</definedName>
    <definedName name="장산교">#REF!</definedName>
    <definedName name="저압케이블공" localSheetId="0">저압케이블공</definedName>
    <definedName name="저압케이블공">표지!저압케이블공</definedName>
    <definedName name="전기내역" localSheetId="2" hidden="1">{#N/A,#N/A,FALSE,"CCTV"}</definedName>
    <definedName name="전기내역" localSheetId="0" hidden="1">{#N/A,#N/A,FALSE,"CCTV"}</definedName>
    <definedName name="전기내역" hidden="1">{#N/A,#N/A,FALSE,"CCTV"}</definedName>
    <definedName name="전기산출" localSheetId="2" hidden="1">#REF!</definedName>
    <definedName name="전기산출" localSheetId="0" hidden="1">#REF!</definedName>
    <definedName name="전기산출" hidden="1">#REF!</definedName>
    <definedName name="전기산출내역" localSheetId="2" hidden="1">#REF!</definedName>
    <definedName name="전기산출내역" localSheetId="0" hidden="1">#REF!</definedName>
    <definedName name="전기산출내역" hidden="1">#REF!</definedName>
    <definedName name="전력비2" localSheetId="2">공사원가계산서!전력비2</definedName>
    <definedName name="전력비2" localSheetId="0">전력비2</definedName>
    <definedName name="전력비2">공사원가계산서!전력비2</definedName>
    <definedName name="전력비5" localSheetId="2">공사원가계산서!전력비5</definedName>
    <definedName name="전력비5" localSheetId="0">전력비5</definedName>
    <definedName name="전력비5">공사원가계산서!전력비5</definedName>
    <definedName name="전시장비노임단가" localSheetId="2" hidden="1">{"SJ - 기본 보기",#N/A,FALSE,"공사별 외주견적"}</definedName>
    <definedName name="전시장비노임단가" localSheetId="0" hidden="1">{"SJ - 기본 보기",#N/A,FALSE,"공사별 외주견적"}</definedName>
    <definedName name="전시장비노임단가" hidden="1">{"SJ - 기본 보기",#N/A,FALSE,"공사별 외주견적"}</definedName>
    <definedName name="전영희" localSheetId="2" hidden="1">{#N/A,#N/A,FALSE,"골재소요량";#N/A,#N/A,FALSE,"골재소요량"}</definedName>
    <definedName name="전영희" localSheetId="0" hidden="1">{#N/A,#N/A,FALSE,"골재소요량";#N/A,#N/A,FALSE,"골재소요량"}</definedName>
    <definedName name="전영희" hidden="1">{#N/A,#N/A,FALSE,"골재소요량";#N/A,#N/A,FALSE,"골재소요량"}</definedName>
    <definedName name="전차종" localSheetId="2" hidden="1">{#N/A,#N/A,FALSE,"표지";#N/A,#N/A,FALSE,"전제";#N/A,#N/A,FALSE,"대당";#N/A,#N/A,FALSE,"가공비";#N/A,#N/A,FALSE,"재료비";#N/A,#N/A,FALSE,"손익"}</definedName>
    <definedName name="전차종" localSheetId="0" hidden="1">{#N/A,#N/A,FALSE,"표지";#N/A,#N/A,FALSE,"전제";#N/A,#N/A,FALSE,"대당";#N/A,#N/A,FALSE,"가공비";#N/A,#N/A,FALSE,"재료비";#N/A,#N/A,FALSE,"손익"}</definedName>
    <definedName name="전차종" hidden="1">{#N/A,#N/A,FALSE,"표지";#N/A,#N/A,FALSE,"전제";#N/A,#N/A,FALSE,"대당";#N/A,#N/A,FALSE,"가공비";#N/A,#N/A,FALSE,"재료비";#N/A,#N/A,FALSE,"손익"}</definedName>
    <definedName name="전처리" localSheetId="0" hidden="1">{"'용량1'!$A$1:$AF$491"}</definedName>
    <definedName name="전처리" hidden="1">{"'용량1'!$A$1:$AF$491"}</definedName>
    <definedName name="점멸기입력" localSheetId="2">공사원가계산서!점멸기입력</definedName>
    <definedName name="점멸기입력" localSheetId="0">점멸기입력</definedName>
    <definedName name="점멸기입력">공사원가계산서!점멸기입력</definedName>
    <definedName name="접지" localSheetId="2">공사원가계산서!접지</definedName>
    <definedName name="접지" localSheetId="0">접지</definedName>
    <definedName name="접지">공사원가계산서!접지</definedName>
    <definedName name="정수용" localSheetId="2" hidden="1">{#N/A,#N/A,TRUE,"Y생산";#N/A,#N/A,TRUE,"Y판매";#N/A,#N/A,TRUE,"Y총물량";#N/A,#N/A,TRUE,"Y능력";#N/A,#N/A,TRUE,"YKD"}</definedName>
    <definedName name="정수용" localSheetId="0" hidden="1">{#N/A,#N/A,TRUE,"Y생산";#N/A,#N/A,TRUE,"Y판매";#N/A,#N/A,TRUE,"Y총물량";#N/A,#N/A,TRUE,"Y능력";#N/A,#N/A,TRUE,"YKD"}</definedName>
    <definedName name="정수용" hidden="1">{#N/A,#N/A,TRUE,"Y생산";#N/A,#N/A,TRUE,"Y판매";#N/A,#N/A,TRUE,"Y총물량";#N/A,#N/A,TRUE,"Y능력";#N/A,#N/A,TRUE,"YKD"}</definedName>
    <definedName name="조" localSheetId="2" hidden="1">{"'Firr(선)'!$AS$1:$AY$62","'Firr(사)'!$AS$1:$AY$62","'Firr(회)'!$AS$1:$AY$62","'Firr(선)'!$L$1:$V$62","'Firr(사)'!$L$1:$V$62","'Firr(회)'!$L$1:$V$62"}</definedName>
    <definedName name="조" localSheetId="0" hidden="1">{"'Firr(선)'!$AS$1:$AY$62","'Firr(사)'!$AS$1:$AY$62","'Firr(회)'!$AS$1:$AY$62","'Firr(선)'!$L$1:$V$62","'Firr(사)'!$L$1:$V$62","'Firr(회)'!$L$1:$V$62"}</definedName>
    <definedName name="조" hidden="1">{"'Firr(선)'!$AS$1:$AY$62","'Firr(사)'!$AS$1:$AY$62","'Firr(회)'!$AS$1:$AY$62","'Firr(선)'!$L$1:$V$62","'Firr(사)'!$L$1:$V$62","'Firr(회)'!$L$1:$V$62"}</definedName>
    <definedName name="조도등주종류" localSheetId="0">조도등주종류</definedName>
    <definedName name="조도등주종류">표지!조도등주종류</definedName>
    <definedName name="조도케이블길이" localSheetId="0">조도케이블길이</definedName>
    <definedName name="조도케이블길이">표지!조도케이블길이</definedName>
    <definedName name="조립" localSheetId="2" hidden="1">{#N/A,#N/A,FALSE,"단축1";#N/A,#N/A,FALSE,"단축2";#N/A,#N/A,FALSE,"단축3";#N/A,#N/A,FALSE,"장축";#N/A,#N/A,FALSE,"4WD"}</definedName>
    <definedName name="조립" localSheetId="0" hidden="1">{#N/A,#N/A,FALSE,"단축1";#N/A,#N/A,FALSE,"단축2";#N/A,#N/A,FALSE,"단축3";#N/A,#N/A,FALSE,"장축";#N/A,#N/A,FALSE,"4WD"}</definedName>
    <definedName name="조립" hidden="1">{#N/A,#N/A,FALSE,"단축1";#N/A,#N/A,FALSE,"단축2";#N/A,#N/A,FALSE,"단축3";#N/A,#N/A,FALSE,"장축";#N/A,#N/A,FALSE,"4WD"}</definedName>
    <definedName name="조차장" localSheetId="2" hidden="1">{#N/A,#N/A,FALSE,"명세표"}</definedName>
    <definedName name="조차장" localSheetId="0" hidden="1">{#N/A,#N/A,FALSE,"명세표"}</definedName>
    <definedName name="조차장" hidden="1">{#N/A,#N/A,FALSE,"명세표"}</definedName>
    <definedName name="조치" localSheetId="2" hidden="1">{#N/A,#N/A,FALSE,"단축1";#N/A,#N/A,FALSE,"단축2";#N/A,#N/A,FALSE,"단축3";#N/A,#N/A,FALSE,"장축";#N/A,#N/A,FALSE,"4WD"}</definedName>
    <definedName name="조치" localSheetId="0" hidden="1">{#N/A,#N/A,FALSE,"단축1";#N/A,#N/A,FALSE,"단축2";#N/A,#N/A,FALSE,"단축3";#N/A,#N/A,FALSE,"장축";#N/A,#N/A,FALSE,"4WD"}</definedName>
    <definedName name="조치" hidden="1">{#N/A,#N/A,FALSE,"단축1";#N/A,#N/A,FALSE,"단축2";#N/A,#N/A,FALSE,"단축3";#N/A,#N/A,FALSE,"장축";#N/A,#N/A,FALSE,"4WD"}</definedName>
    <definedName name="조효" localSheetId="2" hidden="1">{"'Firr(선)'!$AS$1:$AY$62","'Firr(사)'!$AS$1:$AY$62","'Firr(회)'!$AS$1:$AY$62","'Firr(선)'!$L$1:$V$62","'Firr(사)'!$L$1:$V$62","'Firr(회)'!$L$1:$V$62"}</definedName>
    <definedName name="조효" localSheetId="0" hidden="1">{"'Firr(선)'!$AS$1:$AY$62","'Firr(사)'!$AS$1:$AY$62","'Firr(회)'!$AS$1:$AY$62","'Firr(선)'!$L$1:$V$62","'Firr(사)'!$L$1:$V$62","'Firr(회)'!$L$1:$V$62"}</definedName>
    <definedName name="조효" hidden="1">{"'Firr(선)'!$AS$1:$AY$62","'Firr(사)'!$AS$1:$AY$62","'Firr(회)'!$AS$1:$AY$62","'Firr(선)'!$L$1:$V$62","'Firr(사)'!$L$1:$V$62","'Firr(회)'!$L$1:$V$62"}</definedName>
    <definedName name="조효석" localSheetId="2" hidden="1">{"'Firr(선)'!$AS$1:$AY$62","'Firr(사)'!$AS$1:$AY$62","'Firr(회)'!$AS$1:$AY$62","'Firr(선)'!$L$1:$V$62","'Firr(사)'!$L$1:$V$62","'Firr(회)'!$L$1:$V$62"}</definedName>
    <definedName name="조효석" localSheetId="0" hidden="1">{"'Firr(선)'!$AS$1:$AY$62","'Firr(사)'!$AS$1:$AY$62","'Firr(회)'!$AS$1:$AY$62","'Firr(선)'!$L$1:$V$62","'Firr(사)'!$L$1:$V$62","'Firr(회)'!$L$1:$V$62"}</definedName>
    <definedName name="조효석" hidden="1">{"'Firr(선)'!$AS$1:$AY$62","'Firr(사)'!$AS$1:$AY$62","'Firr(회)'!$AS$1:$AY$62","'Firr(선)'!$L$1:$V$62","'Firr(사)'!$L$1:$V$62","'Firr(회)'!$L$1:$V$62"}</definedName>
    <definedName name="중앙" localSheetId="2" hidden="1">{#N/A,#N/A,FALSE,"단축1";#N/A,#N/A,FALSE,"단축2";#N/A,#N/A,FALSE,"단축3";#N/A,#N/A,FALSE,"장축";#N/A,#N/A,FALSE,"4WD"}</definedName>
    <definedName name="중앙" localSheetId="0" hidden="1">{#N/A,#N/A,FALSE,"단축1";#N/A,#N/A,FALSE,"단축2";#N/A,#N/A,FALSE,"단축3";#N/A,#N/A,FALSE,"장축";#N/A,#N/A,FALSE,"4WD"}</definedName>
    <definedName name="중앙" hidden="1">{#N/A,#N/A,FALSE,"단축1";#N/A,#N/A,FALSE,"단축2";#N/A,#N/A,FALSE,"단축3";#N/A,#N/A,FALSE,"장축";#N/A,#N/A,FALSE,"4WD"}</definedName>
    <definedName name="증감1" localSheetId="2" hidden="1">{#N/A,#N/A,FALSE,"2~8번"}</definedName>
    <definedName name="증감1" localSheetId="0" hidden="1">{#N/A,#N/A,FALSE,"2~8번"}</definedName>
    <definedName name="증감1" hidden="1">{#N/A,#N/A,FALSE,"2~8번"}</definedName>
    <definedName name="증감대비" localSheetId="2" hidden="1">{#N/A,#N/A,FALSE,"증감대비표";#N/A,#N/A,FALSE,"결의서";#N/A,#N/A,FALSE,"내역서";#N/A,#N/A,FALSE,"도급예상"}</definedName>
    <definedName name="증감대비" localSheetId="0" hidden="1">{#N/A,#N/A,FALSE,"증감대비표";#N/A,#N/A,FALSE,"결의서";#N/A,#N/A,FALSE,"내역서";#N/A,#N/A,FALSE,"도급예상"}</definedName>
    <definedName name="증감대비" hidden="1">{#N/A,#N/A,FALSE,"증감대비표";#N/A,#N/A,FALSE,"결의서";#N/A,#N/A,FALSE,"내역서";#N/A,#N/A,FALSE,"도급예상"}</definedName>
    <definedName name="증감대비표" localSheetId="2" hidden="1">{#N/A,#N/A,FALSE,"증감대비표";#N/A,#N/A,FALSE,"결의서";#N/A,#N/A,FALSE,"내역서";#N/A,#N/A,FALSE,"도급예상"}</definedName>
    <definedName name="증감대비표" localSheetId="0" hidden="1">{#N/A,#N/A,FALSE,"증감대비표";#N/A,#N/A,FALSE,"결의서";#N/A,#N/A,FALSE,"내역서";#N/A,#N/A,FALSE,"도급예상"}</definedName>
    <definedName name="증감대비표" hidden="1">{#N/A,#N/A,FALSE,"증감대비표";#N/A,#N/A,FALSE,"결의서";#N/A,#N/A,FALSE,"내역서";#N/A,#N/A,FALSE,"도급예상"}</definedName>
    <definedName name="지지" localSheetId="2">공사원가계산서!지지</definedName>
    <definedName name="지지" localSheetId="0">지지</definedName>
    <definedName name="지지">공사원가계산서!지지</definedName>
    <definedName name="지품2" localSheetId="2" hidden="1">{#N/A,#N/A,FALSE,"포장단가"}</definedName>
    <definedName name="지품2" localSheetId="0" hidden="1">{#N/A,#N/A,FALSE,"포장단가"}</definedName>
    <definedName name="지품2" hidden="1">{#N/A,#N/A,FALSE,"포장단가"}</definedName>
    <definedName name="직매54P" localSheetId="2" hidden="1">{#N/A,#N/A,TRUE,"토적및재료집계";#N/A,#N/A,TRUE,"토적및재료집계";#N/A,#N/A,TRUE,"단위량"}</definedName>
    <definedName name="직매54P" localSheetId="0" hidden="1">{#N/A,#N/A,TRUE,"토적및재료집계";#N/A,#N/A,TRUE,"토적및재료집계";#N/A,#N/A,TRUE,"단위량"}</definedName>
    <definedName name="직매54P" hidden="1">{#N/A,#N/A,TRUE,"토적및재료집계";#N/A,#N/A,TRUE,"토적및재료집계";#N/A,#N/A,TRUE,"단위량"}</definedName>
    <definedName name="진" localSheetId="2" hidden="1">{#N/A,#N/A,FALSE,"현장 NCR 분석";#N/A,#N/A,FALSE,"현장품질감사";#N/A,#N/A,FALSE,"현장품질감사"}</definedName>
    <definedName name="진" localSheetId="0" hidden="1">{#N/A,#N/A,FALSE,"현장 NCR 분석";#N/A,#N/A,FALSE,"현장품질감사";#N/A,#N/A,FALSE,"현장품질감사"}</definedName>
    <definedName name="진" hidden="1">{#N/A,#N/A,FALSE,"현장 NCR 분석";#N/A,#N/A,FALSE,"현장품질감사";#N/A,#N/A,FALSE,"현장품질감사"}</definedName>
    <definedName name="진석" localSheetId="2">#REF!,#REF!</definedName>
    <definedName name="진석" localSheetId="0">#REF!,#REF!</definedName>
    <definedName name="진석">#REF!,#REF!</definedName>
    <definedName name="집계표" localSheetId="2" hidden="1">{#N/A,#N/A,FALSE,"전력간선"}</definedName>
    <definedName name="집계표" localSheetId="0" hidden="1">{#N/A,#N/A,FALSE,"전력간선"}</definedName>
    <definedName name="집계표" hidden="1">{#N/A,#N/A,FALSE,"전력간선"}</definedName>
    <definedName name="ㅊ" localSheetId="2" hidden="1">{#N/A,#N/A,FALSE,"품의서";#N/A,#N/A,FALSE,"전제";#N/A,#N/A,FALSE,"총손";#N/A,#N/A,FALSE,"손익";#N/A,#N/A,FALSE,"대당";#N/A,#N/A,FALSE,"가공비";#N/A,#N/A,FALSE,"재료비";#N/A,#N/A,FALSE,"판비";#N/A,#N/A,FALSE,"가격"}</definedName>
    <definedName name="ㅊ" localSheetId="0" hidden="1">{#N/A,#N/A,FALSE,"품의서";#N/A,#N/A,FALSE,"전제";#N/A,#N/A,FALSE,"총손";#N/A,#N/A,FALSE,"손익";#N/A,#N/A,FALSE,"대당";#N/A,#N/A,FALSE,"가공비";#N/A,#N/A,FALSE,"재료비";#N/A,#N/A,FALSE,"판비";#N/A,#N/A,FALSE,"가격"}</definedName>
    <definedName name="ㅊ" hidden="1">{#N/A,#N/A,FALSE,"품의서";#N/A,#N/A,FALSE,"전제";#N/A,#N/A,FALSE,"총손";#N/A,#N/A,FALSE,"손익";#N/A,#N/A,FALSE,"대당";#N/A,#N/A,FALSE,"가공비";#N/A,#N/A,FALSE,"재료비";#N/A,#N/A,FALSE,"판비";#N/A,#N/A,FALSE,"가격"}</definedName>
    <definedName name="ㅊㅍㅋㅌㅊㅋ" localSheetId="2" hidden="1">{#N/A,#N/A,FALSE,"운반시간"}</definedName>
    <definedName name="ㅊㅍㅋㅌㅊㅋ" localSheetId="0" hidden="1">{#N/A,#N/A,FALSE,"운반시간"}</definedName>
    <definedName name="ㅊㅍㅋㅌㅊㅋ" hidden="1">{#N/A,#N/A,FALSE,"운반시간"}</definedName>
    <definedName name="ㅊㅍㅋㅌㅍㅌ" localSheetId="2" hidden="1">{#N/A,#N/A,FALSE,"혼합골재"}</definedName>
    <definedName name="ㅊㅍㅋㅌㅍㅌ" localSheetId="0" hidden="1">{#N/A,#N/A,FALSE,"혼합골재"}</definedName>
    <definedName name="ㅊㅍㅋㅌㅍㅌ" hidden="1">{#N/A,#N/A,FALSE,"혼합골재"}</definedName>
    <definedName name="차례" localSheetId="2">공사원가계산서!차례</definedName>
    <definedName name="차례" localSheetId="0">차례</definedName>
    <definedName name="차례">공사원가계산서!차례</definedName>
    <definedName name="차집관로" localSheetId="2" hidden="1">{#N/A,#N/A,FALSE,"신청통보";#N/A,#N/A,FALSE,"기성확인서";#N/A,#N/A,FALSE,"기성내역서"}</definedName>
    <definedName name="차집관로" localSheetId="0" hidden="1">{#N/A,#N/A,FALSE,"신청통보";#N/A,#N/A,FALSE,"기성확인서";#N/A,#N/A,FALSE,"기성내역서"}</definedName>
    <definedName name="차집관로" hidden="1">{#N/A,#N/A,FALSE,"신청통보";#N/A,#N/A,FALSE,"기성확인서";#N/A,#N/A,FALSE,"기성내역서"}</definedName>
    <definedName name="참석자" localSheetId="2" hidden="1">{#N/A,#N/A,FALSE,"현장 NCR 분석";#N/A,#N/A,FALSE,"현장품질감사";#N/A,#N/A,FALSE,"현장품질감사"}</definedName>
    <definedName name="참석자" localSheetId="0" hidden="1">{#N/A,#N/A,FALSE,"현장 NCR 분석";#N/A,#N/A,FALSE,"현장품질감사";#N/A,#N/A,FALSE,"현장품질감사"}</definedName>
    <definedName name="참석자" hidden="1">{#N/A,#N/A,FALSE,"현장 NCR 분석";#N/A,#N/A,FALSE,"현장품질감사";#N/A,#N/A,FALSE,"현장품질감사"}</definedName>
    <definedName name="참석자2" localSheetId="2" hidden="1">{#N/A,#N/A,FALSE,"현장 NCR 분석";#N/A,#N/A,FALSE,"현장품질감사";#N/A,#N/A,FALSE,"현장품질감사"}</definedName>
    <definedName name="참석자2" localSheetId="0" hidden="1">{#N/A,#N/A,FALSE,"현장 NCR 분석";#N/A,#N/A,FALSE,"현장품질감사";#N/A,#N/A,FALSE,"현장품질감사"}</definedName>
    <definedName name="참석자2" hidden="1">{#N/A,#N/A,FALSE,"현장 NCR 분석";#N/A,#N/A,FALSE,"현장품질감사";#N/A,#N/A,FALSE,"현장품질감사"}</definedName>
    <definedName name="참조" localSheetId="0">참조</definedName>
    <definedName name="참조">표지!참조</definedName>
    <definedName name="처리수조" localSheetId="0" hidden="1">{"'용량1'!$A$1:$AF$491"}</definedName>
    <definedName name="처리수조" hidden="1">{"'용량1'!$A$1:$AF$491"}</definedName>
    <definedName name="총괄1" localSheetId="0" hidden="1">{"'단계별시설공사비'!$A$3:$K$51"}</definedName>
    <definedName name="총괄1" hidden="1">{"'단계별시설공사비'!$A$3:$K$51"}</definedName>
    <definedName name="총괄2" localSheetId="2" hidden="1">{#N/A,#N/A,FALSE,"현장 NCR 분석";#N/A,#N/A,FALSE,"현장품질감사";#N/A,#N/A,FALSE,"현장품질감사"}</definedName>
    <definedName name="총괄2" localSheetId="0" hidden="1">{#N/A,#N/A,FALSE,"현장 NCR 분석";#N/A,#N/A,FALSE,"현장품질감사";#N/A,#N/A,FALSE,"현장품질감사"}</definedName>
    <definedName name="총괄2" hidden="1">{#N/A,#N/A,FALSE,"현장 NCR 분석";#N/A,#N/A,FALSE,"현장품질감사";#N/A,#N/A,FALSE,"현장품질감사"}</definedName>
    <definedName name="총괄내역" localSheetId="2">공사원가계산서!총괄내역</definedName>
    <definedName name="총괄내역" localSheetId="0">총괄내역</definedName>
    <definedName name="총괄내역">공사원가계산서!총괄내역</definedName>
    <definedName name="총괄표2" localSheetId="2">#REF!,#REF!,#REF!</definedName>
    <definedName name="총괄표2" localSheetId="0">#REF!,#REF!,#REF!</definedName>
    <definedName name="총괄표2">#REF!,#REF!,#REF!</definedName>
    <definedName name="총무3" localSheetId="2" hidden="1">{#N/A,#N/A,FALSE,"단축1";#N/A,#N/A,FALSE,"단축2";#N/A,#N/A,FALSE,"단축3";#N/A,#N/A,FALSE,"장축";#N/A,#N/A,FALSE,"4WD"}</definedName>
    <definedName name="총무3" localSheetId="0" hidden="1">{#N/A,#N/A,FALSE,"단축1";#N/A,#N/A,FALSE,"단축2";#N/A,#N/A,FALSE,"단축3";#N/A,#N/A,FALSE,"장축";#N/A,#N/A,FALSE,"4WD"}</definedName>
    <definedName name="총무3" hidden="1">{#N/A,#N/A,FALSE,"단축1";#N/A,#N/A,FALSE,"단축2";#N/A,#N/A,FALSE,"단축3";#N/A,#N/A,FALSE,"장축";#N/A,#N/A,FALSE,"4WD"}</definedName>
    <definedName name="총액가">"Text 36"</definedName>
    <definedName name="추2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2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2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2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E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E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E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취소" localSheetId="0">취소</definedName>
    <definedName name="취소">표지!취소</definedName>
    <definedName name="취입보집계" localSheetId="2" hidden="1">{#N/A,#N/A,FALSE,"2~8번"}</definedName>
    <definedName name="취입보집계" localSheetId="0" hidden="1">{#N/A,#N/A,FALSE,"2~8번"}</definedName>
    <definedName name="취입보집계" hidden="1">{#N/A,#N/A,FALSE,"2~8번"}</definedName>
    <definedName name="칠곡" localSheetId="2" hidden="1">{#N/A,#N/A,TRUE,"손익보고"}</definedName>
    <definedName name="칠곡" localSheetId="0" hidden="1">{#N/A,#N/A,TRUE,"손익보고"}</definedName>
    <definedName name="칠곡" hidden="1">{#N/A,#N/A,TRUE,"손익보고"}</definedName>
    <definedName name="칠팔">25800</definedName>
    <definedName name="ㅋㅁ" localSheetId="2" hidden="1">{#N/A,#N/A,FALSE,"명세표"}</definedName>
    <definedName name="ㅋㅁ" localSheetId="0" hidden="1">{#N/A,#N/A,FALSE,"명세표"}</definedName>
    <definedName name="ㅋㅁ" hidden="1">{#N/A,#N/A,FALSE,"명세표"}</definedName>
    <definedName name="ㅋㅋ" localSheetId="2" hidden="1">{#N/A,#N/A,FALSE,"명세표"}</definedName>
    <definedName name="ㅋㅋ" localSheetId="0" hidden="1">{#N/A,#N/A,FALSE,"명세표"}</definedName>
    <definedName name="ㅋㅋ" hidden="1">{#N/A,#N/A,FALSE,"명세표"}</definedName>
    <definedName name="ㅋㅋㅋ" localSheetId="2" hidden="1">{#N/A,#N/A,FALSE,"명세표"}</definedName>
    <definedName name="ㅋㅋㅋ" localSheetId="0" hidden="1">{#N/A,#N/A,FALSE,"명세표"}</definedName>
    <definedName name="ㅋㅋㅋ" hidden="1">{#N/A,#N/A,FALSE,"명세표"}</definedName>
    <definedName name="카메라" localSheetId="2" hidden="1">{#N/A,#N/A,FALSE,"단축1";#N/A,#N/A,FALSE,"단축2";#N/A,#N/A,FALSE,"단축3";#N/A,#N/A,FALSE,"장축";#N/A,#N/A,FALSE,"4WD"}</definedName>
    <definedName name="카메라" localSheetId="0" hidden="1">{#N/A,#N/A,FALSE,"단축1";#N/A,#N/A,FALSE,"단축2";#N/A,#N/A,FALSE,"단축3";#N/A,#N/A,FALSE,"장축";#N/A,#N/A,FALSE,"4WD"}</definedName>
    <definedName name="카메라" hidden="1">{#N/A,#N/A,FALSE,"단축1";#N/A,#N/A,FALSE,"단축2";#N/A,#N/A,FALSE,"단축3";#N/A,#N/A,FALSE,"장축";#N/A,#N/A,FALSE,"4WD"}</definedName>
    <definedName name="케이블간지" localSheetId="2" hidden="1">{#N/A,#N/A,TRUE,"토적및재료집계";#N/A,#N/A,TRUE,"토적및재료집계";#N/A,#N/A,TRUE,"단위량"}</definedName>
    <definedName name="케이블간지" localSheetId="0" hidden="1">{#N/A,#N/A,TRUE,"토적및재료집계";#N/A,#N/A,TRUE,"토적및재료집계";#N/A,#N/A,TRUE,"단위량"}</definedName>
    <definedName name="케이블간지" hidden="1">{#N/A,#N/A,TRUE,"토적및재료집계";#N/A,#N/A,TRUE,"토적및재료집계";#N/A,#N/A,TRUE,"단위량"}</definedName>
    <definedName name="크레인가격" localSheetId="0">크레인가격</definedName>
    <definedName name="크레인가격">표지!크레인가격</definedName>
    <definedName name="ㅌㄴㅇ" localSheetId="2" hidden="1">{#N/A,#N/A,FALSE,"단축1";#N/A,#N/A,FALSE,"단축2";#N/A,#N/A,FALSE,"단축3";#N/A,#N/A,FALSE,"장축";#N/A,#N/A,FALSE,"4WD"}</definedName>
    <definedName name="ㅌㄴㅇ" localSheetId="0" hidden="1">{#N/A,#N/A,FALSE,"단축1";#N/A,#N/A,FALSE,"단축2";#N/A,#N/A,FALSE,"단축3";#N/A,#N/A,FALSE,"장축";#N/A,#N/A,FALSE,"4WD"}</definedName>
    <definedName name="ㅌㄴㅇ" hidden="1">{#N/A,#N/A,FALSE,"단축1";#N/A,#N/A,FALSE,"단축2";#N/A,#N/A,FALSE,"단축3";#N/A,#N/A,FALSE,"장축";#N/A,#N/A,FALSE,"4WD"}</definedName>
    <definedName name="ㅌㅍ츛ㅌ" localSheetId="2" hidden="1">{#N/A,#N/A,FALSE,"운반시간"}</definedName>
    <definedName name="ㅌㅍ츛ㅌ" localSheetId="0" hidden="1">{#N/A,#N/A,FALSE,"운반시간"}</definedName>
    <definedName name="ㅌㅍ츛ㅌ" hidden="1">{#N/A,#N/A,FALSE,"운반시간"}</definedName>
    <definedName name="타견적" localSheetId="0" hidden="1">{"'Sheet1'!$A$9:$I$36"}</definedName>
    <definedName name="타견적" hidden="1">{"'Sheet1'!$A$9:$I$36"}</definedName>
    <definedName name="타이틀1" localSheetId="0" hidden="1">{"'Sheet1'!$A$9:$I$36"}</definedName>
    <definedName name="타이틀1" hidden="1">{"'Sheet1'!$A$9:$I$36"}</definedName>
    <definedName name="테스크" localSheetId="2" hidden="1">{#N/A,#N/A,FALSE,"단가표지"}</definedName>
    <definedName name="테스크" localSheetId="0" hidden="1">{#N/A,#N/A,FALSE,"단가표지"}</definedName>
    <definedName name="테스크" hidden="1">{#N/A,#N/A,FALSE,"단가표지"}</definedName>
    <definedName name="템플리트모듈10" localSheetId="2">BlankMacro1</definedName>
    <definedName name="템플리트모듈10" localSheetId="0">BlankMacro1</definedName>
    <definedName name="템플리트모듈10">BlankMacro1</definedName>
    <definedName name="템플리트모튤11" localSheetId="2">BlankMacro1</definedName>
    <definedName name="템플리트모튤11" localSheetId="0">BlankMacro1</definedName>
    <definedName name="템플리트모튤11">BlankMacro1</definedName>
    <definedName name="템플리트모튤12" localSheetId="2">BlankMacro1</definedName>
    <definedName name="템플리트모튤12" localSheetId="0">BlankMacro1</definedName>
    <definedName name="템플리트모튤12">BlankMacro1</definedName>
    <definedName name="템플리트모튤13" localSheetId="2">BlankMacro1</definedName>
    <definedName name="템플리트모튤13" localSheetId="0">BlankMacro1</definedName>
    <definedName name="템플리트모튤13">BlankMacro1</definedName>
    <definedName name="토" localSheetId="2" hidden="1">#REF!</definedName>
    <definedName name="토" localSheetId="0" hidden="1">#REF!</definedName>
    <definedName name="토" hidden="1">#REF!</definedName>
    <definedName name="토공" localSheetId="2" hidden="1">{#N/A,#N/A,FALSE,"포장2"}</definedName>
    <definedName name="토공" localSheetId="0" hidden="1">{#N/A,#N/A,FALSE,"포장2"}</definedName>
    <definedName name="토공" hidden="1">{#N/A,#N/A,FALSE,"포장2"}</definedName>
    <definedName name="토공222" localSheetId="2" hidden="1">{#N/A,#N/A,FALSE,"토공2"}</definedName>
    <definedName name="토공222" localSheetId="0" hidden="1">{#N/A,#N/A,FALSE,"토공2"}</definedName>
    <definedName name="토공222" hidden="1">{#N/A,#N/A,FALSE,"토공2"}</definedName>
    <definedName name="토공및터널공" localSheetId="2">공사원가계산서!토공및터널공</definedName>
    <definedName name="토공및터널공" localSheetId="0">토공및터널공</definedName>
    <definedName name="토공및터널공">공사원가계산서!토공및터널공</definedName>
    <definedName name="토목" localSheetId="2" hidden="1">{#N/A,#N/A,FALSE,"단가표지"}</definedName>
    <definedName name="토목" localSheetId="0" hidden="1">{#N/A,#N/A,FALSE,"단가표지"}</definedName>
    <definedName name="토목" hidden="1">{#N/A,#N/A,FALSE,"단가표지"}</definedName>
    <definedName name="토목설계" localSheetId="2" hidden="1">{#N/A,#N/A,FALSE,"골재소요량";#N/A,#N/A,FALSE,"골재소요량"}</definedName>
    <definedName name="토목설계" localSheetId="0" hidden="1">{#N/A,#N/A,FALSE,"골재소요량";#N/A,#N/A,FALSE,"골재소요량"}</definedName>
    <definedName name="토목설계" hidden="1">{#N/A,#N/A,FALSE,"골재소요량";#N/A,#N/A,FALSE,"골재소요량"}</definedName>
    <definedName name="토적" localSheetId="0">#REF!</definedName>
    <definedName name="토적">#REF!</definedName>
    <definedName name="토적표" localSheetId="2" hidden="1">#REF!</definedName>
    <definedName name="토적표" localSheetId="0" hidden="1">#REF!</definedName>
    <definedName name="토적표" hidden="1">#REF!</definedName>
    <definedName name="토적표01" localSheetId="2" hidden="1">#REF!</definedName>
    <definedName name="토적표01" localSheetId="0" hidden="1">#REF!</definedName>
    <definedName name="토적표01" hidden="1">#REF!</definedName>
    <definedName name="통괄" localSheetId="0" hidden="1">{"'단계별시설공사비'!$A$3:$K$51"}</definedName>
    <definedName name="통괄" hidden="1">{"'단계별시설공사비'!$A$3:$K$51"}</definedName>
    <definedName name="통합" localSheetId="2">공사원가계산서!통합</definedName>
    <definedName name="통합" localSheetId="0">통합</definedName>
    <definedName name="통합">공사원가계산서!통합</definedName>
    <definedName name="통합1" localSheetId="2">공사원가계산서!통합1</definedName>
    <definedName name="통합1" localSheetId="0">통합1</definedName>
    <definedName name="통합1">공사원가계산서!통합1</definedName>
    <definedName name="투자CONC.182억" localSheetId="2" hidden="1">{#N/A,#N/A,FALSE,"단축1";#N/A,#N/A,FALSE,"단축2";#N/A,#N/A,FALSE,"단축3";#N/A,#N/A,FALSE,"장축";#N/A,#N/A,FALSE,"4WD"}</definedName>
    <definedName name="투자CONC.182억" localSheetId="0" hidden="1">{#N/A,#N/A,FALSE,"단축1";#N/A,#N/A,FALSE,"단축2";#N/A,#N/A,FALSE,"단축3";#N/A,#N/A,FALSE,"장축";#N/A,#N/A,FALSE,"4WD"}</definedName>
    <definedName name="투자CONC.182억" hidden="1">{#N/A,#N/A,FALSE,"단축1";#N/A,#N/A,FALSE,"단축2";#N/A,#N/A,FALSE,"단축3";#N/A,#N/A,FALSE,"장축";#N/A,#N/A,FALSE,"4WD"}</definedName>
    <definedName name="투자비비교" localSheetId="2" hidden="1">{#N/A,#N/A,FALSE,"단축1";#N/A,#N/A,FALSE,"단축2";#N/A,#N/A,FALSE,"단축3";#N/A,#N/A,FALSE,"장축";#N/A,#N/A,FALSE,"4WD"}</definedName>
    <definedName name="투자비비교" localSheetId="0" hidden="1">{#N/A,#N/A,FALSE,"단축1";#N/A,#N/A,FALSE,"단축2";#N/A,#N/A,FALSE,"단축3";#N/A,#N/A,FALSE,"장축";#N/A,#N/A,FALSE,"4WD"}</definedName>
    <definedName name="투자비비교" hidden="1">{#N/A,#N/A,FALSE,"단축1";#N/A,#N/A,FALSE,"단축2";#N/A,#N/A,FALSE,"단축3";#N/A,#N/A,FALSE,"장축";#N/A,#N/A,FALSE,"4WD"}</definedName>
    <definedName name="투찰서_2" localSheetId="2">공사원가계산서!투찰서_2</definedName>
    <definedName name="투찰서_2" localSheetId="0">투찰서_2</definedName>
    <definedName name="투찰서_2">공사원가계산서!투찰서_2</definedName>
    <definedName name="투찰서_3" localSheetId="2">공사원가계산서!투찰서_3</definedName>
    <definedName name="투찰서_3" localSheetId="0">투찰서_3</definedName>
    <definedName name="투찰서_3">공사원가계산서!투찰서_3</definedName>
    <definedName name="투찰서2" localSheetId="2">공사원가계산서!투찰서2</definedName>
    <definedName name="투찰서2" localSheetId="0">투찰서2</definedName>
    <definedName name="투찰서2">공사원가계산서!투찰서2</definedName>
    <definedName name="특급기술자" localSheetId="2">#REF!,#REF!,#REF!,#REF!,#REF!,#REF!</definedName>
    <definedName name="특급기술자" localSheetId="0">#REF!,#REF!,#REF!,#REF!,#REF!,#REF!</definedName>
    <definedName name="특급기술자">#REF!,#REF!,#REF!,#REF!,#REF!,#REF!</definedName>
    <definedName name="특급자" localSheetId="2">#REF!,#REF!,#REF!,#REF!,#REF!,#REF!</definedName>
    <definedName name="특급자" localSheetId="0">#REF!,#REF!,#REF!,#REF!,#REF!,#REF!</definedName>
    <definedName name="특급자">#REF!,#REF!,#REF!,#REF!,#REF!,#REF!</definedName>
    <definedName name="ㅍ" localSheetId="2" hidden="1">{#N/A,#N/A,FALSE,"명세표"}</definedName>
    <definedName name="ㅍ" localSheetId="0" hidden="1">{#N/A,#N/A,FALSE,"명세표"}</definedName>
    <definedName name="ㅍ" hidden="1">{#N/A,#N/A,FALSE,"명세표"}</definedName>
    <definedName name="ㅍ춫" localSheetId="2" hidden="1">{#N/A,#N/A,FALSE,"골재소요량";#N/A,#N/A,FALSE,"골재소요량"}</definedName>
    <definedName name="ㅍ춫" localSheetId="0" hidden="1">{#N/A,#N/A,FALSE,"골재소요량";#N/A,#N/A,FALSE,"골재소요량"}</definedName>
    <definedName name="ㅍ춫" hidden="1">{#N/A,#N/A,FALSE,"골재소요량";#N/A,#N/A,FALSE,"골재소요량"}</definedName>
    <definedName name="ㅍ츝" localSheetId="2" hidden="1">{#N/A,#N/A,FALSE,"표지목차"}</definedName>
    <definedName name="ㅍ츝" localSheetId="0" hidden="1">{#N/A,#N/A,FALSE,"표지목차"}</definedName>
    <definedName name="ㅍ츝" hidden="1">{#N/A,#N/A,FALSE,"표지목차"}</definedName>
    <definedName name="ㅍㅍ" localSheetId="2" hidden="1">{#N/A,#N/A,TRUE,"토적및재료집계";#N/A,#N/A,TRUE,"토적및재료집계";#N/A,#N/A,TRUE,"단위량"}</definedName>
    <definedName name="ㅍㅍ" localSheetId="0" hidden="1">{#N/A,#N/A,TRUE,"토적및재료집계";#N/A,#N/A,TRUE,"토적및재료집계";#N/A,#N/A,TRUE,"단위량"}</definedName>
    <definedName name="ㅍㅍ" hidden="1">{#N/A,#N/A,TRUE,"토적및재료집계";#N/A,#N/A,TRUE,"토적및재료집계";#N/A,#N/A,TRUE,"단위량"}</definedName>
    <definedName name="ㅍㅍ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파일" localSheetId="2" hidden="1">#REF!</definedName>
    <definedName name="파일" localSheetId="0" hidden="1">#REF!</definedName>
    <definedName name="파일" hidden="1">#REF!</definedName>
    <definedName name="판넬" localSheetId="2" hidden="1">{"'단계별시설공사비'!$A$3:$K$51"}</definedName>
    <definedName name="판넬" localSheetId="0" hidden="1">{"'단계별시설공사비'!$A$3:$K$51"}</definedName>
    <definedName name="판넬" hidden="1">{"'단계별시설공사비'!$A$3:$K$51"}</definedName>
    <definedName name="팔" localSheetId="2" hidden="1">#REF!</definedName>
    <definedName name="팔" localSheetId="0" hidden="1">#REF!</definedName>
    <definedName name="팔" hidden="1">#REF!</definedName>
    <definedName name="패킹" localSheetId="0">ROUND(SUM(DCC,DCO,DCN)*100/#REF!,1)</definedName>
    <definedName name="패킹">#N/A</definedName>
    <definedName name="페이지" localSheetId="2" hidden="1">{"'Firr(선)'!$AS$1:$AY$62","'Firr(사)'!$AS$1:$AY$62","'Firr(회)'!$AS$1:$AY$62","'Firr(선)'!$L$1:$V$62","'Firr(사)'!$L$1:$V$62","'Firr(회)'!$L$1:$V$62"}</definedName>
    <definedName name="페이지" localSheetId="0" hidden="1">{"'Firr(선)'!$AS$1:$AY$62","'Firr(사)'!$AS$1:$AY$62","'Firr(회)'!$AS$1:$AY$62","'Firr(선)'!$L$1:$V$62","'Firr(사)'!$L$1:$V$62","'Firr(회)'!$L$1:$V$62"}</definedName>
    <definedName name="페이지" hidden="1">{"'Firr(선)'!$AS$1:$AY$62","'Firr(사)'!$AS$1:$AY$62","'Firr(회)'!$AS$1:$AY$62","'Firr(선)'!$L$1:$V$62","'Firr(사)'!$L$1:$V$62","'Firr(회)'!$L$1:$V$62"}</definedName>
    <definedName name="편의시설수도비" localSheetId="2">공사원가계산서!편의시설수도비</definedName>
    <definedName name="편의시설수도비" localSheetId="0">편의시설수도비</definedName>
    <definedName name="편의시설수도비">공사원가계산서!편의시설수도비</definedName>
    <definedName name="포스테코" localSheetId="2" hidden="1">#REF!</definedName>
    <definedName name="포스테코" localSheetId="0" hidden="1">#REF!</definedName>
    <definedName name="포스테코" hidden="1">#REF!</definedName>
    <definedName name="표" localSheetId="0">#REF!</definedName>
    <definedName name="표">#REF!</definedName>
    <definedName name="표지" localSheetId="0">#REF!</definedName>
    <definedName name="표지">#REF!</definedName>
    <definedName name="표지3" localSheetId="2" hidden="1">{"'관경확장'!$A$79:$M$98","'관경확장'!$A$54:$M$78"}</definedName>
    <definedName name="표지3" localSheetId="0" hidden="1">{"'관경확장'!$A$79:$M$98","'관경확장'!$A$54:$M$78"}</definedName>
    <definedName name="표지3" hidden="1">{"'관경확장'!$A$79:$M$98","'관경확장'!$A$54:$M$78"}</definedName>
    <definedName name="표지터파기">#REF!</definedName>
    <definedName name="표지판" localSheetId="0">#REF!</definedName>
    <definedName name="표지판">#REF!</definedName>
    <definedName name="풍전2" localSheetId="2" hidden="1">{#N/A,#N/A,TRUE,"손익보고"}</definedName>
    <definedName name="풍전2" localSheetId="0" hidden="1">{#N/A,#N/A,TRUE,"손익보고"}</definedName>
    <definedName name="풍전2" hidden="1">{#N/A,#N/A,TRUE,"손익보고"}</definedName>
    <definedName name="ㅎ" localSheetId="2" hidden="1">{#N/A,#N/A,FALSE,"단축1";#N/A,#N/A,FALSE,"단축2";#N/A,#N/A,FALSE,"단축3";#N/A,#N/A,FALSE,"장축";#N/A,#N/A,FALSE,"4WD"}</definedName>
    <definedName name="ㅎ" localSheetId="0" hidden="1">{#N/A,#N/A,FALSE,"단축1";#N/A,#N/A,FALSE,"단축2";#N/A,#N/A,FALSE,"단축3";#N/A,#N/A,FALSE,"장축";#N/A,#N/A,FALSE,"4WD"}</definedName>
    <definedName name="ㅎ" hidden="1">{#N/A,#N/A,FALSE,"단축1";#N/A,#N/A,FALSE,"단축2";#N/A,#N/A,FALSE,"단축3";#N/A,#N/A,FALSE,"장축";#N/A,#N/A,FALSE,"4WD"}</definedName>
    <definedName name="ㅎㄴ" localSheetId="2" hidden="1">{#N/A,#N/A,FALSE,"단가표지"}</definedName>
    <definedName name="ㅎㄴ" localSheetId="0" hidden="1">{#N/A,#N/A,FALSE,"단가표지"}</definedName>
    <definedName name="ㅎㄴ" hidden="1">{#N/A,#N/A,FALSE,"단가표지"}</definedName>
    <definedName name="ㅎㄴㅁㄹㅇㄹㄴ" localSheetId="2" hidden="1">{#N/A,"수불부",FALSE,"사급자재수불서";#N/A,"수불부",FALSE,"사급자재수불서"}</definedName>
    <definedName name="ㅎㄴㅁㄹㅇㄹㄴ" localSheetId="0" hidden="1">{#N/A,"수불부",FALSE,"사급자재수불서";#N/A,"수불부",FALSE,"사급자재수불서"}</definedName>
    <definedName name="ㅎㄴㅁㄹㅇㄹㄴ" hidden="1">{#N/A,"수불부",FALSE,"사급자재수불서";#N/A,"수불부",FALSE,"사급자재수불서"}</definedName>
    <definedName name="ㅎㄹㄴㅇ" localSheetId="2" hidden="1">{#N/A,#N/A,FALSE,"단가표지"}</definedName>
    <definedName name="ㅎㄹㄴㅇ" localSheetId="0" hidden="1">{#N/A,#N/A,FALSE,"단가표지"}</definedName>
    <definedName name="ㅎㄹㄴㅇ" hidden="1">{#N/A,#N/A,FALSE,"단가표지"}</definedName>
    <definedName name="ㅎㄹㅇㄴ" localSheetId="2" hidden="1">{#N/A,#N/A,FALSE,"골재소요량";#N/A,#N/A,FALSE,"골재소요량"}</definedName>
    <definedName name="ㅎㄹㅇㄴ" localSheetId="0" hidden="1">{#N/A,#N/A,FALSE,"골재소요량";#N/A,#N/A,FALSE,"골재소요량"}</definedName>
    <definedName name="ㅎㄹㅇㄴ" hidden="1">{#N/A,#N/A,FALSE,"골재소요량";#N/A,#N/A,FALSE,"골재소요량"}</definedName>
    <definedName name="ㅎㄹㅇㅁㅁㅎ" localSheetId="2" hidden="1">{#N/A,#N/A,FALSE,"조골재"}</definedName>
    <definedName name="ㅎㄹㅇㅁㅁㅎ" localSheetId="0" hidden="1">{#N/A,#N/A,FALSE,"조골재"}</definedName>
    <definedName name="ㅎㄹㅇㅁㅁㅎ" hidden="1">{#N/A,#N/A,FALSE,"조골재"}</definedName>
    <definedName name="ㅎㄹㅇㅁㅎㅁ" localSheetId="2" hidden="1">{#N/A,#N/A,FALSE,"표지목차"}</definedName>
    <definedName name="ㅎㄹㅇㅁㅎㅁ" localSheetId="0" hidden="1">{#N/A,#N/A,FALSE,"표지목차"}</definedName>
    <definedName name="ㅎㄹㅇㅁㅎㅁ" hidden="1">{#N/A,#N/A,FALSE,"표지목차"}</definedName>
    <definedName name="ㅎㄹㅇㅎ" localSheetId="2" hidden="1">{#N/A,#N/A,FALSE,"단가표지"}</definedName>
    <definedName name="ㅎㄹㅇㅎ" localSheetId="0" hidden="1">{#N/A,#N/A,FALSE,"단가표지"}</definedName>
    <definedName name="ㅎㄹㅇㅎ" hidden="1">{#N/A,#N/A,FALSE,"단가표지"}</definedName>
    <definedName name="ㅎㄹㅇㅎㅇㅁㅎ" localSheetId="2" hidden="1">{#N/A,#N/A,FALSE,"운반시간"}</definedName>
    <definedName name="ㅎㄹㅇㅎㅇㅁㅎ" localSheetId="0" hidden="1">{#N/A,#N/A,FALSE,"운반시간"}</definedName>
    <definedName name="ㅎㄹㅇㅎㅇㅁㅎ" hidden="1">{#N/A,#N/A,FALSE,"운반시간"}</definedName>
    <definedName name="ㅎ륜ㅇㄹ" localSheetId="2" hidden="1">{#N/A,#N/A,FALSE,"2~8번"}</definedName>
    <definedName name="ㅎ륜ㅇㄹ" localSheetId="0" hidden="1">{#N/A,#N/A,FALSE,"2~8번"}</definedName>
    <definedName name="ㅎ륜ㅇㄹ" hidden="1">{#N/A,#N/A,FALSE,"2~8번"}</definedName>
    <definedName name="ㅎ르ㅓㅗㅓ" localSheetId="2" hidden="1">{#N/A,#N/A,FALSE,"골재소요량";#N/A,#N/A,FALSE,"골재소요량"}</definedName>
    <definedName name="ㅎ르ㅓㅗㅓ" localSheetId="0" hidden="1">{#N/A,#N/A,FALSE,"골재소요량";#N/A,#N/A,FALSE,"골재소요량"}</definedName>
    <definedName name="ㅎ르ㅓㅗㅓ" hidden="1">{#N/A,#N/A,FALSE,"골재소요량";#N/A,#N/A,FALSE,"골재소요량"}</definedName>
    <definedName name="ㅎㄻㄹㅇㅎㅇㅁ" localSheetId="2" hidden="1">{#N/A,#N/A,FALSE,"혼합골재"}</definedName>
    <definedName name="ㅎㄻㄹㅇㅎㅇㅁ" localSheetId="0" hidden="1">{#N/A,#N/A,FALSE,"혼합골재"}</definedName>
    <definedName name="ㅎㄻㄹㅇㅎㅇㅁ" hidden="1">{#N/A,#N/A,FALSE,"혼합골재"}</definedName>
    <definedName name="ㅎㄻㅇㅎㅁㅇㅎㅁㅇㅎ" localSheetId="2" hidden="1">{#N/A,#N/A,FALSE,"골재소요량";#N/A,#N/A,FALSE,"골재소요량"}</definedName>
    <definedName name="ㅎㄻㅇㅎㅁㅇㅎㅁㅇㅎ" localSheetId="0" hidden="1">{#N/A,#N/A,FALSE,"골재소요량";#N/A,#N/A,FALSE,"골재소요량"}</definedName>
    <definedName name="ㅎㄻㅇㅎㅁㅇㅎㅁㅇㅎ" hidden="1">{#N/A,#N/A,FALSE,"골재소요량";#N/A,#N/A,FALSE,"골재소요량"}</definedName>
    <definedName name="ㅎㅀ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ㅁㅇㅀㅁㅇ" localSheetId="2" hidden="1">{#N/A,#N/A,FALSE,"단가표지"}</definedName>
    <definedName name="ㅎㅁㅇㅀㅁㅇ" localSheetId="0" hidden="1">{#N/A,#N/A,FALSE,"단가표지"}</definedName>
    <definedName name="ㅎㅁㅇㅀㅁㅇ" hidden="1">{#N/A,#N/A,FALSE,"단가표지"}</definedName>
    <definedName name="ㅎㅁㅇㅀㅁㅇㅎㅁ" localSheetId="2" hidden="1">{#N/A,#N/A,FALSE,"단가표지"}</definedName>
    <definedName name="ㅎㅁㅇㅀㅁㅇㅎㅁ" localSheetId="0" hidden="1">{#N/A,#N/A,FALSE,"단가표지"}</definedName>
    <definedName name="ㅎㅁㅇㅀㅁㅇㅎㅁ" hidden="1">{#N/A,#N/A,FALSE,"단가표지"}</definedName>
    <definedName name="ㅎㅁㅎㄻㄴㅇ" localSheetId="2" hidden="1">{#N/A,#N/A,FALSE,"단가표지"}</definedName>
    <definedName name="ㅎㅁㅎㄻㄴㅇ" localSheetId="0" hidden="1">{#N/A,#N/A,FALSE,"단가표지"}</definedName>
    <definedName name="ㅎㅁㅎㄻㄴㅇ" hidden="1">{#N/A,#N/A,FALSE,"단가표지"}</definedName>
    <definedName name="ㅎㅇㄴ" localSheetId="2" hidden="1">{#N/A,#N/A,FALSE,"단가표지"}</definedName>
    <definedName name="ㅎㅇㄴ" localSheetId="0" hidden="1">{#N/A,#N/A,FALSE,"단가표지"}</definedName>
    <definedName name="ㅎㅇㄴ" hidden="1">{#N/A,#N/A,FALSE,"단가표지"}</definedName>
    <definedName name="ㅎㅇㄹ홍ㄴ로" localSheetId="2" hidden="1">{#N/A,#N/A,FALSE,"단가표지"}</definedName>
    <definedName name="ㅎㅇㄹ홍ㄴ로" localSheetId="0" hidden="1">{#N/A,#N/A,FALSE,"단가표지"}</definedName>
    <definedName name="ㅎㅇㄹ홍ㄴ로" hidden="1">{#N/A,#N/A,FALSE,"단가표지"}</definedName>
    <definedName name="ㅎㅇㄻㅎㅁㅇ" localSheetId="2" hidden="1">{#N/A,#N/A,FALSE,"혼합골재"}</definedName>
    <definedName name="ㅎㅇㄻㅎㅁㅇ" localSheetId="0" hidden="1">{#N/A,#N/A,FALSE,"혼합골재"}</definedName>
    <definedName name="ㅎㅇㄻㅎㅁㅇ" hidden="1">{#N/A,#N/A,FALSE,"혼합골재"}</definedName>
    <definedName name="ㅎㅇㄻㅎㅁㅎㅁㅇ" localSheetId="2" hidden="1">{#N/A,#N/A,FALSE,"운반시간"}</definedName>
    <definedName name="ㅎㅇㄻㅎㅁㅎㅁㅇ" localSheetId="0" hidden="1">{#N/A,#N/A,FALSE,"운반시간"}</definedName>
    <definedName name="ㅎㅇㄻㅎㅁㅎㅁㅇ" hidden="1">{#N/A,#N/A,FALSE,"운반시간"}</definedName>
    <definedName name="ㅎㅇㅀ" localSheetId="2" hidden="1">{#N/A,#N/A,FALSE,"단가표지"}</definedName>
    <definedName name="ㅎㅇㅀ" localSheetId="0" hidden="1">{#N/A,#N/A,FALSE,"단가표지"}</definedName>
    <definedName name="ㅎㅇㅀ" hidden="1">{#N/A,#N/A,FALSE,"단가표지"}</definedName>
    <definedName name="ㅎㅇㅀㄴ" localSheetId="2" hidden="1">{#N/A,#N/A,FALSE,"골재소요량";#N/A,#N/A,FALSE,"골재소요량"}</definedName>
    <definedName name="ㅎㅇㅀㄴ" localSheetId="0" hidden="1">{#N/A,#N/A,FALSE,"골재소요량";#N/A,#N/A,FALSE,"골재소요량"}</definedName>
    <definedName name="ㅎㅇㅀㄴ" hidden="1">{#N/A,#N/A,FALSE,"골재소요량";#N/A,#N/A,FALSE,"골재소요량"}</definedName>
    <definedName name="ㅎㅇㅀㅁㅇㅎㅁㅇ" localSheetId="2" hidden="1">{#N/A,#N/A,FALSE,"단가표지"}</definedName>
    <definedName name="ㅎㅇㅀㅁㅇㅎㅁㅇ" localSheetId="0" hidden="1">{#N/A,#N/A,FALSE,"단가표지"}</definedName>
    <definedName name="ㅎㅇㅀㅁㅇㅎㅁㅇ" hidden="1">{#N/A,#N/A,FALSE,"단가표지"}</definedName>
    <definedName name="ㅎㅇㅀㅇㅀ" localSheetId="2" hidden="1">{#N/A,#N/A,FALSE,"표지목차"}</definedName>
    <definedName name="ㅎㅇㅀㅇㅀ" localSheetId="0" hidden="1">{#N/A,#N/A,FALSE,"표지목차"}</definedName>
    <definedName name="ㅎㅇㅀㅇㅀ" hidden="1">{#N/A,#N/A,FALSE,"표지목차"}</definedName>
    <definedName name="ㅎㅇㅀㅇㅀㅇ" localSheetId="2" hidden="1">{#N/A,#N/A,FALSE,"표지목차"}</definedName>
    <definedName name="ㅎㅇㅀㅇㅀㅇ" localSheetId="0" hidden="1">{#N/A,#N/A,FALSE,"표지목차"}</definedName>
    <definedName name="ㅎㅇㅀㅇㅀㅇ" hidden="1">{#N/A,#N/A,FALSE,"표지목차"}</definedName>
    <definedName name="ㅎㅇㅁㄴㄹ" localSheetId="2" hidden="1">{#N/A,#N/A,FALSE,"운반시간"}</definedName>
    <definedName name="ㅎㅇㅁㄴㄹ" localSheetId="0" hidden="1">{#N/A,#N/A,FALSE,"운반시간"}</definedName>
    <definedName name="ㅎㅇㅁㄴㄹ" hidden="1">{#N/A,#N/A,FALSE,"운반시간"}</definedName>
    <definedName name="ㅎㅇㅁㅀㅁㅇ" localSheetId="2" hidden="1">{#N/A,#N/A,FALSE,"단가표지"}</definedName>
    <definedName name="ㅎㅇㅁㅀㅁㅇ" localSheetId="0" hidden="1">{#N/A,#N/A,FALSE,"단가표지"}</definedName>
    <definedName name="ㅎㅇㅁㅀㅁㅇ" hidden="1">{#N/A,#N/A,FALSE,"단가표지"}</definedName>
    <definedName name="하도급통보내역" localSheetId="2" hidden="1">{#N/A,#N/A,FALSE,"신청통보";#N/A,#N/A,FALSE,"기성확인서";#N/A,#N/A,FALSE,"기성내역서"}</definedName>
    <definedName name="하도급통보내역" localSheetId="0" hidden="1">{#N/A,#N/A,FALSE,"신청통보";#N/A,#N/A,FALSE,"기성확인서";#N/A,#N/A,FALSE,"기성내역서"}</definedName>
    <definedName name="하도급통보내역" hidden="1">{#N/A,#N/A,FALSE,"신청통보";#N/A,#N/A,FALSE,"기성확인서";#N/A,#N/A,FALSE,"기성내역서"}</definedName>
    <definedName name="하도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대비표" localSheetId="2" hidden="1">{#N/A,#N/A,FALSE,"증감대비표";#N/A,#N/A,FALSE,"결의서";#N/A,#N/A,FALSE,"내역서";#N/A,#N/A,FALSE,"도급예상"}</definedName>
    <definedName name="하동대비표" localSheetId="0" hidden="1">{#N/A,#N/A,FALSE,"증감대비표";#N/A,#N/A,FALSE,"결의서";#N/A,#N/A,FALSE,"내역서";#N/A,#N/A,FALSE,"도급예상"}</definedName>
    <definedName name="하동대비표" hidden="1">{#N/A,#N/A,FALSE,"증감대비표";#N/A,#N/A,FALSE,"결의서";#N/A,#N/A,FALSE,"내역서";#N/A,#N/A,FALSE,"도급예상"}</definedName>
    <definedName name="하하하" localSheetId="2" hidden="1">{#N/A,#N/A,FALSE,"명세표"}</definedName>
    <definedName name="하하하" localSheetId="0" hidden="1">{#N/A,#N/A,FALSE,"명세표"}</definedName>
    <definedName name="하하하" hidden="1">{#N/A,#N/A,FALSE,"명세표"}</definedName>
    <definedName name="하핳" localSheetId="2" hidden="1">{#N/A,#N/A,TRUE,"Y생산";#N/A,#N/A,TRUE,"Y판매";#N/A,#N/A,TRUE,"Y총물량";#N/A,#N/A,TRUE,"Y능력";#N/A,#N/A,TRUE,"YKD"}</definedName>
    <definedName name="하핳" localSheetId="0" hidden="1">{#N/A,#N/A,TRUE,"Y생산";#N/A,#N/A,TRUE,"Y판매";#N/A,#N/A,TRUE,"Y총물량";#N/A,#N/A,TRUE,"Y능력";#N/A,#N/A,TRUE,"YKD"}</definedName>
    <definedName name="하핳" hidden="1">{#N/A,#N/A,TRUE,"Y생산";#N/A,#N/A,TRUE,"Y판매";#N/A,#N/A,TRUE,"Y총물량";#N/A,#N/A,TRUE,"Y능력";#N/A,#N/A,TRUE,"YKD"}</definedName>
    <definedName name="한" localSheetId="2" hidden="1">{#N/A,#N/A,FALSE,"조골재"}</definedName>
    <definedName name="한" localSheetId="0" hidden="1">{#N/A,#N/A,FALSE,"조골재"}</definedName>
    <definedName name="한" hidden="1">{#N/A,#N/A,FALSE,"조골재"}</definedName>
    <definedName name="한동" localSheetId="2" hidden="1">{#N/A,#N/A,FALSE,"단가표지"}</definedName>
    <definedName name="한동" localSheetId="0" hidden="1">{#N/A,#N/A,FALSE,"단가표지"}</definedName>
    <definedName name="한동" hidden="1">{#N/A,#N/A,FALSE,"단가표지"}</definedName>
    <definedName name="한영사전" localSheetId="2" hidden="1">{#N/A,#N/A,TRUE,"Y생산";#N/A,#N/A,TRUE,"Y판매";#N/A,#N/A,TRUE,"Y총물량";#N/A,#N/A,TRUE,"Y능력";#N/A,#N/A,TRUE,"YKD"}</definedName>
    <definedName name="한영사전" localSheetId="0" hidden="1">{#N/A,#N/A,TRUE,"Y생산";#N/A,#N/A,TRUE,"Y판매";#N/A,#N/A,TRUE,"Y총물량";#N/A,#N/A,TRUE,"Y능력";#N/A,#N/A,TRUE,"YKD"}</definedName>
    <definedName name="한영사전" hidden="1">{#N/A,#N/A,TRUE,"Y생산";#N/A,#N/A,TRUE,"Y판매";#N/A,#N/A,TRUE,"Y총물량";#N/A,#N/A,TRUE,"Y능력";#N/A,#N/A,TRUE,"YKD"}</definedName>
    <definedName name="한전수" localSheetId="2" hidden="1">{#N/A,#N/A,FALSE,"명세표"}</definedName>
    <definedName name="한전수" localSheetId="0" hidden="1">{#N/A,#N/A,FALSE,"명세표"}</definedName>
    <definedName name="한전수" hidden="1">{#N/A,#N/A,FALSE,"명세표"}</definedName>
    <definedName name="허허" localSheetId="2">공사원가계산서!허허</definedName>
    <definedName name="허허" localSheetId="0">허허</definedName>
    <definedName name="허허">공사원가계산서!허허</definedName>
    <definedName name="허ㅓ" localSheetId="2" hidden="1">{#N/A,#N/A,FALSE,"단축1";#N/A,#N/A,FALSE,"단축2";#N/A,#N/A,FALSE,"단축3";#N/A,#N/A,FALSE,"장축";#N/A,#N/A,FALSE,"4WD"}</definedName>
    <definedName name="허ㅓ" localSheetId="0" hidden="1">{#N/A,#N/A,FALSE,"단축1";#N/A,#N/A,FALSE,"단축2";#N/A,#N/A,FALSE,"단축3";#N/A,#N/A,FALSE,"장축";#N/A,#N/A,FALSE,"4WD"}</definedName>
    <definedName name="허ㅓ" hidden="1">{#N/A,#N/A,FALSE,"단축1";#N/A,#N/A,FALSE,"단축2";#N/A,#N/A,FALSE,"단축3";#N/A,#N/A,FALSE,"장축";#N/A,#N/A,FALSE,"4WD"}</definedName>
    <definedName name="현장설명" localSheetId="2" hidden="1">{#N/A,#N/A,FALSE,"증감대비표";#N/A,#N/A,FALSE,"결의서";#N/A,#N/A,FALSE,"내역서";#N/A,#N/A,FALSE,"도급예상"}</definedName>
    <definedName name="현장설명" localSheetId="0" hidden="1">{#N/A,#N/A,FALSE,"현장 NCR 분석";#N/A,#N/A,FALSE,"현장품질감사";#N/A,#N/A,FALSE,"현장품질감사"}</definedName>
    <definedName name="현장설명" hidden="1">{#N/A,#N/A,FALSE,"증감대비표";#N/A,#N/A,FALSE,"결의서";#N/A,#N/A,FALSE,"내역서";#N/A,#N/A,FALSE,"도급예상"}</definedName>
    <definedName name="현장설명2" localSheetId="2" hidden="1">{#N/A,#N/A,FALSE,"현장 NCR 분석";#N/A,#N/A,FALSE,"현장품질감사";#N/A,#N/A,FALSE,"현장품질감사"}</definedName>
    <definedName name="현장설명2" localSheetId="0" hidden="1">{#N/A,#N/A,FALSE,"현장 NCR 분석";#N/A,#N/A,FALSE,"현장품질감사";#N/A,#N/A,FALSE,"현장품질감사"}</definedName>
    <definedName name="현장설명2" hidden="1">{#N/A,#N/A,FALSE,"현장 NCR 분석";#N/A,#N/A,FALSE,"현장품질감사";#N/A,#N/A,FALSE,"현장품질감사"}</definedName>
    <definedName name="현장설명3" localSheetId="2" hidden="1">{#N/A,#N/A,FALSE,"현장 NCR 분석";#N/A,#N/A,FALSE,"현장품질감사";#N/A,#N/A,FALSE,"현장품질감사"}</definedName>
    <definedName name="현장설명3" localSheetId="0" hidden="1">{#N/A,#N/A,FALSE,"현장 NCR 분석";#N/A,#N/A,FALSE,"현장품질감사";#N/A,#N/A,FALSE,"현장품질감사"}</definedName>
    <definedName name="현장설명3" hidden="1">{#N/A,#N/A,FALSE,"현장 NCR 분석";#N/A,#N/A,FALSE,"현장품질감사";#N/A,#N/A,FALSE,"현장품질감사"}</definedName>
    <definedName name="현조" localSheetId="2" hidden="1">#REF!</definedName>
    <definedName name="현조" localSheetId="0" hidden="1">#REF!</definedName>
    <definedName name="현조" hidden="1">#REF!</definedName>
    <definedName name="협력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협력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협력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협력1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협력1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협력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호안공" localSheetId="2" hidden="1">{#N/A,#N/A,FALSE,"신청통보";#N/A,#N/A,FALSE,"기성확인서";#N/A,#N/A,FALSE,"기성내역서"}</definedName>
    <definedName name="호안공" localSheetId="0" hidden="1">{#N/A,#N/A,FALSE,"신청통보";#N/A,#N/A,FALSE,"기성확인서";#N/A,#N/A,FALSE,"기성내역서"}</definedName>
    <definedName name="호안공" hidden="1">{#N/A,#N/A,FALSE,"신청통보";#N/A,#N/A,FALSE,"기성확인서";#N/A,#N/A,FALSE,"기성내역서"}</definedName>
    <definedName name="호우" localSheetId="2" hidden="1">{#N/A,#N/A,FALSE,"표지목차"}</definedName>
    <definedName name="호우" localSheetId="0" hidden="1">{#N/A,#N/A,FALSE,"표지목차"}</definedName>
    <definedName name="호우" hidden="1">{#N/A,#N/A,FALSE,"표지목차"}</definedName>
    <definedName name="호우ㅗ" localSheetId="2" hidden="1">{#N/A,#N/A,FALSE,"단가표지"}</definedName>
    <definedName name="호우ㅗ" localSheetId="0" hidden="1">{#N/A,#N/A,FALSE,"단가표지"}</definedName>
    <definedName name="호우ㅗ" hidden="1">{#N/A,#N/A,FALSE,"단가표지"}</definedName>
    <definedName name="호표1" localSheetId="0" hidden="1">{"'Sheet1'!$A$9:$I$36"}</definedName>
    <definedName name="호표1" hidden="1">{"'Sheet1'!$A$9:$I$36"}</definedName>
    <definedName name="호표자" localSheetId="2" hidden="1">{"'관경확장'!$A$79:$M$98","'관경확장'!$A$54:$M$78"}</definedName>
    <definedName name="호표자" localSheetId="0" hidden="1">{"'관경확장'!$A$79:$M$98","'관경확장'!$A$54:$M$78"}</definedName>
    <definedName name="호표자" hidden="1">{"'관경확장'!$A$79:$M$98","'관경확장'!$A$54:$M$78"}</definedName>
    <definedName name="호ㅎ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호호" localSheetId="2" hidden="1">{#N/A,#N/A,FALSE,"명세표"}</definedName>
    <definedName name="호호호" localSheetId="0" hidden="1">{#N/A,#N/A,FALSE,"명세표"}</definedName>
    <definedName name="호호호" hidden="1">{#N/A,#N/A,FALSE,"명세표"}</definedName>
    <definedName name="호ㅓㅎ" localSheetId="2" hidden="1">{#N/A,#N/A,FALSE,"표지목차"}</definedName>
    <definedName name="호ㅓㅎ" localSheetId="0" hidden="1">{#N/A,#N/A,FALSE,"표지목차"}</definedName>
    <definedName name="호ㅓㅎ" hidden="1">{#N/A,#N/A,FALSE,"표지목차"}</definedName>
    <definedName name="호ㅓㅕㅏ6ㅅ서ㅛㅓ" localSheetId="2" hidden="1">#REF!</definedName>
    <definedName name="호ㅓㅕㅏ6ㅅ서ㅛㅓ" localSheetId="0" hidden="1">#REF!</definedName>
    <definedName name="호ㅓㅕㅏ6ㅅ서ㅛㅓ" hidden="1">#REF!</definedName>
    <definedName name="혼ㄹ" localSheetId="2" hidden="1">{#N/A,#N/A,FALSE,"운반시간"}</definedName>
    <definedName name="혼ㄹ" localSheetId="0" hidden="1">{#N/A,#N/A,FALSE,"운반시간"}</definedName>
    <definedName name="혼ㄹ" hidden="1">{#N/A,#N/A,FALSE,"운반시간"}</definedName>
    <definedName name="혼합토사관창">8755</definedName>
    <definedName name="홀ㄴㄺㅅ" localSheetId="2" hidden="1">{#N/A,#N/A,FALSE,"단가표지"}</definedName>
    <definedName name="홀ㄴㄺㅅ" localSheetId="0" hidden="1">{#N/A,#N/A,FALSE,"단가표지"}</definedName>
    <definedName name="홀ㄴㄺㅅ" hidden="1">{#N/A,#N/A,FALSE,"단가표지"}</definedName>
    <definedName name="홓렁호ㅓ호" localSheetId="2" hidden="1">{#N/A,#N/A,FALSE,"단가표지"}</definedName>
    <definedName name="홓렁호ㅓ호" localSheetId="0" hidden="1">{#N/A,#N/A,FALSE,"단가표지"}</definedName>
    <definedName name="홓렁호ㅓ호" hidden="1">{#N/A,#N/A,FALSE,"단가표지"}</definedName>
    <definedName name="홓로" localSheetId="2" hidden="1">{#N/A,#N/A,FALSE,"단가표지"}</definedName>
    <definedName name="홓로" localSheetId="0" hidden="1">{#N/A,#N/A,FALSE,"단가표지"}</definedName>
    <definedName name="홓로" hidden="1">{#N/A,#N/A,FALSE,"단가표지"}</definedName>
    <definedName name="화순온천" localSheetId="2">공사원가계산서!화순온천</definedName>
    <definedName name="화순온천" localSheetId="0">화순온천</definedName>
    <definedName name="화순온천">공사원가계산서!화순온천</definedName>
    <definedName name="화허호ㅓ" localSheetId="2" hidden="1">{#N/A,#N/A,FALSE,"조골재"}</definedName>
    <definedName name="화허호ㅓ" localSheetId="0" hidden="1">{#N/A,#N/A,FALSE,"조골재"}</definedName>
    <definedName name="화허호ㅓ" hidden="1">{#N/A,#N/A,FALSE,"조골재"}</definedName>
    <definedName name="환경보전비">0.2%</definedName>
    <definedName name="황" localSheetId="2">공사원가계산서!황</definedName>
    <definedName name="황" localSheetId="0">황</definedName>
    <definedName name="황">공사원가계산서!황</definedName>
    <definedName name="효석" localSheetId="2" hidden="1">{"'Firr(선)'!$AS$1:$AY$62","'Firr(사)'!$AS$1:$AY$62","'Firr(회)'!$AS$1:$AY$62","'Firr(선)'!$L$1:$V$62","'Firr(사)'!$L$1:$V$62","'Firr(회)'!$L$1:$V$62"}</definedName>
    <definedName name="효석" localSheetId="0" hidden="1">{"'Firr(선)'!$AS$1:$AY$62","'Firr(사)'!$AS$1:$AY$62","'Firr(회)'!$AS$1:$AY$62","'Firr(선)'!$L$1:$V$62","'Firr(사)'!$L$1:$V$62","'Firr(회)'!$L$1:$V$62"}</definedName>
    <definedName name="효석" hidden="1">{"'Firr(선)'!$AS$1:$AY$62","'Firr(사)'!$AS$1:$AY$62","'Firr(회)'!$AS$1:$AY$62","'Firr(선)'!$L$1:$V$62","'Firr(사)'!$L$1:$V$62","'Firr(회)'!$L$1:$V$62"}</definedName>
    <definedName name="후다" localSheetId="2">공사원가계산서!후다</definedName>
    <definedName name="후다" localSheetId="0">후다</definedName>
    <definedName name="후다">공사원가계산서!후다</definedName>
    <definedName name="휴천수" localSheetId="2" hidden="1">{#N/A,#N/A,FALSE,"포장단가"}</definedName>
    <definedName name="휴천수" localSheetId="0" hidden="1">{#N/A,#N/A,FALSE,"포장단가"}</definedName>
    <definedName name="휴천수" hidden="1">{#N/A,#N/A,FALSE,"포장단가"}</definedName>
    <definedName name="희성" localSheetId="2" hidden="1">{#N/A,#N/A,FALSE,"명세표"}</definedName>
    <definedName name="희성" localSheetId="0" hidden="1">{#N/A,#N/A,FALSE,"명세표"}</definedName>
    <definedName name="희성" hidden="1">{#N/A,#N/A,FALSE,"명세표"}</definedName>
    <definedName name="ㅏ허화" localSheetId="2" hidden="1">{#N/A,#N/A,FALSE,"골재소요량";#N/A,#N/A,FALSE,"골재소요량"}</definedName>
    <definedName name="ㅏ허화" localSheetId="0" hidden="1">{#N/A,#N/A,FALSE,"골재소요량";#N/A,#N/A,FALSE,"골재소요량"}</definedName>
    <definedName name="ㅏ허화" hidden="1">{#N/A,#N/A,FALSE,"골재소요량";#N/A,#N/A,FALSE,"골재소요량"}</definedName>
    <definedName name="ㅏㅏㅏ" localSheetId="2" hidden="1">{#N/A,#N/A,FALSE,"명세표"}</definedName>
    <definedName name="ㅏㅏㅏ" localSheetId="0" hidden="1">{#N/A,#N/A,FALSE,"명세표"}</definedName>
    <definedName name="ㅏㅏㅏ" hidden="1">{#N/A,#N/A,FALSE,"명세표"}</definedName>
    <definedName name="ㅏㅓ" localSheetId="2" hidden="1">{#N/A,#N/A,FALSE,"단축1";#N/A,#N/A,FALSE,"단축2";#N/A,#N/A,FALSE,"단축3";#N/A,#N/A,FALSE,"장축";#N/A,#N/A,FALSE,"4WD"}</definedName>
    <definedName name="ㅏㅓ" localSheetId="0" hidden="1">{#N/A,#N/A,FALSE,"단축1";#N/A,#N/A,FALSE,"단축2";#N/A,#N/A,FALSE,"단축3";#N/A,#N/A,FALSE,"장축";#N/A,#N/A,FALSE,"4WD"}</definedName>
    <definedName name="ㅏㅓ" hidden="1">{#N/A,#N/A,FALSE,"단축1";#N/A,#N/A,FALSE,"단축2";#N/A,#N/A,FALSE,"단축3";#N/A,#N/A,FALSE,"장축";#N/A,#N/A,FALSE,"4WD"}</definedName>
    <definedName name="ㅏㅓ화호" localSheetId="2" hidden="1">{#N/A,#N/A,FALSE,"단가표지"}</definedName>
    <definedName name="ㅏㅓ화호" localSheetId="0" hidden="1">{#N/A,#N/A,FALSE,"단가표지"}</definedName>
    <definedName name="ㅏㅓ화호" hidden="1">{#N/A,#N/A,FALSE,"단가표지"}</definedName>
    <definedName name="ㅏㅓㅗ라" localSheetId="2" hidden="1">{#N/A,#N/A,FALSE,"골재소요량";#N/A,#N/A,FALSE,"골재소요량"}</definedName>
    <definedName name="ㅏㅓㅗ라" localSheetId="0" hidden="1">{#N/A,#N/A,FALSE,"골재소요량";#N/A,#N/A,FALSE,"골재소요량"}</definedName>
    <definedName name="ㅏㅓㅗ라" hidden="1">{#N/A,#N/A,FALSE,"골재소요량";#N/A,#N/A,FALSE,"골재소요량"}</definedName>
    <definedName name="ㅏㅓㅗㅎ" localSheetId="2" hidden="1">{#N/A,#N/A,FALSE,"운반시간"}</definedName>
    <definedName name="ㅏㅓㅗㅎ" localSheetId="0" hidden="1">{#N/A,#N/A,FALSE,"운반시간"}</definedName>
    <definedName name="ㅏㅓㅗㅎ" hidden="1">{#N/A,#N/A,FALSE,"운반시간"}</definedName>
    <definedName name="ㅏㅓㅗㅓ" localSheetId="2" hidden="1">{#N/A,#N/A,FALSE,"운반시간"}</definedName>
    <definedName name="ㅏㅓㅗㅓ" localSheetId="0" hidden="1">{#N/A,#N/A,FALSE,"운반시간"}</definedName>
    <definedName name="ㅏㅓㅗㅓ" hidden="1">{#N/A,#N/A,FALSE,"운반시간"}</definedName>
    <definedName name="ㅏㅓㅘ허호" localSheetId="2" hidden="1">{#N/A,#N/A,FALSE,"단가표지"}</definedName>
    <definedName name="ㅏㅓㅘ허호" localSheetId="0" hidden="1">{#N/A,#N/A,FALSE,"단가표지"}</definedName>
    <definedName name="ㅏㅓㅘ허호" hidden="1">{#N/A,#N/A,FALSE,"단가표지"}</definedName>
    <definedName name="ㅏㅗㅓㅏ화호" localSheetId="2" hidden="1">{#N/A,#N/A,FALSE,"표지목차"}</definedName>
    <definedName name="ㅏㅗㅓㅏ화호" localSheetId="0" hidden="1">{#N/A,#N/A,FALSE,"표지목차"}</definedName>
    <definedName name="ㅏㅗㅓㅏ화호" hidden="1">{#N/A,#N/A,FALSE,"표지목차"}</definedName>
    <definedName name="ㅏㅣ" localSheetId="2" hidden="1">{#N/A,#N/A,FALSE,"단가표지"}</definedName>
    <definedName name="ㅏㅣ" localSheetId="0" hidden="1">{#N/A,#N/A,FALSE,"단가표지"}</definedName>
    <definedName name="ㅏㅣ" hidden="1">{#N/A,#N/A,FALSE,"단가표지"}</definedName>
    <definedName name="ㅓㄴㄱ" localSheetId="2" hidden="1">#REF!</definedName>
    <definedName name="ㅓㄴㄱ" localSheetId="0" hidden="1">#REF!</definedName>
    <definedName name="ㅓㄴㄱ" hidden="1">#REF!</definedName>
    <definedName name="ㅓ롤" localSheetId="2" hidden="1">{#N/A,#N/A,FALSE,"골재소요량";#N/A,#N/A,FALSE,"골재소요량"}</definedName>
    <definedName name="ㅓ롤" localSheetId="0" hidden="1">{#N/A,#N/A,FALSE,"골재소요량";#N/A,#N/A,FALSE,"골재소요량"}</definedName>
    <definedName name="ㅓ롤" hidden="1">{#N/A,#N/A,FALSE,"골재소요량";#N/A,#N/A,FALSE,"골재소요량"}</definedName>
    <definedName name="ㅓㅇㄴ" localSheetId="2" hidden="1">{#N/A,#N/A,FALSE,"단가표지"}</definedName>
    <definedName name="ㅓㅇㄴ" localSheetId="0" hidden="1">{#N/A,#N/A,FALSE,"단가표지"}</definedName>
    <definedName name="ㅓㅇㄴ" hidden="1">{#N/A,#N/A,FALSE,"단가표지"}</definedName>
    <definedName name="ㅓㅇ호ㅓㅇ호ㅓㅇ허" localSheetId="2" hidden="1">{#N/A,#N/A,FALSE,"표지목차"}</definedName>
    <definedName name="ㅓㅇ호ㅓㅇ호ㅓㅇ허" localSheetId="0" hidden="1">{#N/A,#N/A,FALSE,"표지목차"}</definedName>
    <definedName name="ㅓㅇ호ㅓㅇ호ㅓㅇ허" hidden="1">{#N/A,#N/A,FALSE,"표지목차"}</definedName>
    <definedName name="ㅓㅎ렁홍" localSheetId="2" hidden="1">{#N/A,#N/A,FALSE,"혼합골재"}</definedName>
    <definedName name="ㅓㅎ렁홍" localSheetId="0" hidden="1">{#N/A,#N/A,FALSE,"혼합골재"}</definedName>
    <definedName name="ㅓㅎ렁홍" hidden="1">{#N/A,#N/A,FALSE,"혼합골재"}</definedName>
    <definedName name="ㅓㅎ로ㅗㄴ" localSheetId="2" hidden="1">{#N/A,#N/A,FALSE,"단가표지"}</definedName>
    <definedName name="ㅓㅎ로ㅗㄴ" localSheetId="0" hidden="1">{#N/A,#N/A,FALSE,"단가표지"}</definedName>
    <definedName name="ㅓㅎ로ㅗㄴ" hidden="1">{#N/A,#N/A,FALSE,"단가표지"}</definedName>
    <definedName name="ㅓㅎㅇㅎ" localSheetId="2" hidden="1">{#N/A,#N/A,FALSE,"운반시간"}</definedName>
    <definedName name="ㅓㅎㅇㅎ" localSheetId="0" hidden="1">{#N/A,#N/A,FALSE,"운반시간"}</definedName>
    <definedName name="ㅓㅎㅇㅎ" hidden="1">{#N/A,#N/A,FALSE,"운반시간"}</definedName>
    <definedName name="ㅓ호ㅓ" localSheetId="2" hidden="1">{#N/A,#N/A,FALSE,"표지목차"}</definedName>
    <definedName name="ㅓ호ㅓ" localSheetId="0" hidden="1">{#N/A,#N/A,FALSE,"표지목차"}</definedName>
    <definedName name="ㅓ호ㅓ" hidden="1">{#N/A,#N/A,FALSE,"표지목차"}</definedName>
    <definedName name="ㅓ호ㅓㅗㄹ" localSheetId="2" hidden="1">{#N/A,#N/A,FALSE,"단가표지"}</definedName>
    <definedName name="ㅓ호ㅓㅗㄹ" localSheetId="0" hidden="1">{#N/A,#N/A,FALSE,"단가표지"}</definedName>
    <definedName name="ㅓ호ㅓㅗㄹ" hidden="1">{#N/A,#N/A,FALSE,"단가표지"}</definedName>
    <definedName name="ㅓㅏ호" localSheetId="2" hidden="1">{#N/A,#N/A,FALSE,"단가표지"}</definedName>
    <definedName name="ㅓㅏ호" localSheetId="0" hidden="1">{#N/A,#N/A,FALSE,"단가표지"}</definedName>
    <definedName name="ㅓㅏ호" hidden="1">{#N/A,#N/A,FALSE,"단가표지"}</definedName>
    <definedName name="ㅓㅏ호ㅓ" localSheetId="2" hidden="1">{#N/A,#N/A,FALSE,"단가표지"}</definedName>
    <definedName name="ㅓㅏ호ㅓ" localSheetId="0" hidden="1">{#N/A,#N/A,FALSE,"단가표지"}</definedName>
    <definedName name="ㅓㅏ호ㅓ" hidden="1">{#N/A,#N/A,FALSE,"단가표지"}</definedName>
    <definedName name="ㅓㅏㅗ하ㅗㅓㅎ" localSheetId="2" hidden="1">{#N/A,#N/A,FALSE,"혼합골재"}</definedName>
    <definedName name="ㅓㅏㅗ하ㅗㅓㅎ" localSheetId="0" hidden="1">{#N/A,#N/A,FALSE,"혼합골재"}</definedName>
    <definedName name="ㅓㅏㅗ하ㅗㅓㅎ" hidden="1">{#N/A,#N/A,FALSE,"혼합골재"}</definedName>
    <definedName name="ㅓㅗ" localSheetId="2" hidden="1">{#N/A,"수불부",FALSE,"사급자재수불서";#N/A,"수불부",FALSE,"사급자재수불서"}</definedName>
    <definedName name="ㅓㅗ" localSheetId="0" hidden="1">{#N/A,"수불부",FALSE,"사급자재수불서";#N/A,"수불부",FALSE,"사급자재수불서"}</definedName>
    <definedName name="ㅓㅗ" hidden="1">{#N/A,"수불부",FALSE,"사급자재수불서";#N/A,"수불부",FALSE,"사급자재수불서"}</definedName>
    <definedName name="ㅓㅗㅎㄹ" localSheetId="2" hidden="1">{#N/A,#N/A,FALSE,"조골재"}</definedName>
    <definedName name="ㅓㅗㅎㄹ" localSheetId="0" hidden="1">{#N/A,#N/A,FALSE,"조골재"}</definedName>
    <definedName name="ㅓㅗㅎㄹ" hidden="1">{#N/A,#N/A,FALSE,"조골재"}</definedName>
    <definedName name="ㅓㅗㅎ러ㅗㅎ러" localSheetId="2" hidden="1">{#N/A,#N/A,FALSE,"혼합골재"}</definedName>
    <definedName name="ㅓㅗㅎ러ㅗㅎ러" localSheetId="0" hidden="1">{#N/A,#N/A,FALSE,"혼합골재"}</definedName>
    <definedName name="ㅓㅗㅎ러ㅗㅎ러" hidden="1">{#N/A,#N/A,FALSE,"혼합골재"}</definedName>
    <definedName name="ㅓㅗㅎ러ㅗ호ㅓ" localSheetId="2" hidden="1">{#N/A,#N/A,FALSE,"단가표지"}</definedName>
    <definedName name="ㅓㅗㅎ러ㅗ호ㅓ" localSheetId="0" hidden="1">{#N/A,#N/A,FALSE,"단가표지"}</definedName>
    <definedName name="ㅓㅗㅎ러ㅗ호ㅓ" hidden="1">{#N/A,#N/A,FALSE,"단가표지"}</definedName>
    <definedName name="ㅓㅗ허ㅗㄹ" localSheetId="2" hidden="1">{#N/A,#N/A,FALSE,"운반시간"}</definedName>
    <definedName name="ㅓㅗ허ㅗㄹ" localSheetId="0" hidden="1">{#N/A,#N/A,FALSE,"운반시간"}</definedName>
    <definedName name="ㅓㅗ허ㅗㄹ" hidden="1">{#N/A,#N/A,FALSE,"운반시간"}</definedName>
    <definedName name="ㅓㅗ허ㅗㅎㄹ" localSheetId="2" hidden="1">{#N/A,#N/A,FALSE,"골재소요량";#N/A,#N/A,FALSE,"골재소요량"}</definedName>
    <definedName name="ㅓㅗ허ㅗㅎㄹ" localSheetId="0" hidden="1">{#N/A,#N/A,FALSE,"골재소요량";#N/A,#N/A,FALSE,"골재소요량"}</definedName>
    <definedName name="ㅓㅗ허ㅗㅎㄹ" hidden="1">{#N/A,#N/A,FALSE,"골재소요량";#N/A,#N/A,FALSE,"골재소요량"}</definedName>
    <definedName name="ㅓㅗ허ㅗㅎ러" localSheetId="2" hidden="1">{#N/A,#N/A,FALSE,"운반시간"}</definedName>
    <definedName name="ㅓㅗ허ㅗㅎ러" localSheetId="0" hidden="1">{#N/A,#N/A,FALSE,"운반시간"}</definedName>
    <definedName name="ㅓㅗ허ㅗㅎ러" hidden="1">{#N/A,#N/A,FALSE,"운반시간"}</definedName>
    <definedName name="ㅓㅗ헝홍허" localSheetId="2" hidden="1">{#N/A,#N/A,FALSE,"골재소요량";#N/A,#N/A,FALSE,"골재소요량"}</definedName>
    <definedName name="ㅓㅗ헝홍허" localSheetId="0" hidden="1">{#N/A,#N/A,FALSE,"골재소요량";#N/A,#N/A,FALSE,"골재소요량"}</definedName>
    <definedName name="ㅓㅗ헝홍허" hidden="1">{#N/A,#N/A,FALSE,"골재소요량";#N/A,#N/A,FALSE,"골재소요량"}</definedName>
    <definedName name="ㅓㅗ헣ㄹ" localSheetId="2" hidden="1">{#N/A,#N/A,FALSE,"단가표지"}</definedName>
    <definedName name="ㅓㅗ헣ㄹ" localSheetId="0" hidden="1">{#N/A,#N/A,FALSE,"단가표지"}</definedName>
    <definedName name="ㅓㅗ헣ㄹ" hidden="1">{#N/A,#N/A,FALSE,"단가표지"}</definedName>
    <definedName name="ㅓㅗ헣러" localSheetId="2" hidden="1">{#N/A,#N/A,FALSE,"단가표지"}</definedName>
    <definedName name="ㅓㅗ헣러" localSheetId="0" hidden="1">{#N/A,#N/A,FALSE,"단가표지"}</definedName>
    <definedName name="ㅓㅗ헣러" hidden="1">{#N/A,#N/A,FALSE,"단가표지"}</definedName>
    <definedName name="ㅓㅗ헣로ㅓ" localSheetId="2" hidden="1">{#N/A,#N/A,FALSE,"조골재"}</definedName>
    <definedName name="ㅓㅗ헣로ㅓ" localSheetId="0" hidden="1">{#N/A,#N/A,FALSE,"조골재"}</definedName>
    <definedName name="ㅓㅗ헣로ㅓ" hidden="1">{#N/A,#N/A,FALSE,"조골재"}</definedName>
    <definedName name="ㅓㅗ헣호ㅓ" localSheetId="2" hidden="1">{#N/A,#N/A,FALSE,"조골재"}</definedName>
    <definedName name="ㅓㅗ헣호ㅓ" localSheetId="0" hidden="1">{#N/A,#N/A,FALSE,"조골재"}</definedName>
    <definedName name="ㅓㅗ헣호ㅓ" hidden="1">{#N/A,#N/A,FALSE,"조골재"}</definedName>
    <definedName name="ㅓㅗ호" localSheetId="2" hidden="1">{#N/A,#N/A,FALSE,"단가표지"}</definedName>
    <definedName name="ㅓㅗ호" localSheetId="0" hidden="1">{#N/A,#N/A,FALSE,"단가표지"}</definedName>
    <definedName name="ㅓㅗ호" hidden="1">{#N/A,#N/A,FALSE,"단가표지"}</definedName>
    <definedName name="ㅓㅗ호ㅓㅗ" localSheetId="2" hidden="1">{#N/A,#N/A,FALSE,"2~8번"}</definedName>
    <definedName name="ㅓㅗ호ㅓㅗ" localSheetId="0" hidden="1">{#N/A,#N/A,FALSE,"2~8번"}</definedName>
    <definedName name="ㅓㅗ호ㅓㅗ" hidden="1">{#N/A,#N/A,FALSE,"2~8번"}</definedName>
    <definedName name="ㅓㅗㅗ" localSheetId="2" hidden="1">{#N/A,#N/A,FALSE,"단가표지"}</definedName>
    <definedName name="ㅓㅗㅗ" localSheetId="0" hidden="1">{#N/A,#N/A,FALSE,"단가표지"}</definedName>
    <definedName name="ㅓㅗㅗ" hidden="1">{#N/A,#N/A,FALSE,"단가표지"}</definedName>
    <definedName name="ㅓㅗㅗㅗ" localSheetId="2" hidden="1">{#N/A,#N/A,FALSE,"골재소요량";#N/A,#N/A,FALSE,"골재소요량"}</definedName>
    <definedName name="ㅓㅗㅗㅗ" localSheetId="0" hidden="1">{#N/A,#N/A,FALSE,"골재소요량";#N/A,#N/A,FALSE,"골재소요량"}</definedName>
    <definedName name="ㅓㅗㅗㅗ" hidden="1">{#N/A,#N/A,FALSE,"골재소요량";#N/A,#N/A,FALSE,"골재소요량"}</definedName>
    <definedName name="ㅓㅛ" localSheetId="2" hidden="1">{#N/A,#N/A,FALSE,"토공2"}</definedName>
    <definedName name="ㅓㅛ" localSheetId="0" hidden="1">{#N/A,#N/A,FALSE,"토공2"}</definedName>
    <definedName name="ㅓㅛ" hidden="1">{#N/A,#N/A,FALSE,"토공2"}</definedName>
    <definedName name="ㅔ" localSheetId="2" hidden="1">{#N/A,#N/A,FALSE,"단축1";#N/A,#N/A,FALSE,"단축2";#N/A,#N/A,FALSE,"단축3";#N/A,#N/A,FALSE,"장축";#N/A,#N/A,FALSE,"4WD"}</definedName>
    <definedName name="ㅔ" localSheetId="0" hidden="1">{#N/A,#N/A,FALSE,"단축1";#N/A,#N/A,FALSE,"단축2";#N/A,#N/A,FALSE,"단축3";#N/A,#N/A,FALSE,"장축";#N/A,#N/A,FALSE,"4WD"}</definedName>
    <definedName name="ㅔ" hidden="1">{#N/A,#N/A,FALSE,"단축1";#N/A,#N/A,FALSE,"단축2";#N/A,#N/A,FALSE,"단축3";#N/A,#N/A,FALSE,"장축";#N/A,#N/A,FALSE,"4WD"}</definedName>
    <definedName name="ㅔㅐㅔ" localSheetId="2" hidden="1">{#N/A,"수불부",FALSE,"사급자재수불서";#N/A,"수불부",FALSE,"사급자재수불서"}</definedName>
    <definedName name="ㅔㅐㅔ" localSheetId="0" hidden="1">{#N/A,"수불부",FALSE,"사급자재수불서";#N/A,"수불부",FALSE,"사급자재수불서"}</definedName>
    <definedName name="ㅔㅐㅔ" hidden="1">{#N/A,"수불부",FALSE,"사급자재수불서";#N/A,"수불부",FALSE,"사급자재수불서"}</definedName>
    <definedName name="ㅔㅔ" localSheetId="2" hidden="1">#REF!</definedName>
    <definedName name="ㅔㅔ" hidden="1">#REF!</definedName>
    <definedName name="ㅗ" localSheetId="2" hidden="1">{#N/A,#N/A,FALSE,"단축1";#N/A,#N/A,FALSE,"단축2";#N/A,#N/A,FALSE,"단축3";#N/A,#N/A,FALSE,"장축";#N/A,#N/A,FALSE,"4WD"}</definedName>
    <definedName name="ㅗ" localSheetId="0" hidden="1">{#N/A,#N/A,FALSE,"단축1";#N/A,#N/A,FALSE,"단축2";#N/A,#N/A,FALSE,"단축3";#N/A,#N/A,FALSE,"장축";#N/A,#N/A,FALSE,"4WD"}</definedName>
    <definedName name="ㅗ" hidden="1">{#N/A,#N/A,FALSE,"단축1";#N/A,#N/A,FALSE,"단축2";#N/A,#N/A,FALSE,"단축3";#N/A,#N/A,FALSE,"장축";#N/A,#N/A,FALSE,"4WD"}</definedName>
    <definedName name="ㅗㄹㄶ" localSheetId="2" hidden="1">{#N/A,#N/A,FALSE,"조골재"}</definedName>
    <definedName name="ㅗㄹㄶ" localSheetId="0" hidden="1">{#N/A,#N/A,FALSE,"조골재"}</definedName>
    <definedName name="ㅗㄹㄶ" hidden="1">{#N/A,#N/A,FALSE,"조골재"}</definedName>
    <definedName name="ㅗㅎ" localSheetId="2" hidden="1">{#N/A,#N/A,FALSE,"운반시간"}</definedName>
    <definedName name="ㅗㅎ" localSheetId="0" hidden="1">{#N/A,#N/A,FALSE,"운반시간"}</definedName>
    <definedName name="ㅗㅎ" hidden="1">{#N/A,#N/A,FALSE,"운반시간"}</definedName>
    <definedName name="ㅗㅎㄴ" localSheetId="2" hidden="1">{#N/A,#N/A,FALSE,"골재소요량";#N/A,#N/A,FALSE,"골재소요량"}</definedName>
    <definedName name="ㅗㅎㄴ" localSheetId="0" hidden="1">{#N/A,#N/A,FALSE,"골재소요량";#N/A,#N/A,FALSE,"골재소요량"}</definedName>
    <definedName name="ㅗㅎㄴ" hidden="1">{#N/A,#N/A,FALSE,"골재소요량";#N/A,#N/A,FALSE,"골재소요량"}</definedName>
    <definedName name="ㅗㅎㄴㄹ" localSheetId="2" hidden="1">{#N/A,#N/A,FALSE,"단가표지"}</definedName>
    <definedName name="ㅗㅎㄴㄹ" localSheetId="0" hidden="1">{#N/A,#N/A,FALSE,"단가표지"}</definedName>
    <definedName name="ㅗㅎㄴㄹ" hidden="1">{#N/A,#N/A,FALSE,"단가표지"}</definedName>
    <definedName name="ㅗㅎ로ㅜ" localSheetId="2" hidden="1">{#N/A,#N/A,FALSE,"운반시간"}</definedName>
    <definedName name="ㅗㅎ로ㅜ" localSheetId="0" hidden="1">{#N/A,#N/A,FALSE,"운반시간"}</definedName>
    <definedName name="ㅗㅎ로ㅜ" hidden="1">{#N/A,#N/A,FALSE,"운반시간"}</definedName>
    <definedName name="ㅗㅎ론ㄹ" localSheetId="2" hidden="1">{#N/A,#N/A,FALSE,"표지목차"}</definedName>
    <definedName name="ㅗㅎ론ㄹ" localSheetId="0" hidden="1">{#N/A,#N/A,FALSE,"표지목차"}</definedName>
    <definedName name="ㅗㅎ론ㄹ" hidden="1">{#N/A,#N/A,FALSE,"표지목차"}</definedName>
    <definedName name="ㅗㅎ롯홋ㄱ" localSheetId="2" hidden="1">{#N/A,#N/A,FALSE,"혼합골재"}</definedName>
    <definedName name="ㅗㅎ롯홋ㄱ" localSheetId="0" hidden="1">{#N/A,#N/A,FALSE,"혼합골재"}</definedName>
    <definedName name="ㅗㅎ롯홋ㄱ" hidden="1">{#N/A,#N/A,FALSE,"혼합골재"}</definedName>
    <definedName name="ㅗㅎㅇㅁㄹㅇㅎ" localSheetId="2" hidden="1">{#N/A,"수불부",FALSE,"사급자재수불서";#N/A,"수불부",FALSE,"사급자재수불서"}</definedName>
    <definedName name="ㅗㅎㅇㅁㄹㅇㅎ" localSheetId="0" hidden="1">{#N/A,"수불부",FALSE,"사급자재수불서";#N/A,"수불부",FALSE,"사급자재수불서"}</definedName>
    <definedName name="ㅗㅎㅇㅁㄹㅇㅎ" hidden="1">{#N/A,"수불부",FALSE,"사급자재수불서";#N/A,"수불부",FALSE,"사급자재수불서"}</definedName>
    <definedName name="ㅗ허ㅗ" localSheetId="2" hidden="1">{#N/A,#N/A,FALSE,"단가표지"}</definedName>
    <definedName name="ㅗ허ㅗ" localSheetId="0" hidden="1">{#N/A,#N/A,FALSE,"단가표지"}</definedName>
    <definedName name="ㅗ허ㅗ" hidden="1">{#N/A,#N/A,FALSE,"단가표지"}</definedName>
    <definedName name="ㅗ호" localSheetId="2" hidden="1">{#N/A,#N/A,FALSE,"단가표지"}</definedName>
    <definedName name="ㅗ호" localSheetId="0" hidden="1">{#N/A,#N/A,FALSE,"단가표지"}</definedName>
    <definedName name="ㅗ호" hidden="1">{#N/A,#N/A,FALSE,"단가표지"}</definedName>
    <definedName name="ㅗㅓ" localSheetId="2" hidden="1">{"'제조(순번)'!$A$386:$A$387","'제조(순번)'!$A$1:$H$399"}</definedName>
    <definedName name="ㅗㅓ" localSheetId="0" hidden="1">{"'제조(순번)'!$A$386:$A$387","'제조(순번)'!$A$1:$H$399"}</definedName>
    <definedName name="ㅗㅓ" hidden="1">{"'제조(순번)'!$A$386:$A$387","'제조(순번)'!$A$1:$H$399"}</definedName>
    <definedName name="ㅗㅓ쇼ㅓㅕㄷ쇼ㅓㅕㄷㅅ" localSheetId="2" hidden="1">{#N/A,#N/A,FALSE,"단가표지"}</definedName>
    <definedName name="ㅗㅓ쇼ㅓㅕㄷ쇼ㅓㅕㄷㅅ" localSheetId="0" hidden="1">{#N/A,#N/A,FALSE,"단가표지"}</definedName>
    <definedName name="ㅗㅓ쇼ㅓㅕㄷ쇼ㅓㅕㄷㅅ" hidden="1">{#N/A,#N/A,FALSE,"단가표지"}</definedName>
    <definedName name="ㅗㅓㅎ로ㅓㅎㄹ" localSheetId="2" hidden="1">{#N/A,#N/A,FALSE,"표지목차"}</definedName>
    <definedName name="ㅗㅓㅎ로ㅓㅎㄹ" localSheetId="0" hidden="1">{#N/A,#N/A,FALSE,"표지목차"}</definedName>
    <definedName name="ㅗㅓㅎ로ㅓㅎㄹ" hidden="1">{#N/A,#N/A,FALSE,"표지목차"}</definedName>
    <definedName name="ㅗㅗ" localSheetId="2" hidden="1">{#N/A,#N/A,FALSE,"명세표"}</definedName>
    <definedName name="ㅗㅗ" localSheetId="0" hidden="1">{#N/A,#N/A,FALSE,"명세표"}</definedName>
    <definedName name="ㅗㅗ" hidden="1">{#N/A,#N/A,FALSE,"명세표"}</definedName>
    <definedName name="ㅗㅗㅗ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ㅠㅍ" localSheetId="2" hidden="1">{#N/A,#N/A,FALSE,"혼합골재"}</definedName>
    <definedName name="ㅗㅠㅍ" localSheetId="0" hidden="1">{#N/A,#N/A,FALSE,"혼합골재"}</definedName>
    <definedName name="ㅗㅠㅍ" hidden="1">{#N/A,#N/A,FALSE,"혼합골재"}</definedName>
    <definedName name="ㅛ" localSheetId="2" hidden="1">{#N/A,#N/A,FALSE,"단축1";#N/A,#N/A,FALSE,"단축2";#N/A,#N/A,FALSE,"단축3";#N/A,#N/A,FALSE,"장축";#N/A,#N/A,FALSE,"4WD"}</definedName>
    <definedName name="ㅛ" localSheetId="0" hidden="1">{#N/A,#N/A,FALSE,"단축1";#N/A,#N/A,FALSE,"단축2";#N/A,#N/A,FALSE,"단축3";#N/A,#N/A,FALSE,"장축";#N/A,#N/A,FALSE,"4WD"}</definedName>
    <definedName name="ㅛ" hidden="1">{#N/A,#N/A,FALSE,"단축1";#N/A,#N/A,FALSE,"단축2";#N/A,#N/A,FALSE,"단축3";#N/A,#N/A,FALSE,"장축";#N/A,#N/A,FALSE,"4WD"}</definedName>
    <definedName name="ㅛㅕ하ㅓ" localSheetId="2" hidden="1">{#N/A,#N/A,FALSE,"포장2"}</definedName>
    <definedName name="ㅛㅕ하ㅓ" localSheetId="0" hidden="1">{#N/A,#N/A,FALSE,"포장2"}</definedName>
    <definedName name="ㅛㅕ하ㅓ" hidden="1">{#N/A,#N/A,FALSE,"포장2"}</definedName>
    <definedName name="ㅜ" localSheetId="2" hidden="1">{#N/A,#N/A,FALSE,"명세표"}</definedName>
    <definedName name="ㅜ" localSheetId="0" hidden="1">{#N/A,#N/A,FALSE,"명세표"}</definedName>
    <definedName name="ㅜ" hidden="1">{#N/A,#N/A,FALSE,"명세표"}</definedName>
    <definedName name="ㅜㄴㄱ" localSheetId="2" hidden="1">{#N/A,#N/A,FALSE,"운반시간"}</definedName>
    <definedName name="ㅜㄴㄱ" localSheetId="0" hidden="1">{#N/A,#N/A,FALSE,"운반시간"}</definedName>
    <definedName name="ㅜㄴㄱ" hidden="1">{#N/A,#N/A,FALSE,"운반시간"}</definedName>
    <definedName name="ㅜㄹ윤" localSheetId="2" hidden="1">{#N/A,#N/A,FALSE,"단가표지"}</definedName>
    <definedName name="ㅜㄹ윤" localSheetId="0" hidden="1">{#N/A,#N/A,FALSE,"단가표지"}</definedName>
    <definedName name="ㅜㄹ윤" hidden="1">{#N/A,#N/A,FALSE,"단가표지"}</definedName>
    <definedName name="ㅜㅊㅍ" localSheetId="2" hidden="1">{#N/A,#N/A,FALSE,"표지목차"}</definedName>
    <definedName name="ㅜㅊㅍ" localSheetId="0" hidden="1">{#N/A,#N/A,FALSE,"표지목차"}</definedName>
    <definedName name="ㅜㅊㅍ" hidden="1">{#N/A,#N/A,FALSE,"표지목차"}</definedName>
    <definedName name="ㅜㅋㅊㅍ" localSheetId="2" hidden="1">{#N/A,#N/A,FALSE,"조골재"}</definedName>
    <definedName name="ㅜㅋㅊㅍ" localSheetId="0" hidden="1">{#N/A,#N/A,FALSE,"조골재"}</definedName>
    <definedName name="ㅜㅋㅊㅍ" hidden="1">{#N/A,#N/A,FALSE,"조골재"}</definedName>
    <definedName name="ㅜㅍ추ㅠ" localSheetId="2" hidden="1">{#N/A,#N/A,FALSE,"혼합골재"}</definedName>
    <definedName name="ㅜㅍ추ㅠ" localSheetId="0" hidden="1">{#N/A,#N/A,FALSE,"혼합골재"}</definedName>
    <definedName name="ㅜㅍ추ㅠ" hidden="1">{#N/A,#N/A,FALSE,"혼합골재"}</definedName>
    <definedName name="ㅜㅎㄴ" localSheetId="2" hidden="1">{#N/A,#N/A,FALSE,"골재소요량";#N/A,#N/A,FALSE,"골재소요량"}</definedName>
    <definedName name="ㅜㅎㄴ" localSheetId="0" hidden="1">{#N/A,#N/A,FALSE,"골재소요량";#N/A,#N/A,FALSE,"골재소요량"}</definedName>
    <definedName name="ㅜㅎㄴ" hidden="1">{#N/A,#N/A,FALSE,"골재소요량";#N/A,#N/A,FALSE,"골재소요량"}</definedName>
    <definedName name="ㅜㅎㅅㄱㄴ" localSheetId="2" hidden="1">{#N/A,#N/A,FALSE,"단가표지"}</definedName>
    <definedName name="ㅜㅎㅅㄱㄴ" localSheetId="0" hidden="1">{#N/A,#N/A,FALSE,"단가표지"}</definedName>
    <definedName name="ㅜㅎㅅㄱㄴ" hidden="1">{#N/A,#N/A,FALSE,"단가표지"}</definedName>
    <definedName name="ㅜㅗ" localSheetId="2" hidden="1">{#N/A,#N/A,FALSE,"이정표"}</definedName>
    <definedName name="ㅜㅗ" localSheetId="0" hidden="1">{#N/A,#N/A,FALSE,"이정표"}</definedName>
    <definedName name="ㅜㅗ" hidden="1">{#N/A,#N/A,FALSE,"이정표"}</definedName>
    <definedName name="ㅜㅗㅇㅎㅌ" localSheetId="2" hidden="1">{#N/A,#N/A,FALSE,"단가표지"}</definedName>
    <definedName name="ㅜㅗㅇㅎㅌ" localSheetId="0" hidden="1">{#N/A,#N/A,FALSE,"단가표지"}</definedName>
    <definedName name="ㅜㅗㅇㅎㅌ" hidden="1">{#N/A,#N/A,FALSE,"단가표지"}</definedName>
    <definedName name="ㅜㅗㅇ훟" localSheetId="2" hidden="1">{#N/A,#N/A,FALSE,"단가표지"}</definedName>
    <definedName name="ㅜㅗㅇ훟" localSheetId="0" hidden="1">{#N/A,#N/A,FALSE,"단가표지"}</definedName>
    <definedName name="ㅜㅗㅇ훟" hidden="1">{#N/A,#N/A,FALSE,"단가표지"}</definedName>
    <definedName name="ㅜㅗㅗㅗㅇㅎ" localSheetId="2" hidden="1">{#N/A,#N/A,FALSE,"운반시간"}</definedName>
    <definedName name="ㅜㅗㅗㅗㅇㅎ" localSheetId="0" hidden="1">{#N/A,#N/A,FALSE,"운반시간"}</definedName>
    <definedName name="ㅜㅗㅗㅗㅇㅎ" hidden="1">{#N/A,#N/A,FALSE,"운반시간"}</definedName>
    <definedName name="ㅜㅠ푸" localSheetId="2" hidden="1">{#N/A,#N/A,FALSE,"운반시간"}</definedName>
    <definedName name="ㅜㅠ푸" localSheetId="0" hidden="1">{#N/A,#N/A,FALSE,"운반시간"}</definedName>
    <definedName name="ㅜㅠ푸" hidden="1">{#N/A,#N/A,FALSE,"운반시간"}</definedName>
    <definedName name="ㅜㅠㅠ" localSheetId="2" hidden="1">{#N/A,#N/A,FALSE,"골재소요량";#N/A,#N/A,FALSE,"골재소요량"}</definedName>
    <definedName name="ㅜㅠㅠ" localSheetId="0" hidden="1">{#N/A,#N/A,FALSE,"골재소요량";#N/A,#N/A,FALSE,"골재소요량"}</definedName>
    <definedName name="ㅜㅠㅠ" hidden="1">{#N/A,#N/A,FALSE,"골재소요량";#N/A,#N/A,FALSE,"골재소요량"}</definedName>
    <definedName name="ㅝㅎㄹ" localSheetId="2" hidden="1">{#N/A,#N/A,FALSE,"단가표지"}</definedName>
    <definedName name="ㅝㅎㄹ" localSheetId="0" hidden="1">{#N/A,#N/A,FALSE,"단가표지"}</definedName>
    <definedName name="ㅝㅎㄹ" hidden="1">{#N/A,#N/A,FALSE,"단가표지"}</definedName>
    <definedName name="ㅠㄴ" localSheetId="2" hidden="1">{#N/A,#N/A,FALSE,"조골재"}</definedName>
    <definedName name="ㅠㄴ" localSheetId="0" hidden="1">{#N/A,#N/A,FALSE,"조골재"}</definedName>
    <definedName name="ㅠㄴ" hidden="1">{#N/A,#N/A,FALSE,"조골재"}</definedName>
    <definedName name="ㅠㄹ" localSheetId="2" hidden="1">{#N/A,#N/A,FALSE,"속도"}</definedName>
    <definedName name="ㅠㄹ" localSheetId="0" hidden="1">{#N/A,#N/A,FALSE,"속도"}</definedName>
    <definedName name="ㅠㄹ" hidden="1">{#N/A,#N/A,FALSE,"속도"}</definedName>
    <definedName name="ㅠㄹㅇㄴㄴㄹㅇ" localSheetId="2" hidden="1">{#N/A,#N/A,FALSE,"단가표지"}</definedName>
    <definedName name="ㅠㄹㅇㄴㄴㄹㅇ" localSheetId="0" hidden="1">{#N/A,#N/A,FALSE,"단가표지"}</definedName>
    <definedName name="ㅠㄹㅇㄴㄴㄹㅇ" hidden="1">{#N/A,#N/A,FALSE,"단가표지"}</definedName>
    <definedName name="ㅠㅊㅌ퓿ㅌ" localSheetId="2" hidden="1">{#N/A,#N/A,FALSE,"2~8번"}</definedName>
    <definedName name="ㅠㅊㅌ퓿ㅌ" localSheetId="0" hidden="1">{#N/A,#N/A,FALSE,"2~8번"}</definedName>
    <definedName name="ㅠㅊㅌ퓿ㅌ" hidden="1">{#N/A,#N/A,FALSE,"2~8번"}</definedName>
    <definedName name="ㅠㅊㅍㅌ" localSheetId="2" hidden="1">{#N/A,#N/A,FALSE,"단가표지"}</definedName>
    <definedName name="ㅠㅊㅍㅌ" localSheetId="0" hidden="1">{#N/A,#N/A,FALSE,"단가표지"}</definedName>
    <definedName name="ㅠㅊㅍㅌ" hidden="1">{#N/A,#N/A,FALSE,"단가표지"}</definedName>
    <definedName name="ㅠㅊㅍ튜" localSheetId="2" hidden="1">{#N/A,#N/A,FALSE,"단가표지"}</definedName>
    <definedName name="ㅠㅊㅍ튜" localSheetId="0" hidden="1">{#N/A,#N/A,FALSE,"단가표지"}</definedName>
    <definedName name="ㅠㅊㅍ튜" hidden="1">{#N/A,#N/A,FALSE,"단가표지"}</definedName>
    <definedName name="ㅠㅊㅍ튵ㅊ" localSheetId="2" hidden="1">{#N/A,#N/A,FALSE,"운반시간"}</definedName>
    <definedName name="ㅠㅊㅍ튵ㅊ" localSheetId="0" hidden="1">{#N/A,#N/A,FALSE,"운반시간"}</definedName>
    <definedName name="ㅠㅊㅍ튵ㅊ" hidden="1">{#N/A,#N/A,FALSE,"운반시간"}</definedName>
    <definedName name="ㅠㅊ픁츄" localSheetId="2" hidden="1">{#N/A,#N/A,FALSE,"단가표지"}</definedName>
    <definedName name="ㅠㅊ픁츄" localSheetId="0" hidden="1">{#N/A,#N/A,FALSE,"단가표지"}</definedName>
    <definedName name="ㅠㅊ픁츄" hidden="1">{#N/A,#N/A,FALSE,"단가표지"}</definedName>
    <definedName name="ㅠㅍ" localSheetId="2" hidden="1">{#N/A,#N/A,FALSE,"조골재"}</definedName>
    <definedName name="ㅠㅍ" localSheetId="0" hidden="1">{#N/A,#N/A,FALSE,"조골재"}</definedName>
    <definedName name="ㅠㅍ" hidden="1">{#N/A,#N/A,FALSE,"조골재"}</definedName>
    <definedName name="ㅠㅍㅊ" localSheetId="2" hidden="1">{#N/A,#N/A,FALSE,"단가표지"}</definedName>
    <definedName name="ㅠㅍㅊ" localSheetId="0" hidden="1">{#N/A,#N/A,FALSE,"단가표지"}</definedName>
    <definedName name="ㅠㅍㅊ" hidden="1">{#N/A,#N/A,FALSE,"단가표지"}</definedName>
    <definedName name="ㅠㅍㅊ튳" localSheetId="2" hidden="1">{#N/A,#N/A,FALSE,"표지목차"}</definedName>
    <definedName name="ㅠㅍㅊ튳" localSheetId="0" hidden="1">{#N/A,#N/A,FALSE,"표지목차"}</definedName>
    <definedName name="ㅠㅍㅊ튳" hidden="1">{#N/A,#N/A,FALSE,"표지목차"}</definedName>
    <definedName name="ㅠㅍㅊ튳ㅌㅍ" localSheetId="2" hidden="1">{#N/A,#N/A,FALSE,"조골재"}</definedName>
    <definedName name="ㅠㅍㅊ튳ㅌㅍ" localSheetId="0" hidden="1">{#N/A,#N/A,FALSE,"조골재"}</definedName>
    <definedName name="ㅠㅍㅊ튳ㅌㅍ" hidden="1">{#N/A,#N/A,FALSE,"조골재"}</definedName>
    <definedName name="ㅠㅍㅊ튵" localSheetId="2" hidden="1">{#N/A,#N/A,FALSE,"골재소요량";#N/A,#N/A,FALSE,"골재소요량"}</definedName>
    <definedName name="ㅠㅍㅊ튵" localSheetId="0" hidden="1">{#N/A,#N/A,FALSE,"골재소요량";#N/A,#N/A,FALSE,"골재소요량"}</definedName>
    <definedName name="ㅠㅍㅊ튵" hidden="1">{#N/A,#N/A,FALSE,"골재소요량";#N/A,#N/A,FALSE,"골재소요량"}</definedName>
    <definedName name="ㅠㅍㅊ튵ㅊ" localSheetId="2" hidden="1">{#N/A,#N/A,FALSE,"단가표지"}</definedName>
    <definedName name="ㅠㅍㅊ튵ㅊ" localSheetId="0" hidden="1">{#N/A,#N/A,FALSE,"단가표지"}</definedName>
    <definedName name="ㅠㅍㅊ튵ㅊ" hidden="1">{#N/A,#N/A,FALSE,"단가표지"}</definedName>
    <definedName name="ㅠㅍ츄ㅜ" localSheetId="2" hidden="1">{#N/A,#N/A,FALSE,"단가표지"}</definedName>
    <definedName name="ㅠㅍ츄ㅜ" localSheetId="0" hidden="1">{#N/A,#N/A,FALSE,"단가표지"}</definedName>
    <definedName name="ㅠㅍ츄ㅜ" hidden="1">{#N/A,#N/A,FALSE,"단가표지"}</definedName>
    <definedName name="ㅠㅍ츛ㅍ" localSheetId="2" hidden="1">{#N/A,#N/A,FALSE,"혼합골재"}</definedName>
    <definedName name="ㅠㅍ츛ㅍ" localSheetId="0" hidden="1">{#N/A,#N/A,FALSE,"혼합골재"}</definedName>
    <definedName name="ㅠㅍ츛ㅍ" hidden="1">{#N/A,#N/A,FALSE,"혼합골재"}</definedName>
    <definedName name="ㅠㅍ츜ㅊ" localSheetId="2" hidden="1">{#N/A,#N/A,FALSE,"2~8번"}</definedName>
    <definedName name="ㅠㅍ츜ㅊ" localSheetId="0" hidden="1">{#N/A,#N/A,FALSE,"2~8번"}</definedName>
    <definedName name="ㅠㅍ츜ㅊ" hidden="1">{#N/A,#N/A,FALSE,"2~8번"}</definedName>
    <definedName name="ㅠㅍ츜ㅍ" localSheetId="2" hidden="1">{#N/A,#N/A,FALSE,"조골재"}</definedName>
    <definedName name="ㅠㅍ츜ㅍ" localSheetId="0" hidden="1">{#N/A,#N/A,FALSE,"조골재"}</definedName>
    <definedName name="ㅠㅍ츜ㅍ" hidden="1">{#N/A,#N/A,FALSE,"조골재"}</definedName>
    <definedName name="ㅠㅍ츝" localSheetId="2" hidden="1">{#N/A,#N/A,FALSE,"운반시간"}</definedName>
    <definedName name="ㅠㅍ츝" localSheetId="0" hidden="1">{#N/A,#N/A,FALSE,"운반시간"}</definedName>
    <definedName name="ㅠㅍ츝" hidden="1">{#N/A,#N/A,FALSE,"운반시간"}</definedName>
    <definedName name="ㅠㅍ츝ㅊ" localSheetId="2" hidden="1">{#N/A,#N/A,FALSE,"단가표지"}</definedName>
    <definedName name="ㅠㅍ츝ㅊ" localSheetId="0" hidden="1">{#N/A,#N/A,FALSE,"단가표지"}</definedName>
    <definedName name="ㅠㅍ츝ㅊ" hidden="1">{#N/A,#N/A,FALSE,"단가표지"}</definedName>
    <definedName name="ㅠㅍㅋㅊㅍㅍ" localSheetId="2" hidden="1">{#N/A,#N/A,FALSE,"단가표지"}</definedName>
    <definedName name="ㅠㅍㅋㅊㅍㅍ" localSheetId="0" hidden="1">{#N/A,#N/A,FALSE,"단가표지"}</definedName>
    <definedName name="ㅠㅍㅋㅊㅍㅍ" hidden="1">{#N/A,#N/A,FALSE,"단가표지"}</definedName>
    <definedName name="ㅠ퓿큨ㅊ" localSheetId="2" hidden="1">{#N/A,#N/A,FALSE,"단가표지"}</definedName>
    <definedName name="ㅠ퓿큨ㅊ" localSheetId="0" hidden="1">{#N/A,#N/A,FALSE,"단가표지"}</definedName>
    <definedName name="ㅠ퓿큨ㅊ" hidden="1">{#N/A,#N/A,FALSE,"단가표지"}</definedName>
    <definedName name="ㅠ픀ㅊ" localSheetId="2" hidden="1">{#N/A,#N/A,FALSE,"단가표지"}</definedName>
    <definedName name="ㅠ픀ㅊ" localSheetId="0" hidden="1">{#N/A,#N/A,FALSE,"단가표지"}</definedName>
    <definedName name="ㅠ픀ㅊ" hidden="1">{#N/A,#N/A,FALSE,"단가표지"}</definedName>
    <definedName name="ㅠ픀ㅊㅍ" localSheetId="2" hidden="1">{#N/A,#N/A,FALSE,"표지목차"}</definedName>
    <definedName name="ㅠ픀ㅊㅍ" localSheetId="0" hidden="1">{#N/A,#N/A,FALSE,"표지목차"}</definedName>
    <definedName name="ㅠ픀ㅊㅍ" hidden="1">{#N/A,#N/A,FALSE,"표지목차"}</definedName>
    <definedName name="ㅠ픀ㅋㅊㅍ" localSheetId="2" hidden="1">{#N/A,#N/A,FALSE,"운반시간"}</definedName>
    <definedName name="ㅠ픀ㅋㅊㅍ" localSheetId="0" hidden="1">{#N/A,#N/A,FALSE,"운반시간"}</definedName>
    <definedName name="ㅠ픀ㅋㅊㅍ" hidden="1">{#N/A,#N/A,FALSE,"운반시간"}</definedName>
    <definedName name="ㅡ" localSheetId="2" hidden="1">{#N/A,#N/A,FALSE,"내수MGT 2.5T목표대비";#N/A,#N/A,FALSE,"내수 2.5T";#N/A,#N/A,FALSE,"내수VT 2.5T 목표대비";#N/A,#N/A,FALSE,"내수 2.5T S_CAB";#N/A,#N/A,FALSE,"내수 2.5T DBL";#N/A,#N/A,FALSE,"내수 2.5T DBL-한계";#N/A,#N/A,FALSE,"내수MGT 3.5T 목표대비";#N/A,#N/A,FALSE,"내수 3.5T";#N/A,#N/A,FALSE,"내수VT 3.5T 목표대비";#N/A,#N/A,FALSE,"수출MGT 2.5T 목표대비";#N/A,#N/A,FALSE,"수출 2.5T";#N/A,#N/A,FALSE,"수출VT 2.5T 목표대비";#N/A,#N/A,FALSE,"수출현 3.5T 목표대비";#N/A,#N/A,FALSE,"수출 3.5T";#N/A,#N/A,FALSE,"수출VT 3.5T 목표대비"}</definedName>
    <definedName name="ㅡ" localSheetId="0" hidden="1">{#N/A,#N/A,FALSE,"내수MGT 2.5T목표대비";#N/A,#N/A,FALSE,"내수 2.5T";#N/A,#N/A,FALSE,"내수VT 2.5T 목표대비";#N/A,#N/A,FALSE,"내수 2.5T S_CAB";#N/A,#N/A,FALSE,"내수 2.5T DBL";#N/A,#N/A,FALSE,"내수 2.5T DBL-한계";#N/A,#N/A,FALSE,"내수MGT 3.5T 목표대비";#N/A,#N/A,FALSE,"내수 3.5T";#N/A,#N/A,FALSE,"내수VT 3.5T 목표대비";#N/A,#N/A,FALSE,"수출MGT 2.5T 목표대비";#N/A,#N/A,FALSE,"수출 2.5T";#N/A,#N/A,FALSE,"수출VT 2.5T 목표대비";#N/A,#N/A,FALSE,"수출현 3.5T 목표대비";#N/A,#N/A,FALSE,"수출 3.5T";#N/A,#N/A,FALSE,"수출VT 3.5T 목표대비"}</definedName>
    <definedName name="ㅡ" hidden="1">{#N/A,#N/A,FALSE,"내수MGT 2.5T목표대비";#N/A,#N/A,FALSE,"내수 2.5T";#N/A,#N/A,FALSE,"내수VT 2.5T 목표대비";#N/A,#N/A,FALSE,"내수 2.5T S_CAB";#N/A,#N/A,FALSE,"내수 2.5T DBL";#N/A,#N/A,FALSE,"내수 2.5T DBL-한계";#N/A,#N/A,FALSE,"내수MGT 3.5T 목표대비";#N/A,#N/A,FALSE,"내수 3.5T";#N/A,#N/A,FALSE,"내수VT 3.5T 목표대비";#N/A,#N/A,FALSE,"수출MGT 2.5T 목표대비";#N/A,#N/A,FALSE,"수출 2.5T";#N/A,#N/A,FALSE,"수출VT 2.5T 목표대비";#N/A,#N/A,FALSE,"수출현 3.5T 목표대비";#N/A,#N/A,FALSE,"수출 3.5T";#N/A,#N/A,FALSE,"수출VT 3.5T 목표대비"}</definedName>
    <definedName name="ㅡㅡ" localSheetId="2" hidden="1">{#N/A,#N/A,FALSE,"명세표"}</definedName>
    <definedName name="ㅡㅡ" localSheetId="0" hidden="1">{#N/A,#N/A,FALSE,"명세표"}</definedName>
    <definedName name="ㅡㅡ" hidden="1">{#N/A,#N/A,FALSE,"명세표"}</definedName>
    <definedName name="ㅡㅡㅡ" localSheetId="2">공사원가계산서!ㅡㅡㅡ</definedName>
    <definedName name="ㅡㅡㅡ" localSheetId="0">ㅡㅡㅡ</definedName>
    <definedName name="ㅡㅡㅡ">공사원가계산서!ㅡㅡㅡ</definedName>
    <definedName name="ㅢ" localSheetId="2">{"Book1","부대-(표지판,데리,가드).xls","부대-(낙,차,중분대).xls"}</definedName>
    <definedName name="ㅢ" localSheetId="0">{"Book1","부대-(표지판,데리,가드).xls","부대-(낙,차,중분대).xls"}</definedName>
    <definedName name="ㅢ">{"Book1","부대-(표지판,데리,가드).xls","부대-(낙,차,중분대).xls"}</definedName>
    <definedName name="ㅣ허ㅏㅣ하" localSheetId="2" hidden="1">{#N/A,#N/A,FALSE,"혼합골재"}</definedName>
    <definedName name="ㅣ허ㅏㅣ하" localSheetId="0" hidden="1">{#N/A,#N/A,FALSE,"혼합골재"}</definedName>
    <definedName name="ㅣ허ㅏㅣ하" hidden="1">{#N/A,#N/A,FALSE,"혼합골재"}</definedName>
    <definedName name="ㅣ허ㅣ호ㅓㅏ" localSheetId="2" hidden="1">{#N/A,#N/A,FALSE,"조골재"}</definedName>
    <definedName name="ㅣ허ㅣ호ㅓㅏ" localSheetId="0" hidden="1">{#N/A,#N/A,FALSE,"조골재"}</definedName>
    <definedName name="ㅣ허ㅣ호ㅓㅏ" hidden="1">{#N/A,#N/A,FALSE,"조골재"}</definedName>
    <definedName name="ㅣㅏ" localSheetId="2" hidden="1">{#N/A,#N/A,FALSE,"단축1";#N/A,#N/A,FALSE,"단축2";#N/A,#N/A,FALSE,"단축3";#N/A,#N/A,FALSE,"장축";#N/A,#N/A,FALSE,"4WD"}</definedName>
    <definedName name="ㅣㅏ" localSheetId="0" hidden="1">{#N/A,#N/A,FALSE,"단축1";#N/A,#N/A,FALSE,"단축2";#N/A,#N/A,FALSE,"단축3";#N/A,#N/A,FALSE,"장축";#N/A,#N/A,FALSE,"4WD"}</definedName>
    <definedName name="ㅣㅏ" hidden="1">{#N/A,#N/A,FALSE,"단축1";#N/A,#N/A,FALSE,"단축2";#N/A,#N/A,FALSE,"단축3";#N/A,#N/A,FALSE,"장축";#N/A,#N/A,FALSE,"4WD"}</definedName>
    <definedName name="ㅣㅏ허ㅏ허ㅏ허ㅏ" localSheetId="2" hidden="1">{#N/A,#N/A,FALSE,"단가표지"}</definedName>
    <definedName name="ㅣㅏ허ㅏ허ㅏ허ㅏ" localSheetId="0" hidden="1">{#N/A,#N/A,FALSE,"단가표지"}</definedName>
    <definedName name="ㅣㅏ허ㅏ허ㅏ허ㅏ" hidden="1">{#N/A,#N/A,FALSE,"단가표지"}</definedName>
    <definedName name="ㅣㅏㅓㅎ" localSheetId="2" hidden="1">{#N/A,#N/A,FALSE,"단가표지"}</definedName>
    <definedName name="ㅣㅏㅓㅎ" localSheetId="0" hidden="1">{#N/A,#N/A,FALSE,"단가표지"}</definedName>
    <definedName name="ㅣㅏㅓㅎ" hidden="1">{#N/A,#N/A,FALSE,"단가표지"}</definedName>
    <definedName name="ㅣㅏㅓ허ㅏㅓㅎ" localSheetId="2" hidden="1">{#N/A,#N/A,FALSE,"표지목차"}</definedName>
    <definedName name="ㅣㅏㅓ허ㅏㅓㅎ" localSheetId="0" hidden="1">{#N/A,#N/A,FALSE,"표지목차"}</definedName>
    <definedName name="ㅣㅏㅓ허ㅏㅓㅎ" hidden="1">{#N/A,#N/A,FALSE,"표지목차"}</definedName>
    <definedName name="ㅣㅏㅓㅣ허ㅏㅎ" localSheetId="2" hidden="1">{#N/A,#N/A,FALSE,"골재소요량";#N/A,#N/A,FALSE,"골재소요량"}</definedName>
    <definedName name="ㅣㅏㅓㅣ허ㅏㅎ" localSheetId="0" hidden="1">{#N/A,#N/A,FALSE,"골재소요량";#N/A,#N/A,FALSE,"골재소요량"}</definedName>
    <definedName name="ㅣㅏㅓㅣ허ㅏㅎ" hidden="1">{#N/A,#N/A,FALSE,"골재소요량";#N/A,#N/A,FALSE,"골재소요량"}</definedName>
    <definedName name="ㅣㅏㅓㅣ허ㅏㅏ허" localSheetId="2" hidden="1">{#N/A,#N/A,FALSE,"조골재"}</definedName>
    <definedName name="ㅣㅏㅓㅣ허ㅏㅏ허" localSheetId="0" hidden="1">{#N/A,#N/A,FALSE,"조골재"}</definedName>
    <definedName name="ㅣㅏㅓㅣ허ㅏㅏ허" hidden="1">{#N/A,#N/A,FALSE,"조골재"}</definedName>
    <definedName name="ㅣㅓㅏ허" localSheetId="2" hidden="1">{#N/A,#N/A,FALSE,"운반시간"}</definedName>
    <definedName name="ㅣㅓㅏ허" localSheetId="0" hidden="1">{#N/A,#N/A,FALSE,"운반시간"}</definedName>
    <definedName name="ㅣㅓㅏ허" hidden="1">{#N/A,#N/A,FALSE,"운반시간"}</definedName>
    <definedName name="ㅣㅓㅏ허ㅏㅣ허ㅏㅓ" localSheetId="2" hidden="1">{#N/A,#N/A,FALSE,"운반시간"}</definedName>
    <definedName name="ㅣㅓㅏ허ㅏㅣ허ㅏㅓ" localSheetId="0" hidden="1">{#N/A,#N/A,FALSE,"운반시간"}</definedName>
    <definedName name="ㅣㅓㅏ허ㅏㅣ허ㅏㅓ" hidden="1">{#N/A,#N/A,FALSE,"운반시간"}</definedName>
    <definedName name="ㅣㅚㅓㅏ" localSheetId="2" hidden="1">{#N/A,#N/A,FALSE,"단가표지"}</definedName>
    <definedName name="ㅣㅚㅓㅏ" localSheetId="0" hidden="1">{#N/A,#N/A,FALSE,"단가표지"}</definedName>
    <definedName name="ㅣㅚㅓㅏ" hidden="1">{#N/A,#N/A,FALSE,"단가표지"}</definedName>
    <definedName name="ㅣㅣ" localSheetId="2" hidden="1">{#N/A,#N/A,FALSE,"골재소요량";#N/A,#N/A,FALSE,"골재소요량"}</definedName>
    <definedName name="ㅣㅣ" localSheetId="0" hidden="1">{#N/A,#N/A,FALSE,"골재소요량";#N/A,#N/A,FALSE,"골재소요량"}</definedName>
    <definedName name="ㅣㅣ" hidden="1">{#N/A,#N/A,FALSE,"골재소요량";#N/A,#N/A,FALSE,"골재소요량"}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7" i="3" l="1"/>
  <c r="D19" i="3" l="1"/>
  <c r="D18" i="3"/>
  <c r="E26" i="3" l="1"/>
  <c r="G5" i="6" l="1"/>
  <c r="I5" i="7"/>
  <c r="J5" i="7" s="1"/>
  <c r="O9" i="2" l="1"/>
  <c r="AS10" i="2" s="1"/>
  <c r="A6" i="4"/>
  <c r="B6" i="5"/>
  <c r="A6" i="5"/>
  <c r="C4" i="6"/>
  <c r="B4" i="6"/>
  <c r="V10" i="8"/>
  <c r="O10" i="8"/>
  <c r="V9" i="8"/>
  <c r="O9" i="8"/>
  <c r="G10" i="7" s="1"/>
  <c r="V8" i="8"/>
  <c r="O8" i="8"/>
  <c r="G12" i="7" s="1"/>
  <c r="H12" i="7" s="1"/>
  <c r="V7" i="8"/>
  <c r="K11" i="7" s="1"/>
  <c r="L11" i="7" s="1"/>
  <c r="O7" i="8"/>
  <c r="G11" i="7" s="1"/>
  <c r="V6" i="8"/>
  <c r="O6" i="8"/>
  <c r="V5" i="8"/>
  <c r="O5" i="8"/>
  <c r="G6" i="5" s="1"/>
  <c r="J14" i="7"/>
  <c r="H14" i="7"/>
  <c r="K13" i="7"/>
  <c r="L13" i="7" s="1"/>
  <c r="I13" i="7"/>
  <c r="J13" i="7" s="1"/>
  <c r="G13" i="7"/>
  <c r="H13" i="7" s="1"/>
  <c r="K12" i="7"/>
  <c r="L12" i="7" s="1"/>
  <c r="I12" i="7"/>
  <c r="J12" i="7" s="1"/>
  <c r="I11" i="7"/>
  <c r="J11" i="7" s="1"/>
  <c r="K10" i="7"/>
  <c r="L10" i="7" s="1"/>
  <c r="I10" i="7"/>
  <c r="J10" i="7" s="1"/>
  <c r="K9" i="7"/>
  <c r="L9" i="7" s="1"/>
  <c r="I9" i="7"/>
  <c r="G9" i="7"/>
  <c r="H9" i="7" s="1"/>
  <c r="A1" i="7"/>
  <c r="B2" i="6"/>
  <c r="L48" i="5"/>
  <c r="J48" i="5"/>
  <c r="H48" i="5"/>
  <c r="E48" i="5"/>
  <c r="L47" i="5"/>
  <c r="J47" i="5"/>
  <c r="H47" i="5"/>
  <c r="E47" i="5"/>
  <c r="L46" i="5"/>
  <c r="J46" i="5"/>
  <c r="H46" i="5"/>
  <c r="F46" i="5"/>
  <c r="E46" i="5"/>
  <c r="L45" i="5"/>
  <c r="J45" i="5"/>
  <c r="H45" i="5"/>
  <c r="E45" i="5"/>
  <c r="L44" i="5"/>
  <c r="J44" i="5"/>
  <c r="H44" i="5"/>
  <c r="E44" i="5"/>
  <c r="L43" i="5"/>
  <c r="J43" i="5"/>
  <c r="H43" i="5"/>
  <c r="E43" i="5"/>
  <c r="L42" i="5"/>
  <c r="J42" i="5"/>
  <c r="H42" i="5"/>
  <c r="F42" i="5"/>
  <c r="E42" i="5"/>
  <c r="L41" i="5"/>
  <c r="J41" i="5"/>
  <c r="H41" i="5"/>
  <c r="E41" i="5"/>
  <c r="L40" i="5"/>
  <c r="J40" i="5"/>
  <c r="H40" i="5"/>
  <c r="E40" i="5"/>
  <c r="L39" i="5"/>
  <c r="J39" i="5"/>
  <c r="H39" i="5"/>
  <c r="E39" i="5"/>
  <c r="L38" i="5"/>
  <c r="J38" i="5"/>
  <c r="H38" i="5"/>
  <c r="F38" i="5"/>
  <c r="E38" i="5"/>
  <c r="L37" i="5"/>
  <c r="J37" i="5"/>
  <c r="F37" i="5"/>
  <c r="E37" i="5"/>
  <c r="L36" i="5"/>
  <c r="F36" i="5" s="1"/>
  <c r="J36" i="5"/>
  <c r="H36" i="5"/>
  <c r="E36" i="5"/>
  <c r="L35" i="5"/>
  <c r="J35" i="5"/>
  <c r="H35" i="5"/>
  <c r="E35" i="5"/>
  <c r="L34" i="5"/>
  <c r="J34" i="5"/>
  <c r="H34" i="5"/>
  <c r="E34" i="5"/>
  <c r="L33" i="5"/>
  <c r="J33" i="5"/>
  <c r="H33" i="5"/>
  <c r="F33" i="5"/>
  <c r="E33" i="5"/>
  <c r="L32" i="5"/>
  <c r="J32" i="5"/>
  <c r="H32" i="5"/>
  <c r="E32" i="5"/>
  <c r="H25" i="5"/>
  <c r="F25" i="5" s="1"/>
  <c r="E25" i="5"/>
  <c r="H24" i="5"/>
  <c r="F24" i="5" s="1"/>
  <c r="E24" i="5"/>
  <c r="H23" i="5"/>
  <c r="F23" i="5"/>
  <c r="E23" i="5"/>
  <c r="H22" i="5"/>
  <c r="F22" i="5" s="1"/>
  <c r="E22" i="5"/>
  <c r="H21" i="5"/>
  <c r="F21" i="5"/>
  <c r="E21" i="5"/>
  <c r="H20" i="5"/>
  <c r="F20" i="5" s="1"/>
  <c r="E20" i="5"/>
  <c r="H19" i="5"/>
  <c r="F19" i="5"/>
  <c r="E19" i="5"/>
  <c r="H18" i="5"/>
  <c r="F18" i="5" s="1"/>
  <c r="E18" i="5"/>
  <c r="H17" i="5"/>
  <c r="F17" i="5"/>
  <c r="E17" i="5"/>
  <c r="H16" i="5"/>
  <c r="F16" i="5" s="1"/>
  <c r="E16" i="5"/>
  <c r="H15" i="5"/>
  <c r="F15" i="5"/>
  <c r="E15" i="5"/>
  <c r="F14" i="5"/>
  <c r="E14" i="5"/>
  <c r="H13" i="5"/>
  <c r="F13" i="5" s="1"/>
  <c r="E13" i="5"/>
  <c r="H12" i="5"/>
  <c r="F12" i="5"/>
  <c r="E12" i="5"/>
  <c r="H11" i="5"/>
  <c r="F11" i="5" s="1"/>
  <c r="E11" i="5"/>
  <c r="L4" i="5"/>
  <c r="J4" i="5"/>
  <c r="H4" i="5"/>
  <c r="F4" i="5"/>
  <c r="E4" i="5"/>
  <c r="A1" i="5"/>
  <c r="K7" i="4"/>
  <c r="I7" i="4"/>
  <c r="J7" i="4" s="1"/>
  <c r="A2" i="4"/>
  <c r="B2" i="8" s="1"/>
  <c r="E23" i="3"/>
  <c r="E22" i="3"/>
  <c r="E21" i="3"/>
  <c r="E20" i="3"/>
  <c r="E17" i="3"/>
  <c r="E16" i="3"/>
  <c r="E15" i="3"/>
  <c r="E14" i="3"/>
  <c r="E13" i="3"/>
  <c r="E12" i="3"/>
  <c r="E11" i="3"/>
  <c r="E8" i="3"/>
  <c r="AU16" i="2"/>
  <c r="AU15" i="2"/>
  <c r="AU14" i="2"/>
  <c r="AS14" i="2"/>
  <c r="AU13" i="2"/>
  <c r="AS13" i="2"/>
  <c r="AU12" i="2"/>
  <c r="AS12" i="2"/>
  <c r="AU11" i="2"/>
  <c r="AS11" i="2"/>
  <c r="AU10" i="2"/>
  <c r="BA8" i="2"/>
  <c r="Y8" i="2"/>
  <c r="AR5" i="2"/>
  <c r="AP4" i="2"/>
  <c r="O4" i="2"/>
  <c r="O3" i="2"/>
  <c r="F39" i="5" l="1"/>
  <c r="F32" i="5"/>
  <c r="F43" i="5"/>
  <c r="F40" i="5"/>
  <c r="F47" i="5"/>
  <c r="F48" i="5"/>
  <c r="F44" i="5"/>
  <c r="F34" i="5"/>
  <c r="F45" i="5"/>
  <c r="K14" i="7"/>
  <c r="L14" i="7" s="1"/>
  <c r="F35" i="5"/>
  <c r="F41" i="5"/>
  <c r="E9" i="7"/>
  <c r="H6" i="5"/>
  <c r="F6" i="5" s="1"/>
  <c r="E6" i="5"/>
  <c r="F13" i="7"/>
  <c r="H11" i="7"/>
  <c r="F11" i="7" s="1"/>
  <c r="E11" i="7"/>
  <c r="E10" i="7"/>
  <c r="H10" i="7"/>
  <c r="F10" i="7" s="1"/>
  <c r="F12" i="7"/>
  <c r="F9" i="7"/>
  <c r="E12" i="7"/>
  <c r="E13" i="7"/>
  <c r="H15" i="7"/>
  <c r="L7" i="4"/>
  <c r="J9" i="7"/>
  <c r="J15" i="7" s="1"/>
  <c r="J6" i="7" s="1"/>
  <c r="G4" i="6" s="1"/>
  <c r="I28" i="5" s="1"/>
  <c r="J28" i="5" s="1"/>
  <c r="J49" i="5" s="1"/>
  <c r="I8" i="4" s="1"/>
  <c r="J8" i="4" s="1"/>
  <c r="D7" i="3" s="1"/>
  <c r="P17" i="3" s="1"/>
  <c r="F14" i="7" l="1"/>
  <c r="L15" i="7"/>
  <c r="H5" i="6" s="1"/>
  <c r="K5" i="7" s="1"/>
  <c r="L5" i="7" s="1"/>
  <c r="L6" i="7" s="1"/>
  <c r="H4" i="6" s="1"/>
  <c r="K28" i="5" s="1"/>
  <c r="L28" i="5" s="1"/>
  <c r="E14" i="7"/>
  <c r="H26" i="5"/>
  <c r="G7" i="4" s="1"/>
  <c r="P25" i="3"/>
  <c r="D16" i="3"/>
  <c r="D14" i="3"/>
  <c r="P27" i="3"/>
  <c r="P21" i="3"/>
  <c r="D13" i="3"/>
  <c r="D15" i="3" s="1"/>
  <c r="D8" i="3"/>
  <c r="D9" i="3" s="1"/>
  <c r="I6" i="4"/>
  <c r="J6" i="4" s="1"/>
  <c r="J5" i="4" s="1"/>
  <c r="J26" i="4" s="1"/>
  <c r="F5" i="6"/>
  <c r="F15" i="7" l="1"/>
  <c r="F26" i="5"/>
  <c r="L49" i="5"/>
  <c r="D21" i="3"/>
  <c r="D12" i="3"/>
  <c r="D11" i="3"/>
  <c r="G5" i="7"/>
  <c r="E5" i="6"/>
  <c r="H7" i="4"/>
  <c r="E7" i="4"/>
  <c r="H5" i="7" l="1"/>
  <c r="E5" i="7"/>
  <c r="F7" i="4"/>
  <c r="D4" i="3" s="1"/>
  <c r="K8" i="4"/>
  <c r="L8" i="4" l="1"/>
  <c r="H6" i="7"/>
  <c r="F5" i="7"/>
  <c r="D10" i="3" l="1"/>
  <c r="K6" i="4"/>
  <c r="F6" i="7"/>
  <c r="F4" i="6"/>
  <c r="L6" i="4" l="1"/>
  <c r="G28" i="5"/>
  <c r="E4" i="6"/>
  <c r="D22" i="3"/>
  <c r="D23" i="3"/>
  <c r="D20" i="3"/>
  <c r="H28" i="5" l="1"/>
  <c r="E28" i="5"/>
  <c r="L5" i="4"/>
  <c r="L26" i="4" s="1"/>
  <c r="H49" i="5" l="1"/>
  <c r="F28" i="5"/>
  <c r="G8" i="4" l="1"/>
  <c r="F49" i="5"/>
  <c r="H8" i="4" l="1"/>
  <c r="E8" i="4"/>
  <c r="G6" i="4" l="1"/>
  <c r="F8" i="4"/>
  <c r="H6" i="4" l="1"/>
  <c r="E6" i="4"/>
  <c r="H5" i="4" l="1"/>
  <c r="H26" i="4" s="1"/>
  <c r="F6" i="4"/>
  <c r="F5" i="4" s="1"/>
  <c r="F26" i="4" s="1"/>
  <c r="AT20" i="2"/>
  <c r="P26" i="3"/>
  <c r="P20" i="3"/>
  <c r="D17" i="3"/>
  <c r="D24" i="3" s="1"/>
  <c r="D25" i="3" l="1"/>
  <c r="D26" i="3"/>
  <c r="D28" i="3" l="1"/>
  <c r="D29" i="3" s="1"/>
  <c r="D30" i="3" l="1"/>
  <c r="AY19" i="2" s="1"/>
  <c r="D31" i="3" l="1"/>
  <c r="D33" i="3" s="1"/>
  <c r="H32" i="3" l="1"/>
  <c r="AT19" i="2"/>
  <c r="AZ18" i="2" s="1"/>
  <c r="AT18" i="2" s="1"/>
</calcChain>
</file>

<file path=xl/sharedStrings.xml><?xml version="1.0" encoding="utf-8"?>
<sst xmlns="http://schemas.openxmlformats.org/spreadsheetml/2006/main" count="1054" uniqueCount="304">
  <si>
    <t>( 호표 2 ) 일반기기 설치 1~5TON TON     기계 13-11-1</t>
  </si>
  <si>
    <t xml:space="preserve">⑴ 본 공사는 조사 당시 수립된 자료에 의하여 설계한 것인바 조사불능 부분 및 조사후 변동된 사항에 대하여는 시공당시 </t>
  </si>
  <si>
    <t>⑵ 본 공사의 관급자재 수량 및 인도지의 변경이 있을 경우에는 이를 실지에 맞추어 설계 변경한다.</t>
  </si>
  <si>
    <t>⑶ 본 공사의 시공중 관의 형편상 설계변경을 필요로 할 시는 이를 설계 변경키로 한다.</t>
  </si>
  <si>
    <t>L001010101000003</t>
  </si>
  <si>
    <t>건설기계대여대금지급보증서발급수수료</t>
  </si>
  <si>
    <t xml:space="preserve">     위          치</t>
  </si>
  <si>
    <t>L001010101000006</t>
  </si>
  <si>
    <t>건설하도급대금지급보증발급수수료</t>
  </si>
  <si>
    <t>수              량</t>
  </si>
  <si>
    <t>제천시 내토로12길 64번지 내</t>
  </si>
  <si>
    <t>(순공사원가+일반관리비+이윤)</t>
  </si>
  <si>
    <t>폴리머 자동 적정투입 제어시스템</t>
  </si>
  <si>
    <t>(재료비+직접노무비+산출경비)×%</t>
  </si>
  <si>
    <t>L001010101000012</t>
  </si>
  <si>
    <t>기술관리를 제외한 노무비의 10%</t>
  </si>
  <si>
    <t>XXXXXXXXXXXXXXXXX</t>
  </si>
  <si>
    <t>[ 합           계 ]</t>
  </si>
  <si>
    <t>(재료비+직접노무비)×3.09%</t>
  </si>
  <si>
    <t>이 Sheet는 수정하지 마십시요</t>
  </si>
  <si>
    <t>L001010101000051</t>
  </si>
  <si>
    <t xml:space="preserve"> [ 합          계 ]</t>
  </si>
  <si>
    <t>L001010101000070</t>
  </si>
  <si>
    <t>⑴ 공사기간중의 강우일수가 과거 5개년 평균 강우 일수보다 많을 때</t>
  </si>
  <si>
    <t>[ 총인처리시설 노후 시설물 개량공사 - 도급공사 ]</t>
  </si>
  <si>
    <t>수                             량</t>
  </si>
  <si>
    <t>설      계      년      월      일</t>
  </si>
  <si>
    <t>산업안전보건관리비</t>
  </si>
  <si>
    <t>공 종 별 집 계 표</t>
  </si>
  <si>
    <t>도급자관급미포함</t>
  </si>
  <si>
    <t>경비 할증 계수</t>
  </si>
  <si>
    <t>규      격</t>
  </si>
  <si>
    <t>a,b중 작은 금액</t>
  </si>
  <si>
    <t>5억~50억 미만</t>
  </si>
  <si>
    <t>비      고</t>
  </si>
  <si>
    <t>내역단가 소수점처리</t>
  </si>
  <si>
    <t>노인장기요양보험료</t>
  </si>
  <si>
    <t>[설 계 내 역 서]</t>
  </si>
  <si>
    <t>합      계</t>
  </si>
  <si>
    <t>(직접노무비)×%</t>
  </si>
  <si>
    <t>경비 단가 적용율</t>
  </si>
  <si>
    <t>1억 이상만 적용</t>
  </si>
  <si>
    <t>2 0 2 4 년도</t>
  </si>
  <si>
    <t>제천하수처리장 내</t>
  </si>
  <si>
    <t>순 공 사 원 가</t>
  </si>
  <si>
    <t>1회 사이클시간</t>
  </si>
  <si>
    <t>5. 공사 자재 :</t>
  </si>
  <si>
    <t>공         종</t>
  </si>
  <si>
    <t xml:space="preserve">4. 공사 개요 </t>
  </si>
  <si>
    <t>규        격</t>
  </si>
  <si>
    <t>8. 설계변경 :</t>
  </si>
  <si>
    <t>비       고</t>
  </si>
  <si>
    <t>1.1 제조구매비</t>
  </si>
  <si>
    <t>일반 기기 설치</t>
  </si>
  <si>
    <t>관   급   액:</t>
  </si>
  <si>
    <t>M0000002</t>
  </si>
  <si>
    <t xml:space="preserve">심     사 </t>
  </si>
  <si>
    <t>발주처 직접발주</t>
  </si>
  <si>
    <t>내  역  참  조</t>
  </si>
  <si>
    <t>품       명</t>
  </si>
  <si>
    <t>제천하수처리장내</t>
  </si>
  <si>
    <t>(총원가+부가가치세)</t>
  </si>
  <si>
    <t>(총원가)×10%</t>
  </si>
  <si>
    <t>TTTTTTTT</t>
  </si>
  <si>
    <t>일위대가내역소수점처리</t>
  </si>
  <si>
    <t>품      명</t>
  </si>
  <si>
    <t>노무비 단가 적용율</t>
  </si>
  <si>
    <t>재료비 할증 계수</t>
  </si>
  <si>
    <t>단 가 대 비 표</t>
  </si>
  <si>
    <t>노무비 할증 계수</t>
  </si>
  <si>
    <t>품      목</t>
  </si>
  <si>
    <t>시간당 작업사이클</t>
  </si>
  <si>
    <t>ITEMSEQNO</t>
  </si>
  <si>
    <t>PPS00000002</t>
  </si>
  <si>
    <t>내역금액소수점처리</t>
  </si>
  <si>
    <t>일 위 대 가 목 록</t>
  </si>
  <si>
    <t>시간당 노임산출 계수</t>
  </si>
  <si>
    <t>경      비</t>
  </si>
  <si>
    <t>B0100000002</t>
  </si>
  <si>
    <t>재료비 단가 적용율</t>
  </si>
  <si>
    <t>조달수수료:</t>
  </si>
  <si>
    <t>1.46</t>
  </si>
  <si>
    <t>경비 조정율</t>
  </si>
  <si>
    <t>기계설비공</t>
  </si>
  <si>
    <t>시간당작업량</t>
  </si>
  <si>
    <t>사    급</t>
  </si>
  <si>
    <t>특별인부</t>
  </si>
  <si>
    <t>설     계</t>
  </si>
  <si>
    <t>부가세:</t>
  </si>
  <si>
    <t>인 도 장 소</t>
  </si>
  <si>
    <t>호표 1</t>
  </si>
  <si>
    <t>조달청가격</t>
  </si>
  <si>
    <t>일반관리비</t>
  </si>
  <si>
    <t>1.2 설치비</t>
  </si>
  <si>
    <t xml:space="preserve">관    급 </t>
  </si>
  <si>
    <t>단수조정</t>
  </si>
  <si>
    <t>노무비단가적용</t>
  </si>
  <si>
    <t>JUK16</t>
  </si>
  <si>
    <t>고용보험료</t>
  </si>
  <si>
    <t>재  료  비</t>
  </si>
  <si>
    <t>직접재료비</t>
  </si>
  <si>
    <t>내역서 참조</t>
  </si>
  <si>
    <t>조사가격1</t>
  </si>
  <si>
    <t>건강보험료</t>
  </si>
  <si>
    <t>2.34</t>
  </si>
  <si>
    <t>JUK6</t>
  </si>
  <si>
    <t>산재보험료</t>
  </si>
  <si>
    <t>기계산업기사</t>
  </si>
  <si>
    <t>일위대가</t>
  </si>
  <si>
    <t>검사 및 교정</t>
  </si>
  <si>
    <t>도급자관급포함</t>
  </si>
  <si>
    <t>환경사업소장</t>
  </si>
  <si>
    <t>환경보전비</t>
  </si>
  <si>
    <t>운영팀장</t>
  </si>
  <si>
    <t>총공사비:</t>
  </si>
  <si>
    <t>단  가</t>
  </si>
  <si>
    <t>JUK13</t>
  </si>
  <si>
    <t>산출경비</t>
  </si>
  <si>
    <t>직접노무비</t>
  </si>
  <si>
    <t xml:space="preserve">위치  </t>
  </si>
  <si>
    <t>경  비</t>
  </si>
  <si>
    <t>구   분</t>
  </si>
  <si>
    <t>물가자료</t>
  </si>
  <si>
    <t>JUK17</t>
  </si>
  <si>
    <t>호표 2</t>
  </si>
  <si>
    <t>조달수수료</t>
  </si>
  <si>
    <t>전문공사 제외</t>
  </si>
  <si>
    <t>품목구분</t>
  </si>
  <si>
    <t>경    비</t>
  </si>
  <si>
    <t>노임구분</t>
  </si>
  <si>
    <t>0101</t>
  </si>
  <si>
    <t>노 무 비</t>
  </si>
  <si>
    <t>제조구매비</t>
  </si>
  <si>
    <t>기 계 공 사</t>
  </si>
  <si>
    <t>원가비목코드</t>
  </si>
  <si>
    <t>코  드</t>
  </si>
  <si>
    <t>조사가격2</t>
  </si>
  <si>
    <t>품셈개요</t>
  </si>
  <si>
    <t>JUK8</t>
  </si>
  <si>
    <t>번  호</t>
  </si>
  <si>
    <t>물품금액</t>
  </si>
  <si>
    <t>1~5TON</t>
  </si>
  <si>
    <t>PAGE</t>
  </si>
  <si>
    <t>조사가격3</t>
  </si>
  <si>
    <t>JUK3</t>
  </si>
  <si>
    <t>JUK9</t>
  </si>
  <si>
    <t>설치공사비</t>
  </si>
  <si>
    <t>연금보험료</t>
  </si>
  <si>
    <t>간접노무비</t>
  </si>
  <si>
    <t>공사구분</t>
  </si>
  <si>
    <t>JUK7</t>
  </si>
  <si>
    <t>품목코드</t>
  </si>
  <si>
    <t>공사규모</t>
  </si>
  <si>
    <t>총공사비</t>
  </si>
  <si>
    <t>일반기기 설치</t>
  </si>
  <si>
    <t>확정내역</t>
  </si>
  <si>
    <t>경비단가적용</t>
  </si>
  <si>
    <t>합산제외</t>
  </si>
  <si>
    <t>JUK14</t>
  </si>
  <si>
    <t>소수점처리</t>
  </si>
  <si>
    <t>JUK10</t>
  </si>
  <si>
    <t>노무비 조정율</t>
  </si>
  <si>
    <t>노  무  비</t>
  </si>
  <si>
    <t>비  고</t>
  </si>
  <si>
    <t>JUK1</t>
  </si>
  <si>
    <t>거래가격</t>
  </si>
  <si>
    <t>손료저장</t>
  </si>
  <si>
    <t>합    계</t>
  </si>
  <si>
    <t>JUK20</t>
  </si>
  <si>
    <t>JUK19</t>
  </si>
  <si>
    <t>손료적용</t>
  </si>
  <si>
    <t>SEQNO</t>
  </si>
  <si>
    <t>유통물가</t>
  </si>
  <si>
    <t>자재단가적용</t>
  </si>
  <si>
    <t>ZZ00009</t>
  </si>
  <si>
    <t>노임계수</t>
  </si>
  <si>
    <t>기타경비</t>
  </si>
  <si>
    <t>TOTAL</t>
  </si>
  <si>
    <t>JUK15</t>
  </si>
  <si>
    <t>부가가치세</t>
  </si>
  <si>
    <t>장비일위</t>
  </si>
  <si>
    <t>순공사원가</t>
  </si>
  <si>
    <t>1.72</t>
  </si>
  <si>
    <t>5억 미만</t>
  </si>
  <si>
    <t>JUK4</t>
  </si>
  <si>
    <t>자재구분</t>
  </si>
  <si>
    <t>물가정보</t>
  </si>
  <si>
    <t>미확인 데이터</t>
  </si>
  <si>
    <t>JUK2</t>
  </si>
  <si>
    <t>JUK11</t>
  </si>
  <si>
    <t>4.34</t>
  </si>
  <si>
    <t>JUK18</t>
  </si>
  <si>
    <t>0.57</t>
  </si>
  <si>
    <t>일반공사 직종</t>
  </si>
  <si>
    <t>일반변수</t>
  </si>
  <si>
    <t>JUK12</t>
  </si>
  <si>
    <t>JUK5</t>
  </si>
  <si>
    <t>품목코드형식</t>
  </si>
  <si>
    <t>적용단가</t>
  </si>
  <si>
    <t>금  액</t>
  </si>
  <si>
    <t>재료비 조정율</t>
  </si>
  <si>
    <t>010101</t>
  </si>
  <si>
    <t>공종구분명</t>
  </si>
  <si>
    <t>재 료 비</t>
  </si>
  <si>
    <t>공종코드</t>
  </si>
  <si>
    <t>TON</t>
  </si>
  <si>
    <t>1식</t>
  </si>
  <si>
    <t>소계</t>
  </si>
  <si>
    <t>코드</t>
  </si>
  <si>
    <t>이윤</t>
  </si>
  <si>
    <t>식</t>
  </si>
  <si>
    <t>변수</t>
  </si>
  <si>
    <t xml:space="preserve"> </t>
  </si>
  <si>
    <t>조정율</t>
  </si>
  <si>
    <t>노무비</t>
  </si>
  <si>
    <t>요율</t>
  </si>
  <si>
    <t>비계공</t>
  </si>
  <si>
    <t>B</t>
  </si>
  <si>
    <t>대</t>
  </si>
  <si>
    <t>산근</t>
  </si>
  <si>
    <t>원내역</t>
  </si>
  <si>
    <t>규격</t>
  </si>
  <si>
    <t/>
  </si>
  <si>
    <t>1</t>
  </si>
  <si>
    <t>인</t>
  </si>
  <si>
    <t>A</t>
  </si>
  <si>
    <t>R</t>
  </si>
  <si>
    <t>b</t>
  </si>
  <si>
    <t>0</t>
  </si>
  <si>
    <t>적용률</t>
  </si>
  <si>
    <t>등급</t>
  </si>
  <si>
    <t>단산</t>
  </si>
  <si>
    <t>F</t>
  </si>
  <si>
    <t>자재</t>
  </si>
  <si>
    <t>단가명</t>
  </si>
  <si>
    <t>설정</t>
  </si>
  <si>
    <t>재료비</t>
  </si>
  <si>
    <t>a</t>
  </si>
  <si>
    <t>메모장</t>
  </si>
  <si>
    <t>할증</t>
  </si>
  <si>
    <t>5</t>
  </si>
  <si>
    <t>용접공</t>
  </si>
  <si>
    <t>01</t>
  </si>
  <si>
    <t>T</t>
  </si>
  <si>
    <t>일위</t>
  </si>
  <si>
    <t>금액</t>
  </si>
  <si>
    <t>비엘</t>
  </si>
  <si>
    <t>이손</t>
  </si>
  <si>
    <t>C</t>
  </si>
  <si>
    <t>총원가</t>
  </si>
  <si>
    <t>0.3</t>
  </si>
  <si>
    <t>단위</t>
  </si>
  <si>
    <t>수량</t>
  </si>
  <si>
    <t>환율</t>
  </si>
  <si>
    <t>경 비</t>
  </si>
  <si>
    <t>1/8*16/12*25/20</t>
  </si>
  <si>
    <t xml:space="preserve">     공 사  개 요</t>
  </si>
  <si>
    <t>1. 위       치 :</t>
  </si>
  <si>
    <t>연기 조치할 수 있다.</t>
  </si>
  <si>
    <t>일반건설(을) : 3.09</t>
  </si>
  <si>
    <t>3. 현       황 :</t>
  </si>
  <si>
    <t>하도급계약금액 4천만원 미만</t>
  </si>
  <si>
    <t>탈수기동 기계시설물 개선공사</t>
  </si>
  <si>
    <t>건설근로자퇴직공제부금비</t>
  </si>
  <si>
    <t>2. 공  사  명 :</t>
  </si>
  <si>
    <t>일반건설(을) : 1.99</t>
  </si>
  <si>
    <t>6. 시행방법:  도급시행</t>
  </si>
  <si>
    <t>(물품금액+조달수수료)</t>
  </si>
  <si>
    <t>공 사 원 가 계 산 서</t>
  </si>
  <si>
    <t>(재료비+노무비+경비)</t>
  </si>
  <si>
    <t>(설치공사비+제조구매비)</t>
  </si>
  <si>
    <t>⑶ 관의 지시에 의하여 작업이 중단되었을 때</t>
  </si>
  <si>
    <t>제천하수처리장 탈수기동 약품주입설비 제조구매설치</t>
  </si>
  <si>
    <t>MM-180102 폴리머 약품주입설비</t>
  </si>
  <si>
    <t>1/8*16/12*25/20*24/15</t>
  </si>
  <si>
    <t xml:space="preserve">    실지에맞추어 설계 변경키로 한다. </t>
  </si>
  <si>
    <t>제          천          시</t>
  </si>
  <si>
    <t>⑵ 천재지변으로 인하여 작업이 불가능할 때</t>
  </si>
  <si>
    <t>설    계    설    명    서</t>
  </si>
  <si>
    <t>(노무비+경비+일반관리비)×15%-단수조정</t>
  </si>
  <si>
    <t>1/8*16/12*25/20*12/10</t>
  </si>
  <si>
    <t>.EQ=LA(20, 0, 50) * 0.1</t>
  </si>
  <si>
    <t>(재료비+직접노무비)×3.09%×1.2</t>
  </si>
  <si>
    <t>(재료비+직접노무비+도급자관급)×3.09%</t>
  </si>
  <si>
    <t>내역,일위대가 품명,규격,단위 따로적용</t>
  </si>
  <si>
    <t>1억원이하 적용 제외</t>
    <phoneticPr fontId="32" type="noConversion"/>
  </si>
  <si>
    <t>고속혼합장치</t>
    <phoneticPr fontId="32" type="noConversion"/>
  </si>
  <si>
    <t>2026 건축 산업환경설비공사 원가계산 제비율 적용기준</t>
    <phoneticPr fontId="32" type="noConversion"/>
  </si>
  <si>
    <t>[ 제천하수처리장 고속혼합장치 관급자재 제조구매설치 ]</t>
    <phoneticPr fontId="32" type="noConversion"/>
  </si>
  <si>
    <t>비스크류 비프로펠러형 고속혼합</t>
    <phoneticPr fontId="32" type="noConversion"/>
  </si>
  <si>
    <t>( 호표 1 ) 고속혼합장치</t>
    <phoneticPr fontId="32" type="noConversion"/>
  </si>
  <si>
    <t>1. 고속혼합장치</t>
    <phoneticPr fontId="32" type="noConversion"/>
  </si>
  <si>
    <t xml:space="preserve">   2 0 2 6  년도</t>
    <phoneticPr fontId="32" type="noConversion"/>
  </si>
  <si>
    <t>본 공사는 제천시 환경사업소 탈수기동내 고속혼합장치를 설치함으로써 슬러지처리를 원활하게하기 위함임.</t>
    <phoneticPr fontId="32" type="noConversion"/>
  </si>
  <si>
    <t>6개월 이하 공사</t>
    <phoneticPr fontId="32" type="noConversion"/>
  </si>
  <si>
    <t xml:space="preserve">7. 공사기간  다음 예정공정표에 의거 착수일로부터 60일 내에 준공키로 하고 다음 경우에 한하여 관의 승인을 얻어 그 기간을 </t>
    <phoneticPr fontId="32" type="noConversion"/>
  </si>
  <si>
    <t>신호테크</t>
    <phoneticPr fontId="32" type="noConversion"/>
  </si>
  <si>
    <t>석면분담금</t>
    <phoneticPr fontId="32" type="noConversion"/>
  </si>
  <si>
    <t>임금채권부담금</t>
    <phoneticPr fontId="32" type="noConversion"/>
  </si>
  <si>
    <t>(노무비)×0.006%</t>
    <phoneticPr fontId="32" type="noConversion"/>
  </si>
  <si>
    <t>(노무비)×0.09%</t>
    <phoneticPr fontId="32" type="noConversion"/>
  </si>
  <si>
    <t>2 0 2 6 년    06  월        일    설계</t>
    <phoneticPr fontId="32" type="noConversion"/>
  </si>
  <si>
    <t>제천하수처리장 슬러지 고속혼합장치 관급자재 제조·구매설치</t>
    <phoneticPr fontId="32" type="noConversion"/>
  </si>
  <si>
    <t>식</t>
    <phoneticPr fontId="3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</si>
</sst>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4">
    <numFmt numFmtId="42" formatCode="_-&quot;₩&quot;* #,##0_-;\-&quot;₩&quot;* #,##0_-;_-&quot;₩&quot;* &quot;-&quot;_-;_-@_-"/>
    <numFmt numFmtId="41" formatCode="_-* #,##0_-;\-* #,##0_-;_-* &quot;-&quot;_-;_-@_-"/>
    <numFmt numFmtId="176" formatCode="#,###"/>
    <numFmt numFmtId="177" formatCode="#,##0_ "/>
    <numFmt numFmtId="178" formatCode="#,###,###;;"/>
    <numFmt numFmtId="179" formatCode="0.0"/>
    <numFmt numFmtId="180" formatCode="#,###,###.0;;"/>
    <numFmt numFmtId="181" formatCode="#,##0.00;\-#,##0.00;#"/>
    <numFmt numFmtId="182" formatCode="#,##0;\-#,##0;#"/>
    <numFmt numFmtId="183" formatCode="0\ &quot;일&quot;"/>
    <numFmt numFmtId="184" formatCode="&quot;( \ &quot;#,##0&quot; - 원정 )&quot;"/>
    <numFmt numFmtId="185" formatCode="#,##0&quot; - 원정&quot;"/>
    <numFmt numFmtId="186" formatCode="&quot;(&quot;#,##0&quot; - 원정포함)&quot;"/>
    <numFmt numFmtId="187" formatCode="##,##0&quot; - 원정&quot;"/>
  </numFmts>
  <fonts count="41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2"/>
      <color rgb="FF000000"/>
      <name val="바탕체"/>
      <family val="1"/>
      <charset val="129"/>
    </font>
    <font>
      <sz val="9"/>
      <color rgb="FF000000"/>
      <name val="돋움"/>
      <family val="3"/>
      <charset val="129"/>
    </font>
    <font>
      <sz val="7"/>
      <color rgb="FF000000"/>
      <name val="돋움"/>
      <family val="3"/>
      <charset val="129"/>
    </font>
    <font>
      <b/>
      <sz val="7"/>
      <color rgb="FF000000"/>
      <name val="돋움"/>
      <family val="3"/>
      <charset val="129"/>
    </font>
    <font>
      <b/>
      <sz val="6.5"/>
      <color rgb="FF000000"/>
      <name val="돋움"/>
      <family val="3"/>
      <charset val="129"/>
    </font>
    <font>
      <sz val="9"/>
      <color rgb="FF000000"/>
      <name val="맑은 고딕"/>
      <family val="3"/>
      <charset val="129"/>
    </font>
    <font>
      <sz val="7"/>
      <color rgb="FF000000"/>
      <name val="맑은 고딕"/>
      <family val="3"/>
      <charset val="129"/>
    </font>
    <font>
      <sz val="6"/>
      <color rgb="FF000000"/>
      <name val="돋움"/>
      <family val="3"/>
      <charset val="129"/>
    </font>
    <font>
      <b/>
      <u/>
      <sz val="7"/>
      <color rgb="FF000000"/>
      <name val="돋움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굴림"/>
      <family val="3"/>
      <charset val="129"/>
    </font>
    <font>
      <b/>
      <sz val="18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sz val="20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b/>
      <sz val="16"/>
      <color rgb="FF000000"/>
      <name val="굴림"/>
      <family val="3"/>
      <charset val="129"/>
    </font>
    <font>
      <b/>
      <sz val="14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sz val="12"/>
      <color rgb="FF000000"/>
      <name val="굴림"/>
      <family val="3"/>
      <charset val="129"/>
    </font>
    <font>
      <b/>
      <sz val="20"/>
      <color rgb="FF000000"/>
      <name val="굴림"/>
      <family val="3"/>
      <charset val="129"/>
    </font>
    <font>
      <b/>
      <u/>
      <sz val="10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u/>
      <sz val="22"/>
      <color rgb="FF000000"/>
      <name val="굴림"/>
      <family val="3"/>
      <charset val="129"/>
    </font>
    <font>
      <b/>
      <sz val="24"/>
      <color rgb="FF000000"/>
      <name val="굴림"/>
      <family val="3"/>
      <charset val="129"/>
    </font>
    <font>
      <b/>
      <u/>
      <sz val="10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9"/>
      <name val="돋움"/>
      <family val="3"/>
      <charset val="129"/>
    </font>
    <font>
      <sz val="7"/>
      <name val="돋움"/>
      <family val="3"/>
      <charset val="129"/>
    </font>
    <font>
      <sz val="7"/>
      <color theme="1"/>
      <name val="돋움"/>
      <family val="3"/>
      <charset val="129"/>
    </font>
    <font>
      <sz val="11"/>
      <color theme="1"/>
      <name val="맑은 고딕"/>
      <family val="3"/>
      <charset val="129"/>
    </font>
    <font>
      <sz val="7"/>
      <color theme="1"/>
      <name val="맑은 고딕"/>
      <family val="3"/>
      <charset val="129"/>
    </font>
    <font>
      <b/>
      <sz val="18"/>
      <color rgb="FF000000"/>
      <name val="HY헤드라인M"/>
      <family val="1"/>
      <charset val="129"/>
    </font>
  </fonts>
  <fills count="2">
    <fill>
      <patternFill patternType="none"/>
    </fill>
    <fill>
      <patternFill patternType="gray125"/>
    </fill>
  </fills>
  <borders count="86">
    <border>
      <left/>
      <right/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hair">
        <color auto="1"/>
      </right>
      <top/>
      <bottom style="thin">
        <color auto="1"/>
      </bottom>
      <diagonal/>
    </border>
    <border>
      <left/>
      <right style="hair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0">
    <xf numFmtId="0" fontId="0" fillId="0" borderId="0">
      <alignment vertical="center"/>
    </xf>
    <xf numFmtId="9" fontId="31" fillId="0" borderId="0">
      <alignment vertical="center"/>
    </xf>
    <xf numFmtId="0" fontId="31" fillId="0" borderId="0">
      <alignment vertical="center"/>
    </xf>
    <xf numFmtId="0" fontId="1" fillId="0" borderId="0"/>
    <xf numFmtId="0" fontId="31" fillId="0" borderId="0">
      <alignment vertical="center"/>
    </xf>
    <xf numFmtId="0" fontId="1" fillId="0" borderId="0"/>
    <xf numFmtId="37" fontId="2" fillId="0" borderId="0"/>
    <xf numFmtId="42" fontId="1" fillId="0" borderId="0"/>
    <xf numFmtId="41" fontId="1" fillId="0" borderId="0"/>
    <xf numFmtId="41" fontId="33" fillId="0" borderId="0" applyFont="0" applyFill="0" applyBorder="0" applyAlignment="0" applyProtection="0">
      <alignment vertical="center"/>
    </xf>
  </cellStyleXfs>
  <cellXfs count="368">
    <xf numFmtId="0" fontId="0" fillId="0" borderId="0" xfId="0">
      <alignment vertical="center"/>
    </xf>
    <xf numFmtId="0" fontId="0" fillId="0" borderId="0" xfId="0" applyAlignment="1"/>
    <xf numFmtId="0" fontId="0" fillId="0" borderId="0" xfId="0" applyAlignment="1">
      <alignment horizontal="right" vertical="center" shrinkToFit="1"/>
    </xf>
    <xf numFmtId="0" fontId="0" fillId="0" borderId="0" xfId="0" applyAlignment="1">
      <alignment horizontal="left" vertical="center" shrinkToFit="1"/>
    </xf>
    <xf numFmtId="0" fontId="31" fillId="0" borderId="0" xfId="2">
      <alignment vertical="center"/>
    </xf>
    <xf numFmtId="0" fontId="3" fillId="0" borderId="0" xfId="2" quotePrefix="1" applyFont="1">
      <alignment vertical="center"/>
    </xf>
    <xf numFmtId="0" fontId="4" fillId="0" borderId="0" xfId="2" applyFont="1">
      <alignment vertical="center"/>
    </xf>
    <xf numFmtId="3" fontId="4" fillId="0" borderId="0" xfId="2" applyNumberFormat="1" applyFont="1">
      <alignment vertical="center"/>
    </xf>
    <xf numFmtId="0" fontId="5" fillId="0" borderId="1" xfId="2" quotePrefix="1" applyFont="1" applyBorder="1" applyAlignment="1">
      <alignment horizontal="center" vertical="center"/>
    </xf>
    <xf numFmtId="0" fontId="6" fillId="0" borderId="1" xfId="2" quotePrefix="1" applyFont="1" applyBorder="1" applyAlignment="1">
      <alignment horizontal="center" vertical="center"/>
    </xf>
    <xf numFmtId="0" fontId="5" fillId="0" borderId="2" xfId="2" quotePrefix="1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4" fillId="0" borderId="3" xfId="2" quotePrefix="1" applyFont="1" applyBorder="1" applyAlignment="1">
      <alignment horizontal="distributed" vertical="center" wrapText="1"/>
    </xf>
    <xf numFmtId="41" fontId="4" fillId="0" borderId="3" xfId="2" quotePrefix="1" applyNumberFormat="1" applyFont="1" applyBorder="1" applyAlignment="1">
      <alignment vertical="center" wrapText="1"/>
    </xf>
    <xf numFmtId="0" fontId="4" fillId="0" borderId="3" xfId="2" quotePrefix="1" applyFont="1" applyBorder="1" applyAlignment="1">
      <alignment vertical="center" wrapText="1"/>
    </xf>
    <xf numFmtId="0" fontId="4" fillId="0" borderId="4" xfId="2" quotePrefix="1" applyFont="1" applyBorder="1" applyAlignment="1">
      <alignment horizontal="center" vertical="center" wrapText="1"/>
    </xf>
    <xf numFmtId="0" fontId="4" fillId="0" borderId="5" xfId="2" quotePrefix="1" applyFont="1" applyBorder="1" applyAlignment="1">
      <alignment horizontal="distributed" vertical="center" wrapText="1"/>
    </xf>
    <xf numFmtId="41" fontId="4" fillId="0" borderId="5" xfId="2" quotePrefix="1" applyNumberFormat="1" applyFont="1" applyBorder="1" applyAlignment="1">
      <alignment vertical="center" wrapText="1"/>
    </xf>
    <xf numFmtId="176" fontId="4" fillId="0" borderId="6" xfId="2" applyNumberFormat="1" applyFont="1" applyBorder="1" applyAlignment="1">
      <alignment vertical="center" wrapText="1"/>
    </xf>
    <xf numFmtId="176" fontId="4" fillId="0" borderId="7" xfId="2" applyNumberFormat="1" applyFont="1" applyBorder="1" applyAlignment="1">
      <alignment vertical="center" wrapText="1"/>
    </xf>
    <xf numFmtId="176" fontId="4" fillId="0" borderId="3" xfId="2" applyNumberFormat="1" applyFont="1" applyBorder="1" applyAlignment="1">
      <alignment vertical="center" wrapText="1"/>
    </xf>
    <xf numFmtId="176" fontId="5" fillId="0" borderId="4" xfId="2" applyNumberFormat="1" applyFont="1" applyBorder="1" applyAlignment="1">
      <alignment horizontal="center" vertical="center" wrapText="1"/>
    </xf>
    <xf numFmtId="0" fontId="4" fillId="0" borderId="8" xfId="2" quotePrefix="1" applyFont="1" applyBorder="1" applyAlignment="1">
      <alignment horizontal="distributed" vertical="center" wrapText="1"/>
    </xf>
    <xf numFmtId="41" fontId="4" fillId="0" borderId="8" xfId="2" quotePrefix="1" applyNumberFormat="1" applyFont="1" applyBorder="1" applyAlignment="1">
      <alignment vertical="center" wrapText="1"/>
    </xf>
    <xf numFmtId="0" fontId="4" fillId="0" borderId="9" xfId="2" applyFont="1" applyBorder="1" applyAlignment="1">
      <alignment vertical="center" wrapText="1"/>
    </xf>
    <xf numFmtId="176" fontId="4" fillId="0" borderId="10" xfId="2" applyNumberFormat="1" applyFont="1" applyBorder="1" applyAlignment="1">
      <alignment horizontal="center" vertical="center" wrapText="1"/>
    </xf>
    <xf numFmtId="176" fontId="4" fillId="0" borderId="4" xfId="2" applyNumberFormat="1" applyFont="1" applyBorder="1" applyAlignment="1">
      <alignment vertical="center" wrapText="1"/>
    </xf>
    <xf numFmtId="176" fontId="4" fillId="0" borderId="10" xfId="2" applyNumberFormat="1" applyFont="1" applyBorder="1" applyAlignment="1">
      <alignment vertical="center" wrapText="1"/>
    </xf>
    <xf numFmtId="0" fontId="4" fillId="0" borderId="11" xfId="2" applyFont="1" applyBorder="1">
      <alignment vertical="center"/>
    </xf>
    <xf numFmtId="0" fontId="4" fillId="0" borderId="11" xfId="2" applyFont="1" applyBorder="1" applyAlignment="1">
      <alignment horizontal="right" vertical="center"/>
    </xf>
    <xf numFmtId="0" fontId="4" fillId="0" borderId="11" xfId="2" applyFont="1" applyBorder="1" applyAlignment="1">
      <alignment horizontal="center" vertical="center"/>
    </xf>
    <xf numFmtId="3" fontId="4" fillId="0" borderId="11" xfId="2" applyNumberFormat="1" applyFont="1" applyBorder="1">
      <alignment vertical="center"/>
    </xf>
    <xf numFmtId="0" fontId="4" fillId="0" borderId="10" xfId="2" applyFont="1" applyBorder="1" applyAlignment="1">
      <alignment vertical="center" wrapText="1"/>
    </xf>
    <xf numFmtId="3" fontId="4" fillId="0" borderId="8" xfId="2" quotePrefix="1" applyNumberFormat="1" applyFont="1" applyBorder="1" applyAlignment="1">
      <alignment vertical="center" wrapText="1"/>
    </xf>
    <xf numFmtId="0" fontId="4" fillId="0" borderId="6" xfId="2" applyFont="1" applyBorder="1" applyAlignment="1">
      <alignment vertical="center" wrapText="1"/>
    </xf>
    <xf numFmtId="0" fontId="4" fillId="0" borderId="7" xfId="2" applyFont="1" applyBorder="1" applyAlignment="1">
      <alignment vertical="center" wrapText="1"/>
    </xf>
    <xf numFmtId="0" fontId="4" fillId="0" borderId="8" xfId="2" applyFont="1" applyBorder="1" applyAlignment="1">
      <alignment vertical="center" wrapText="1"/>
    </xf>
    <xf numFmtId="0" fontId="4" fillId="0" borderId="12" xfId="2" applyFont="1" applyBorder="1" applyAlignment="1">
      <alignment vertical="center" wrapText="1"/>
    </xf>
    <xf numFmtId="0" fontId="4" fillId="0" borderId="0" xfId="2" applyFont="1" applyAlignment="1">
      <alignment horizontal="right" vertical="center"/>
    </xf>
    <xf numFmtId="0" fontId="7" fillId="0" borderId="0" xfId="0" quotePrefix="1" applyFont="1">
      <alignment vertical="center"/>
    </xf>
    <xf numFmtId="0" fontId="8" fillId="0" borderId="13" xfId="0" applyFont="1" applyBorder="1">
      <alignment vertical="center"/>
    </xf>
    <xf numFmtId="0" fontId="8" fillId="0" borderId="13" xfId="0" applyFont="1" applyBorder="1" applyAlignment="1">
      <alignment horizontal="center" vertical="center"/>
    </xf>
    <xf numFmtId="0" fontId="5" fillId="0" borderId="6" xfId="0" quotePrefix="1" applyFont="1" applyBorder="1" applyAlignment="1">
      <alignment horizontal="center" vertical="center"/>
    </xf>
    <xf numFmtId="0" fontId="4" fillId="0" borderId="14" xfId="0" quotePrefix="1" applyFont="1" applyBorder="1">
      <alignment vertical="center"/>
    </xf>
    <xf numFmtId="0" fontId="4" fillId="0" borderId="15" xfId="0" quotePrefix="1" applyFont="1" applyBorder="1">
      <alignment vertical="center"/>
    </xf>
    <xf numFmtId="0" fontId="4" fillId="0" borderId="9" xfId="0" quotePrefix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178" fontId="4" fillId="0" borderId="9" xfId="0" applyNumberFormat="1" applyFont="1" applyBorder="1" applyAlignment="1">
      <alignment vertical="center" wrapText="1"/>
    </xf>
    <xf numFmtId="0" fontId="4" fillId="0" borderId="16" xfId="0" quotePrefix="1" applyFont="1" applyBorder="1" applyAlignment="1">
      <alignment vertical="center" wrapText="1"/>
    </xf>
    <xf numFmtId="0" fontId="4" fillId="0" borderId="17" xfId="0" quotePrefix="1" applyFont="1" applyBorder="1" applyAlignment="1">
      <alignment horizontal="left" vertical="center" wrapText="1"/>
    </xf>
    <xf numFmtId="0" fontId="4" fillId="0" borderId="9" xfId="0" quotePrefix="1" applyFont="1" applyBorder="1" applyAlignment="1">
      <alignment vertical="center" wrapText="1"/>
    </xf>
    <xf numFmtId="177" fontId="4" fillId="0" borderId="9" xfId="0" applyNumberFormat="1" applyFont="1" applyBorder="1" applyAlignment="1">
      <alignment vertical="center" wrapText="1"/>
    </xf>
    <xf numFmtId="0" fontId="4" fillId="0" borderId="17" xfId="0" quotePrefix="1" applyFont="1" applyBorder="1" applyAlignment="1">
      <alignment horizontal="left" vertical="center" wrapText="1" indent="1"/>
    </xf>
    <xf numFmtId="177" fontId="4" fillId="0" borderId="16" xfId="0" quotePrefix="1" applyNumberFormat="1" applyFont="1" applyBorder="1" applyAlignment="1">
      <alignment vertical="center" wrapText="1"/>
    </xf>
    <xf numFmtId="0" fontId="4" fillId="0" borderId="17" xfId="0" quotePrefix="1" applyFont="1" applyBorder="1" applyAlignment="1">
      <alignment vertical="center" wrapText="1"/>
    </xf>
    <xf numFmtId="0" fontId="4" fillId="0" borderId="17" xfId="0" quotePrefix="1" applyFont="1" applyBorder="1" applyAlignment="1">
      <alignment horizontal="left" vertical="center" wrapText="1" indent="2"/>
    </xf>
    <xf numFmtId="0" fontId="4" fillId="0" borderId="18" xfId="0" quotePrefix="1" applyFont="1" applyBorder="1" applyAlignment="1">
      <alignment vertical="center" wrapText="1"/>
    </xf>
    <xf numFmtId="0" fontId="4" fillId="0" borderId="6" xfId="0" quotePrefix="1" applyFont="1" applyBorder="1" applyAlignment="1">
      <alignment vertical="center" wrapText="1"/>
    </xf>
    <xf numFmtId="0" fontId="4" fillId="0" borderId="6" xfId="0" quotePrefix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178" fontId="4" fillId="0" borderId="6" xfId="0" applyNumberFormat="1" applyFont="1" applyBorder="1" applyAlignment="1">
      <alignment vertical="center" wrapText="1"/>
    </xf>
    <xf numFmtId="0" fontId="4" fillId="0" borderId="19" xfId="0" quotePrefix="1" applyFont="1" applyBorder="1" applyAlignment="1">
      <alignment vertical="center" wrapText="1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3" xfId="0" quotePrefix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78" fontId="4" fillId="0" borderId="3" xfId="0" applyNumberFormat="1" applyFont="1" applyBorder="1" applyAlignment="1">
      <alignment vertical="center" wrapText="1"/>
    </xf>
    <xf numFmtId="0" fontId="4" fillId="0" borderId="20" xfId="0" quotePrefix="1" applyFont="1" applyBorder="1" applyAlignment="1">
      <alignment vertical="center" wrapText="1"/>
    </xf>
    <xf numFmtId="0" fontId="4" fillId="0" borderId="18" xfId="0" quotePrefix="1" applyFont="1" applyBorder="1" applyAlignment="1">
      <alignment horizontal="left" vertical="center" wrapText="1" indent="2"/>
    </xf>
    <xf numFmtId="0" fontId="4" fillId="0" borderId="21" xfId="0" quotePrefix="1" applyFont="1" applyBorder="1" applyAlignment="1">
      <alignment vertical="center" wrapText="1"/>
    </xf>
    <xf numFmtId="0" fontId="4" fillId="0" borderId="3" xfId="0" quotePrefix="1" applyFont="1" applyBorder="1" applyAlignment="1">
      <alignment vertical="center" wrapText="1"/>
    </xf>
    <xf numFmtId="9" fontId="4" fillId="0" borderId="9" xfId="1" quotePrefix="1" applyFont="1" applyBorder="1" applyAlignment="1">
      <alignment horizontal="left" vertical="center" wrapText="1"/>
    </xf>
    <xf numFmtId="179" fontId="9" fillId="0" borderId="9" xfId="0" applyNumberFormat="1" applyFont="1" applyBorder="1" applyAlignment="1">
      <alignment horizontal="center" vertical="center" wrapText="1"/>
    </xf>
    <xf numFmtId="2" fontId="9" fillId="0" borderId="9" xfId="0" applyNumberFormat="1" applyFont="1" applyBorder="1" applyAlignment="1">
      <alignment horizontal="center" vertical="center" wrapText="1"/>
    </xf>
    <xf numFmtId="177" fontId="4" fillId="0" borderId="6" xfId="0" applyNumberFormat="1" applyFont="1" applyBorder="1" applyAlignment="1">
      <alignment vertical="center" wrapText="1"/>
    </xf>
    <xf numFmtId="0" fontId="3" fillId="0" borderId="13" xfId="0" applyFont="1" applyBorder="1">
      <alignment vertical="center"/>
    </xf>
    <xf numFmtId="0" fontId="5" fillId="0" borderId="22" xfId="0" quotePrefix="1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23" xfId="0" quotePrefix="1" applyFont="1" applyBorder="1" applyAlignment="1">
      <alignment horizontal="center" vertical="center"/>
    </xf>
    <xf numFmtId="0" fontId="4" fillId="0" borderId="20" xfId="0" quotePrefix="1" applyFont="1" applyBorder="1" applyAlignment="1">
      <alignment horizontal="center" vertical="center" wrapText="1"/>
    </xf>
    <xf numFmtId="178" fontId="4" fillId="0" borderId="8" xfId="0" applyNumberFormat="1" applyFont="1" applyBorder="1" applyAlignment="1">
      <alignment vertical="center" wrapText="1"/>
    </xf>
    <xf numFmtId="0" fontId="4" fillId="0" borderId="16" xfId="0" quotePrefix="1" applyFont="1" applyBorder="1" applyAlignment="1">
      <alignment horizontal="center" vertical="center" wrapText="1"/>
    </xf>
    <xf numFmtId="177" fontId="4" fillId="0" borderId="8" xfId="0" applyNumberFormat="1" applyFont="1" applyBorder="1" applyAlignment="1">
      <alignment vertical="center" wrapText="1"/>
    </xf>
    <xf numFmtId="178" fontId="4" fillId="0" borderId="5" xfId="0" applyNumberFormat="1" applyFont="1" applyBorder="1" applyAlignment="1">
      <alignment vertical="center" wrapText="1"/>
    </xf>
    <xf numFmtId="0" fontId="4" fillId="0" borderId="19" xfId="0" quotePrefix="1" applyFont="1" applyBorder="1" applyAlignment="1">
      <alignment horizontal="center" vertical="center" wrapText="1"/>
    </xf>
    <xf numFmtId="0" fontId="4" fillId="0" borderId="24" xfId="0" quotePrefix="1" applyFont="1" applyBorder="1" applyAlignment="1">
      <alignment vertical="center" wrapText="1"/>
    </xf>
    <xf numFmtId="0" fontId="4" fillId="0" borderId="8" xfId="0" quotePrefix="1" applyFont="1" applyBorder="1" applyAlignment="1">
      <alignment vertical="center" wrapText="1"/>
    </xf>
    <xf numFmtId="0" fontId="4" fillId="0" borderId="8" xfId="0" quotePrefix="1" applyFont="1" applyBorder="1" applyAlignment="1">
      <alignment horizontal="center" vertical="center" wrapText="1"/>
    </xf>
    <xf numFmtId="0" fontId="4" fillId="0" borderId="25" xfId="0" quotePrefix="1" applyFont="1" applyBorder="1" applyAlignment="1">
      <alignment horizontal="center" vertical="center" wrapText="1"/>
    </xf>
    <xf numFmtId="0" fontId="10" fillId="0" borderId="0" xfId="0" applyFont="1">
      <alignment vertical="center"/>
    </xf>
    <xf numFmtId="0" fontId="4" fillId="0" borderId="13" xfId="0" applyFont="1" applyBorder="1">
      <alignment vertical="center"/>
    </xf>
    <xf numFmtId="0" fontId="5" fillId="0" borderId="11" xfId="0" quotePrefix="1" applyFont="1" applyBorder="1" applyAlignment="1">
      <alignment horizontal="center" vertical="center"/>
    </xf>
    <xf numFmtId="0" fontId="4" fillId="0" borderId="0" xfId="0" quotePrefix="1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4" fillId="0" borderId="21" xfId="0" quotePrefix="1" applyFont="1" applyBorder="1">
      <alignment vertical="center"/>
    </xf>
    <xf numFmtId="0" fontId="4" fillId="0" borderId="3" xfId="0" quotePrefix="1" applyFont="1" applyBorder="1">
      <alignment vertical="center"/>
    </xf>
    <xf numFmtId="0" fontId="4" fillId="0" borderId="3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80" fontId="4" fillId="0" borderId="3" xfId="0" applyNumberFormat="1" applyFont="1" applyBorder="1">
      <alignment vertical="center"/>
    </xf>
    <xf numFmtId="0" fontId="4" fillId="0" borderId="20" xfId="0" quotePrefix="1" applyFont="1" applyBorder="1">
      <alignment vertical="center"/>
    </xf>
    <xf numFmtId="0" fontId="4" fillId="0" borderId="17" xfId="0" quotePrefix="1" applyFont="1" applyBorder="1">
      <alignment vertical="center"/>
    </xf>
    <xf numFmtId="0" fontId="4" fillId="0" borderId="9" xfId="0" quotePrefix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80" fontId="4" fillId="0" borderId="9" xfId="0" applyNumberFormat="1" applyFont="1" applyBorder="1">
      <alignment vertical="center"/>
    </xf>
    <xf numFmtId="0" fontId="4" fillId="0" borderId="16" xfId="0" quotePrefix="1" applyFont="1" applyBorder="1">
      <alignment vertical="center"/>
    </xf>
    <xf numFmtId="0" fontId="4" fillId="0" borderId="9" xfId="0" quotePrefix="1" applyFont="1" applyBorder="1">
      <alignment vertical="center"/>
    </xf>
    <xf numFmtId="0" fontId="4" fillId="0" borderId="18" xfId="0" quotePrefix="1" applyFont="1" applyBorder="1">
      <alignment vertical="center"/>
    </xf>
    <xf numFmtId="0" fontId="4" fillId="0" borderId="6" xfId="0" quotePrefix="1" applyFont="1" applyBorder="1">
      <alignment vertical="center"/>
    </xf>
    <xf numFmtId="0" fontId="4" fillId="0" borderId="6" xfId="0" quotePrefix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80" fontId="4" fillId="0" borderId="6" xfId="0" applyNumberFormat="1" applyFont="1" applyBorder="1">
      <alignment vertical="center"/>
    </xf>
    <xf numFmtId="0" fontId="4" fillId="0" borderId="19" xfId="0" quotePrefix="1" applyFont="1" applyBorder="1">
      <alignment vertical="center"/>
    </xf>
    <xf numFmtId="0" fontId="4" fillId="0" borderId="24" xfId="0" quotePrefix="1" applyFont="1" applyBorder="1">
      <alignment vertical="center"/>
    </xf>
    <xf numFmtId="0" fontId="4" fillId="0" borderId="8" xfId="0" quotePrefix="1" applyFont="1" applyBorder="1">
      <alignment vertical="center"/>
    </xf>
    <xf numFmtId="0" fontId="4" fillId="0" borderId="8" xfId="0" quotePrefix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80" fontId="4" fillId="0" borderId="8" xfId="0" applyNumberFormat="1" applyFont="1" applyBorder="1">
      <alignment vertical="center"/>
    </xf>
    <xf numFmtId="0" fontId="4" fillId="0" borderId="25" xfId="0" quotePrefix="1" applyFont="1" applyBorder="1">
      <alignment vertical="center"/>
    </xf>
    <xf numFmtId="0" fontId="8" fillId="0" borderId="13" xfId="0" applyFont="1" applyBorder="1" applyAlignment="1">
      <alignment horizontal="center" vertical="center" shrinkToFit="1"/>
    </xf>
    <xf numFmtId="0" fontId="5" fillId="0" borderId="6" xfId="0" quotePrefix="1" applyFont="1" applyBorder="1" applyAlignment="1">
      <alignment horizontal="center" vertical="center" shrinkToFit="1"/>
    </xf>
    <xf numFmtId="181" fontId="4" fillId="0" borderId="3" xfId="0" quotePrefix="1" applyNumberFormat="1" applyFont="1" applyBorder="1" applyAlignment="1">
      <alignment horizontal="center" vertical="center" wrapText="1"/>
    </xf>
    <xf numFmtId="181" fontId="4" fillId="0" borderId="3" xfId="0" applyNumberFormat="1" applyFont="1" applyBorder="1" applyAlignment="1">
      <alignment vertical="center" shrinkToFit="1"/>
    </xf>
    <xf numFmtId="0" fontId="4" fillId="0" borderId="3" xfId="0" quotePrefix="1" applyFont="1" applyBorder="1" applyAlignment="1">
      <alignment horizontal="center" vertical="center" shrinkToFit="1"/>
    </xf>
    <xf numFmtId="0" fontId="4" fillId="0" borderId="3" xfId="0" quotePrefix="1" applyFont="1" applyBorder="1" applyAlignment="1">
      <alignment vertical="center" shrinkToFit="1"/>
    </xf>
    <xf numFmtId="181" fontId="4" fillId="0" borderId="9" xfId="0" quotePrefix="1" applyNumberFormat="1" applyFont="1" applyBorder="1" applyAlignment="1">
      <alignment horizontal="center" vertical="center" wrapText="1"/>
    </xf>
    <xf numFmtId="181" fontId="4" fillId="0" borderId="9" xfId="0" applyNumberFormat="1" applyFont="1" applyBorder="1" applyAlignment="1">
      <alignment vertical="center" shrinkToFit="1"/>
    </xf>
    <xf numFmtId="0" fontId="4" fillId="0" borderId="9" xfId="0" quotePrefix="1" applyFont="1" applyBorder="1" applyAlignment="1">
      <alignment horizontal="center" vertical="center" shrinkToFit="1"/>
    </xf>
    <xf numFmtId="0" fontId="4" fillId="0" borderId="9" xfId="0" quotePrefix="1" applyFont="1" applyBorder="1" applyAlignment="1">
      <alignment vertical="center" shrinkToFit="1"/>
    </xf>
    <xf numFmtId="181" fontId="4" fillId="0" borderId="6" xfId="0" quotePrefix="1" applyNumberFormat="1" applyFont="1" applyBorder="1" applyAlignment="1">
      <alignment horizontal="center" vertical="center" wrapText="1"/>
    </xf>
    <xf numFmtId="181" fontId="4" fillId="0" borderId="6" xfId="0" applyNumberFormat="1" applyFont="1" applyBorder="1" applyAlignment="1">
      <alignment vertical="center" shrinkToFit="1"/>
    </xf>
    <xf numFmtId="0" fontId="4" fillId="0" borderId="6" xfId="0" quotePrefix="1" applyFont="1" applyBorder="1" applyAlignment="1">
      <alignment horizontal="center" vertical="center" shrinkToFit="1"/>
    </xf>
    <xf numFmtId="0" fontId="4" fillId="0" borderId="6" xfId="0" quotePrefix="1" applyFont="1" applyBorder="1" applyAlignment="1">
      <alignment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20" xfId="0" quotePrefix="1" applyFont="1" applyBorder="1" applyAlignment="1">
      <alignment vertical="center" wrapText="1" shrinkToFit="1"/>
    </xf>
    <xf numFmtId="0" fontId="4" fillId="0" borderId="16" xfId="0" quotePrefix="1" applyFont="1" applyBorder="1" applyAlignment="1">
      <alignment vertical="center" wrapText="1" shrinkToFit="1"/>
    </xf>
    <xf numFmtId="0" fontId="4" fillId="0" borderId="4" xfId="0" quotePrefix="1" applyFont="1" applyBorder="1" applyAlignment="1">
      <alignment vertical="center" wrapText="1" shrinkToFit="1"/>
    </xf>
    <xf numFmtId="0" fontId="4" fillId="0" borderId="10" xfId="0" quotePrefix="1" applyFont="1" applyBorder="1" applyAlignment="1">
      <alignment vertical="center" wrapText="1" shrinkToFit="1"/>
    </xf>
    <xf numFmtId="0" fontId="4" fillId="0" borderId="7" xfId="0" quotePrefix="1" applyFont="1" applyBorder="1" applyAlignment="1">
      <alignment vertical="center" wrapText="1" shrinkToFit="1"/>
    </xf>
    <xf numFmtId="0" fontId="4" fillId="0" borderId="16" xfId="0" quotePrefix="1" applyFont="1" applyBorder="1" applyAlignment="1">
      <alignment vertical="center" shrinkToFit="1"/>
    </xf>
    <xf numFmtId="0" fontId="4" fillId="0" borderId="19" xfId="0" quotePrefix="1" applyFont="1" applyBorder="1" applyAlignment="1">
      <alignment vertical="center" shrinkToFit="1"/>
    </xf>
    <xf numFmtId="176" fontId="4" fillId="0" borderId="9" xfId="0" applyNumberFormat="1" applyFont="1" applyBorder="1" applyAlignment="1">
      <alignment vertical="center" wrapText="1"/>
    </xf>
    <xf numFmtId="41" fontId="4" fillId="0" borderId="9" xfId="2" quotePrefix="1" applyNumberFormat="1" applyFont="1" applyBorder="1" applyAlignment="1">
      <alignment vertical="center" wrapText="1"/>
    </xf>
    <xf numFmtId="0" fontId="4" fillId="0" borderId="16" xfId="2" applyFont="1" applyBorder="1" applyAlignment="1">
      <alignment vertical="center" wrapText="1"/>
    </xf>
    <xf numFmtId="0" fontId="4" fillId="0" borderId="5" xfId="2" applyFont="1" applyBorder="1" applyAlignment="1">
      <alignment vertical="center" wrapText="1"/>
    </xf>
    <xf numFmtId="0" fontId="4" fillId="0" borderId="26" xfId="2" applyFont="1" applyBorder="1" applyAlignment="1">
      <alignment vertical="center" wrapText="1"/>
    </xf>
    <xf numFmtId="0" fontId="4" fillId="0" borderId="19" xfId="2" applyFont="1" applyBorder="1" applyAlignment="1">
      <alignment vertical="center" wrapText="1"/>
    </xf>
    <xf numFmtId="2" fontId="4" fillId="0" borderId="9" xfId="0" applyNumberFormat="1" applyFont="1" applyBorder="1" applyAlignment="1">
      <alignment horizontal="center" vertical="center"/>
    </xf>
    <xf numFmtId="182" fontId="4" fillId="0" borderId="9" xfId="0" applyNumberFormat="1" applyFont="1" applyBorder="1" applyAlignment="1">
      <alignment vertical="center" shrinkToFit="1"/>
    </xf>
    <xf numFmtId="0" fontId="0" fillId="0" borderId="27" xfId="3" applyFont="1" applyBorder="1" applyAlignment="1">
      <alignment vertical="center"/>
    </xf>
    <xf numFmtId="0" fontId="0" fillId="0" borderId="28" xfId="3" applyFont="1" applyBorder="1" applyAlignment="1">
      <alignment vertical="center"/>
    </xf>
    <xf numFmtId="0" fontId="0" fillId="0" borderId="29" xfId="3" applyFont="1" applyBorder="1" applyAlignment="1">
      <alignment vertical="center"/>
    </xf>
    <xf numFmtId="0" fontId="31" fillId="0" borderId="0" xfId="4">
      <alignment vertical="center"/>
    </xf>
    <xf numFmtId="0" fontId="11" fillId="0" borderId="30" xfId="3" applyFont="1" applyBorder="1" applyAlignment="1">
      <alignment vertical="center"/>
    </xf>
    <xf numFmtId="0" fontId="11" fillId="0" borderId="0" xfId="3" applyFont="1" applyAlignment="1">
      <alignment vertical="center"/>
    </xf>
    <xf numFmtId="0" fontId="12" fillId="0" borderId="0" xfId="3" applyFont="1" applyAlignment="1">
      <alignment vertical="center"/>
    </xf>
    <xf numFmtId="0" fontId="0" fillId="0" borderId="0" xfId="3" applyFont="1" applyAlignment="1">
      <alignment vertical="center"/>
    </xf>
    <xf numFmtId="0" fontId="0" fillId="0" borderId="31" xfId="3" applyFont="1" applyBorder="1" applyAlignment="1">
      <alignment vertical="center"/>
    </xf>
    <xf numFmtId="0" fontId="0" fillId="0" borderId="30" xfId="3" applyFont="1" applyBorder="1" applyAlignment="1">
      <alignment vertical="center"/>
    </xf>
    <xf numFmtId="0" fontId="13" fillId="0" borderId="0" xfId="3" applyFont="1" applyAlignment="1">
      <alignment vertical="center"/>
    </xf>
    <xf numFmtId="0" fontId="14" fillId="0" borderId="31" xfId="3" applyFont="1" applyBorder="1"/>
    <xf numFmtId="0" fontId="0" fillId="0" borderId="32" xfId="3" applyFont="1" applyBorder="1" applyAlignment="1">
      <alignment vertical="center"/>
    </xf>
    <xf numFmtId="0" fontId="0" fillId="0" borderId="33" xfId="3" applyFont="1" applyBorder="1" applyAlignment="1">
      <alignment vertical="center"/>
    </xf>
    <xf numFmtId="0" fontId="0" fillId="0" borderId="34" xfId="3" applyFont="1" applyBorder="1" applyAlignment="1">
      <alignment vertical="center"/>
    </xf>
    <xf numFmtId="182" fontId="4" fillId="0" borderId="3" xfId="0" applyNumberFormat="1" applyFont="1" applyBorder="1" applyAlignment="1">
      <alignment vertical="center" shrinkToFit="1"/>
    </xf>
    <xf numFmtId="0" fontId="4" fillId="0" borderId="20" xfId="0" quotePrefix="1" applyFont="1" applyBorder="1" applyAlignment="1">
      <alignment vertical="center" shrinkToFit="1"/>
    </xf>
    <xf numFmtId="41" fontId="4" fillId="0" borderId="3" xfId="2" applyNumberFormat="1" applyFont="1" applyBorder="1" applyAlignment="1">
      <alignment vertical="center" wrapText="1"/>
    </xf>
    <xf numFmtId="41" fontId="4" fillId="0" borderId="8" xfId="2" applyNumberFormat="1" applyFont="1" applyBorder="1" applyAlignment="1">
      <alignment vertical="center" wrapText="1"/>
    </xf>
    <xf numFmtId="0" fontId="15" fillId="0" borderId="0" xfId="5" applyFont="1" applyAlignment="1">
      <alignment vertical="center"/>
    </xf>
    <xf numFmtId="0" fontId="15" fillId="0" borderId="27" xfId="5" applyFont="1" applyBorder="1" applyAlignment="1">
      <alignment vertical="center"/>
    </xf>
    <xf numFmtId="0" fontId="15" fillId="0" borderId="28" xfId="5" applyFont="1" applyBorder="1" applyAlignment="1">
      <alignment vertical="center"/>
    </xf>
    <xf numFmtId="0" fontId="15" fillId="0" borderId="29" xfId="5" applyFont="1" applyBorder="1" applyAlignment="1">
      <alignment vertical="center"/>
    </xf>
    <xf numFmtId="0" fontId="16" fillId="0" borderId="30" xfId="5" applyFont="1" applyBorder="1" applyAlignment="1">
      <alignment vertical="center"/>
    </xf>
    <xf numFmtId="0" fontId="16" fillId="0" borderId="0" xfId="5" applyFont="1" applyAlignment="1">
      <alignment vertical="center"/>
    </xf>
    <xf numFmtId="0" fontId="17" fillId="0" borderId="0" xfId="5" applyFont="1" applyAlignment="1">
      <alignment vertical="center"/>
    </xf>
    <xf numFmtId="0" fontId="15" fillId="0" borderId="31" xfId="5" applyFont="1" applyBorder="1" applyAlignment="1">
      <alignment vertical="center"/>
    </xf>
    <xf numFmtId="0" fontId="15" fillId="0" borderId="30" xfId="5" applyFont="1" applyBorder="1" applyAlignment="1">
      <alignment vertical="center"/>
    </xf>
    <xf numFmtId="0" fontId="17" fillId="0" borderId="13" xfId="5" applyFont="1" applyBorder="1" applyAlignment="1">
      <alignment vertical="center"/>
    </xf>
    <xf numFmtId="0" fontId="15" fillId="0" borderId="13" xfId="5" applyFont="1" applyBorder="1" applyAlignment="1">
      <alignment vertical="center"/>
    </xf>
    <xf numFmtId="0" fontId="15" fillId="0" borderId="35" xfId="5" applyFont="1" applyBorder="1" applyAlignment="1">
      <alignment horizontal="center" vertical="center"/>
    </xf>
    <xf numFmtId="0" fontId="15" fillId="0" borderId="36" xfId="5" applyFont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15" fillId="0" borderId="30" xfId="5" applyFont="1" applyBorder="1" applyAlignment="1">
      <alignment horizontal="center" vertical="center"/>
    </xf>
    <xf numFmtId="0" fontId="18" fillId="0" borderId="0" xfId="5" applyFont="1" applyAlignment="1">
      <alignment vertical="center"/>
    </xf>
    <xf numFmtId="0" fontId="19" fillId="0" borderId="37" xfId="5" applyFont="1" applyBorder="1" applyAlignment="1">
      <alignment horizontal="distributed" vertical="center"/>
    </xf>
    <xf numFmtId="0" fontId="15" fillId="0" borderId="38" xfId="5" applyFont="1" applyBorder="1" applyAlignment="1">
      <alignment horizontal="center" vertical="center"/>
    </xf>
    <xf numFmtId="0" fontId="15" fillId="0" borderId="39" xfId="5" applyFont="1" applyBorder="1" applyAlignment="1">
      <alignment horizontal="center" vertical="center"/>
    </xf>
    <xf numFmtId="0" fontId="15" fillId="0" borderId="38" xfId="5" applyFont="1" applyBorder="1" applyAlignment="1">
      <alignment vertical="center"/>
    </xf>
    <xf numFmtId="0" fontId="15" fillId="0" borderId="2" xfId="5" applyFont="1" applyBorder="1" applyAlignment="1">
      <alignment vertical="center"/>
    </xf>
    <xf numFmtId="0" fontId="15" fillId="0" borderId="40" xfId="5" applyFont="1" applyBorder="1" applyAlignment="1">
      <alignment vertical="center"/>
    </xf>
    <xf numFmtId="0" fontId="15" fillId="0" borderId="41" xfId="5" applyFont="1" applyBorder="1" applyAlignment="1">
      <alignment vertical="center"/>
    </xf>
    <xf numFmtId="0" fontId="15" fillId="0" borderId="42" xfId="5" applyFont="1" applyBorder="1" applyAlignment="1">
      <alignment vertical="center"/>
    </xf>
    <xf numFmtId="0" fontId="15" fillId="0" borderId="37" xfId="5" applyFont="1" applyBorder="1" applyAlignment="1">
      <alignment horizontal="distributed" vertical="center"/>
    </xf>
    <xf numFmtId="0" fontId="15" fillId="0" borderId="38" xfId="5" applyFont="1" applyBorder="1" applyAlignment="1">
      <alignment horizontal="left" vertical="center" indent="1"/>
    </xf>
    <xf numFmtId="0" fontId="15" fillId="0" borderId="40" xfId="5" applyFont="1" applyBorder="1" applyAlignment="1">
      <alignment horizontal="left" vertical="center" indent="1"/>
    </xf>
    <xf numFmtId="0" fontId="15" fillId="0" borderId="39" xfId="5" applyFont="1" applyBorder="1" applyAlignment="1">
      <alignment vertical="center"/>
    </xf>
    <xf numFmtId="0" fontId="17" fillId="0" borderId="43" xfId="5" applyFont="1" applyBorder="1" applyAlignment="1">
      <alignment vertical="center"/>
    </xf>
    <xf numFmtId="0" fontId="15" fillId="0" borderId="43" xfId="5" applyFont="1" applyBorder="1" applyAlignment="1">
      <alignment vertical="center"/>
    </xf>
    <xf numFmtId="0" fontId="15" fillId="0" borderId="44" xfId="5" applyFont="1" applyBorder="1" applyAlignment="1">
      <alignment vertical="center"/>
    </xf>
    <xf numFmtId="0" fontId="15" fillId="0" borderId="45" xfId="5" applyFont="1" applyBorder="1" applyAlignment="1">
      <alignment horizontal="distributed" vertical="center"/>
    </xf>
    <xf numFmtId="0" fontId="15" fillId="0" borderId="46" xfId="5" applyFont="1" applyBorder="1" applyAlignment="1">
      <alignment vertical="center"/>
    </xf>
    <xf numFmtId="0" fontId="15" fillId="0" borderId="47" xfId="5" applyFont="1" applyBorder="1" applyAlignment="1">
      <alignment vertical="center"/>
    </xf>
    <xf numFmtId="0" fontId="15" fillId="0" borderId="48" xfId="5" applyFont="1" applyBorder="1" applyAlignment="1">
      <alignment vertical="center"/>
    </xf>
    <xf numFmtId="0" fontId="15" fillId="0" borderId="49" xfId="5" applyFont="1" applyBorder="1" applyAlignment="1">
      <alignment vertical="center"/>
    </xf>
    <xf numFmtId="0" fontId="15" fillId="0" borderId="50" xfId="5" applyFont="1" applyBorder="1" applyAlignment="1">
      <alignment vertical="center"/>
    </xf>
    <xf numFmtId="0" fontId="15" fillId="0" borderId="51" xfId="5" applyFont="1" applyBorder="1" applyAlignment="1">
      <alignment vertical="center"/>
    </xf>
    <xf numFmtId="0" fontId="15" fillId="0" borderId="28" xfId="5" applyFont="1" applyBorder="1" applyAlignment="1">
      <alignment horizontal="distributed" vertical="center"/>
    </xf>
    <xf numFmtId="0" fontId="15" fillId="0" borderId="0" xfId="5" applyFont="1" applyAlignment="1">
      <alignment horizontal="left" vertical="center" indent="1"/>
    </xf>
    <xf numFmtId="0" fontId="20" fillId="0" borderId="0" xfId="5" applyFont="1" applyAlignment="1">
      <alignment vertical="center"/>
    </xf>
    <xf numFmtId="0" fontId="19" fillId="0" borderId="0" xfId="5" applyFont="1" applyAlignment="1">
      <alignment horizontal="center" vertical="center"/>
    </xf>
    <xf numFmtId="37" fontId="15" fillId="0" borderId="0" xfId="6" applyFont="1" applyAlignment="1">
      <alignment vertical="center"/>
    </xf>
    <xf numFmtId="42" fontId="21" fillId="0" borderId="0" xfId="7" applyFont="1" applyAlignment="1">
      <alignment horizontal="left" vertical="center" indent="1"/>
    </xf>
    <xf numFmtId="0" fontId="22" fillId="0" borderId="0" xfId="5" applyFont="1" applyAlignment="1">
      <alignment vertical="center"/>
    </xf>
    <xf numFmtId="0" fontId="15" fillId="0" borderId="11" xfId="5" applyFont="1" applyBorder="1" applyAlignment="1">
      <alignment horizontal="center" vertical="center"/>
    </xf>
    <xf numFmtId="0" fontId="15" fillId="0" borderId="11" xfId="5" applyFont="1" applyBorder="1" applyAlignment="1">
      <alignment vertical="center"/>
    </xf>
    <xf numFmtId="186" fontId="23" fillId="0" borderId="43" xfId="8" applyNumberFormat="1" applyFont="1" applyBorder="1" applyAlignment="1">
      <alignment vertical="center"/>
    </xf>
    <xf numFmtId="0" fontId="23" fillId="0" borderId="0" xfId="5" applyFont="1" applyAlignment="1">
      <alignment vertical="center"/>
    </xf>
    <xf numFmtId="186" fontId="23" fillId="0" borderId="0" xfId="8" applyNumberFormat="1" applyFont="1" applyAlignment="1">
      <alignment vertical="center"/>
    </xf>
    <xf numFmtId="0" fontId="24" fillId="0" borderId="31" xfId="5" applyFont="1" applyBorder="1"/>
    <xf numFmtId="3" fontId="15" fillId="0" borderId="11" xfId="5" applyNumberFormat="1" applyFont="1" applyBorder="1" applyAlignment="1">
      <alignment horizontal="center" vertical="center"/>
    </xf>
    <xf numFmtId="0" fontId="23" fillId="0" borderId="0" xfId="5" applyFont="1" applyAlignment="1">
      <alignment horizontal="center" vertical="center"/>
    </xf>
    <xf numFmtId="0" fontId="15" fillId="0" borderId="32" xfId="5" applyFont="1" applyBorder="1" applyAlignment="1">
      <alignment vertical="center"/>
    </xf>
    <xf numFmtId="0" fontId="15" fillId="0" borderId="33" xfId="5" applyFont="1" applyBorder="1" applyAlignment="1">
      <alignment vertical="center"/>
    </xf>
    <xf numFmtId="0" fontId="15" fillId="0" borderId="34" xfId="5" applyFont="1" applyBorder="1" applyAlignment="1">
      <alignment vertical="center"/>
    </xf>
    <xf numFmtId="3" fontId="15" fillId="0" borderId="52" xfId="5" applyNumberFormat="1" applyFont="1" applyBorder="1" applyAlignment="1">
      <alignment horizontal="center" vertical="center"/>
    </xf>
    <xf numFmtId="0" fontId="15" fillId="0" borderId="52" xfId="5" applyFont="1" applyBorder="1" applyAlignment="1">
      <alignment vertical="center"/>
    </xf>
    <xf numFmtId="0" fontId="7" fillId="0" borderId="0" xfId="0" applyFont="1">
      <alignment vertical="center"/>
    </xf>
    <xf numFmtId="41" fontId="34" fillId="0" borderId="0" xfId="9" applyFont="1">
      <alignment vertical="center"/>
    </xf>
    <xf numFmtId="0" fontId="35" fillId="0" borderId="0" xfId="0" applyFont="1">
      <alignment vertical="center"/>
    </xf>
    <xf numFmtId="0" fontId="36" fillId="0" borderId="21" xfId="0" quotePrefix="1" applyFont="1" applyBorder="1" applyAlignment="1">
      <alignment vertical="center" wrapText="1"/>
    </xf>
    <xf numFmtId="0" fontId="36" fillId="0" borderId="3" xfId="0" quotePrefix="1" applyFont="1" applyBorder="1" applyAlignment="1">
      <alignment vertical="center" wrapText="1"/>
    </xf>
    <xf numFmtId="0" fontId="36" fillId="0" borderId="21" xfId="0" quotePrefix="1" applyFont="1" applyBorder="1">
      <alignment vertical="center"/>
    </xf>
    <xf numFmtId="41" fontId="4" fillId="0" borderId="8" xfId="2" applyNumberFormat="1" applyFont="1" applyFill="1" applyBorder="1" applyAlignment="1">
      <alignment vertical="center" wrapText="1"/>
    </xf>
    <xf numFmtId="3" fontId="37" fillId="0" borderId="9" xfId="2" applyNumberFormat="1" applyFont="1" applyFill="1" applyBorder="1" applyAlignment="1">
      <alignment vertical="center" wrapText="1"/>
    </xf>
    <xf numFmtId="0" fontId="38" fillId="0" borderId="0" xfId="2" applyFont="1">
      <alignment vertical="center"/>
    </xf>
    <xf numFmtId="0" fontId="37" fillId="0" borderId="0" xfId="2" applyFont="1" applyAlignment="1">
      <alignment horizontal="center" vertical="center"/>
    </xf>
    <xf numFmtId="0" fontId="39" fillId="0" borderId="0" xfId="2" applyFont="1" applyAlignment="1">
      <alignment horizontal="center" vertical="center"/>
    </xf>
    <xf numFmtId="41" fontId="4" fillId="0" borderId="6" xfId="2" applyNumberFormat="1" applyFont="1" applyFill="1" applyBorder="1" applyAlignment="1">
      <alignment vertical="center" wrapText="1"/>
    </xf>
    <xf numFmtId="41" fontId="4" fillId="0" borderId="5" xfId="2" quotePrefix="1" applyNumberFormat="1" applyFont="1" applyFill="1" applyBorder="1" applyAlignment="1">
      <alignment vertical="center" wrapText="1"/>
    </xf>
    <xf numFmtId="182" fontId="4" fillId="0" borderId="3" xfId="0" applyNumberFormat="1" applyFont="1" applyFill="1" applyBorder="1" applyAlignment="1">
      <alignment vertical="center" shrinkToFit="1"/>
    </xf>
    <xf numFmtId="0" fontId="4" fillId="0" borderId="3" xfId="0" quotePrefix="1" applyFont="1" applyBorder="1" applyAlignment="1">
      <alignment horizontal="center" vertical="center" wrapText="1" shrinkToFit="1"/>
    </xf>
    <xf numFmtId="0" fontId="11" fillId="0" borderId="0" xfId="3" applyFont="1" applyAlignment="1">
      <alignment horizontal="right" vertical="center"/>
    </xf>
    <xf numFmtId="0" fontId="26" fillId="0" borderId="0" xfId="3" applyFont="1" applyAlignment="1">
      <alignment horizontal="left" vertical="center"/>
    </xf>
    <xf numFmtId="0" fontId="13" fillId="0" borderId="0" xfId="3" applyFont="1" applyAlignment="1">
      <alignment horizontal="center" vertical="center"/>
    </xf>
    <xf numFmtId="0" fontId="13" fillId="0" borderId="13" xfId="3" applyFont="1" applyBorder="1" applyAlignment="1">
      <alignment horizontal="center" vertical="center"/>
    </xf>
    <xf numFmtId="0" fontId="13" fillId="0" borderId="43" xfId="3" applyFont="1" applyBorder="1" applyAlignment="1">
      <alignment horizontal="center" vertical="center"/>
    </xf>
    <xf numFmtId="0" fontId="27" fillId="0" borderId="0" xfId="3" applyFont="1" applyAlignment="1">
      <alignment horizontal="center"/>
    </xf>
    <xf numFmtId="0" fontId="28" fillId="0" borderId="0" xfId="5" applyFont="1" applyAlignment="1">
      <alignment horizontal="center" vertical="center"/>
    </xf>
    <xf numFmtId="0" fontId="17" fillId="0" borderId="35" xfId="5" applyFont="1" applyBorder="1" applyAlignment="1">
      <alignment horizontal="center" vertical="center"/>
    </xf>
    <xf numFmtId="0" fontId="17" fillId="0" borderId="53" xfId="5" applyFont="1" applyBorder="1" applyAlignment="1">
      <alignment horizontal="center" vertical="center"/>
    </xf>
    <xf numFmtId="0" fontId="17" fillId="0" borderId="54" xfId="5" applyFont="1" applyBorder="1" applyAlignment="1">
      <alignment horizontal="center" vertical="center"/>
    </xf>
    <xf numFmtId="0" fontId="17" fillId="0" borderId="55" xfId="5" applyFont="1" applyBorder="1" applyAlignment="1">
      <alignment horizontal="center" vertical="center"/>
    </xf>
    <xf numFmtId="0" fontId="17" fillId="0" borderId="56" xfId="5" applyFont="1" applyBorder="1" applyAlignment="1">
      <alignment horizontal="center" vertical="center"/>
    </xf>
    <xf numFmtId="0" fontId="15" fillId="0" borderId="37" xfId="5" applyFont="1" applyBorder="1" applyAlignment="1">
      <alignment horizontal="center" vertical="center"/>
    </xf>
    <xf numFmtId="0" fontId="15" fillId="0" borderId="11" xfId="5" applyFont="1" applyBorder="1" applyAlignment="1">
      <alignment horizontal="center" vertical="center"/>
    </xf>
    <xf numFmtId="0" fontId="15" fillId="0" borderId="46" xfId="5" applyFont="1" applyBorder="1" applyAlignment="1">
      <alignment horizontal="center" vertical="center"/>
    </xf>
    <xf numFmtId="0" fontId="15" fillId="0" borderId="43" xfId="5" applyFont="1" applyBorder="1" applyAlignment="1">
      <alignment horizontal="center" vertical="center"/>
    </xf>
    <xf numFmtId="0" fontId="15" fillId="0" borderId="44" xfId="5" applyFont="1" applyBorder="1" applyAlignment="1">
      <alignment horizontal="center" vertical="center"/>
    </xf>
    <xf numFmtId="0" fontId="15" fillId="0" borderId="57" xfId="5" applyFont="1" applyBorder="1" applyAlignment="1">
      <alignment horizontal="center" vertical="center"/>
    </xf>
    <xf numFmtId="0" fontId="15" fillId="0" borderId="13" xfId="5" applyFont="1" applyBorder="1" applyAlignment="1">
      <alignment horizontal="center" vertical="center"/>
    </xf>
    <xf numFmtId="0" fontId="15" fillId="0" borderId="58" xfId="5" applyFont="1" applyBorder="1" applyAlignment="1">
      <alignment horizontal="center" vertical="center"/>
    </xf>
    <xf numFmtId="0" fontId="16" fillId="0" borderId="0" xfId="5" applyFont="1" applyAlignment="1">
      <alignment horizontal="right" vertical="center"/>
    </xf>
    <xf numFmtId="0" fontId="21" fillId="0" borderId="0" xfId="5" applyFont="1" applyAlignment="1">
      <alignment horizontal="left" vertical="center"/>
    </xf>
    <xf numFmtId="0" fontId="40" fillId="0" borderId="0" xfId="5" applyFont="1" applyAlignment="1">
      <alignment horizontal="center" vertical="center"/>
    </xf>
    <xf numFmtId="183" fontId="15" fillId="0" borderId="53" xfId="5" applyNumberFormat="1" applyFont="1" applyBorder="1" applyAlignment="1">
      <alignment horizontal="center" vertical="center"/>
    </xf>
    <xf numFmtId="183" fontId="15" fillId="0" borderId="54" xfId="5" applyNumberFormat="1" applyFont="1" applyBorder="1" applyAlignment="1">
      <alignment horizontal="center" vertical="center"/>
    </xf>
    <xf numFmtId="0" fontId="15" fillId="0" borderId="59" xfId="5" applyFont="1" applyBorder="1" applyAlignment="1">
      <alignment horizontal="center" vertical="center"/>
    </xf>
    <xf numFmtId="0" fontId="15" fillId="0" borderId="55" xfId="5" applyFont="1" applyBorder="1" applyAlignment="1">
      <alignment horizontal="center" vertical="center"/>
    </xf>
    <xf numFmtId="0" fontId="15" fillId="0" borderId="54" xfId="5" applyFont="1" applyBorder="1" applyAlignment="1">
      <alignment horizontal="center" vertical="center"/>
    </xf>
    <xf numFmtId="0" fontId="15" fillId="0" borderId="56" xfId="5" applyFont="1" applyBorder="1" applyAlignment="1">
      <alignment horizontal="center" vertical="center"/>
    </xf>
    <xf numFmtId="0" fontId="19" fillId="0" borderId="60" xfId="5" applyFont="1" applyBorder="1" applyAlignment="1">
      <alignment horizontal="distributed" vertical="center"/>
    </xf>
    <xf numFmtId="0" fontId="19" fillId="0" borderId="40" xfId="5" applyFont="1" applyBorder="1" applyAlignment="1">
      <alignment horizontal="distributed" vertical="center"/>
    </xf>
    <xf numFmtId="0" fontId="15" fillId="0" borderId="38" xfId="5" applyFont="1" applyBorder="1" applyAlignment="1">
      <alignment horizontal="left" vertical="center" indent="1"/>
    </xf>
    <xf numFmtId="0" fontId="15" fillId="0" borderId="40" xfId="5" applyFont="1" applyBorder="1" applyAlignment="1">
      <alignment horizontal="left" vertical="center" indent="1"/>
    </xf>
    <xf numFmtId="0" fontId="40" fillId="0" borderId="0" xfId="5" applyFont="1" applyAlignment="1">
      <alignment horizontal="distributed" vertical="center"/>
    </xf>
    <xf numFmtId="0" fontId="40" fillId="0" borderId="13" xfId="5" applyFont="1" applyBorder="1" applyAlignment="1">
      <alignment horizontal="distributed" vertical="center"/>
    </xf>
    <xf numFmtId="0" fontId="15" fillId="0" borderId="60" xfId="5" applyFont="1" applyBorder="1" applyAlignment="1">
      <alignment horizontal="distributed" vertical="center"/>
    </xf>
    <xf numFmtId="0" fontId="15" fillId="0" borderId="2" xfId="5" applyFont="1" applyBorder="1" applyAlignment="1">
      <alignment horizontal="distributed" vertical="center"/>
    </xf>
    <xf numFmtId="0" fontId="19" fillId="0" borderId="0" xfId="5" applyFont="1" applyAlignment="1">
      <alignment horizontal="distributed" vertical="center"/>
    </xf>
    <xf numFmtId="0" fontId="19" fillId="0" borderId="0" xfId="5" applyFont="1" applyAlignment="1">
      <alignment horizontal="left" vertical="center" indent="1"/>
    </xf>
    <xf numFmtId="0" fontId="15" fillId="0" borderId="61" xfId="5" applyFont="1" applyBorder="1" applyAlignment="1">
      <alignment horizontal="distributed" vertical="center"/>
    </xf>
    <xf numFmtId="0" fontId="15" fillId="0" borderId="43" xfId="5" applyFont="1" applyBorder="1" applyAlignment="1">
      <alignment horizontal="distributed" vertical="center"/>
    </xf>
    <xf numFmtId="0" fontId="15" fillId="0" borderId="46" xfId="5" applyFont="1" applyBorder="1" applyAlignment="1">
      <alignment horizontal="left" vertical="center" indent="1"/>
    </xf>
    <xf numFmtId="0" fontId="15" fillId="0" borderId="43" xfId="5" applyFont="1" applyBorder="1" applyAlignment="1">
      <alignment horizontal="left" vertical="center" indent="1"/>
    </xf>
    <xf numFmtId="0" fontId="19" fillId="0" borderId="0" xfId="5" applyFont="1" applyAlignment="1">
      <alignment horizontal="right" vertical="center"/>
    </xf>
    <xf numFmtId="0" fontId="15" fillId="0" borderId="28" xfId="5" applyFont="1" applyBorder="1" applyAlignment="1">
      <alignment horizontal="distributed" vertical="center"/>
    </xf>
    <xf numFmtId="0" fontId="15" fillId="0" borderId="28" xfId="5" applyFont="1" applyBorder="1" applyAlignment="1">
      <alignment horizontal="left" vertical="center" indent="1"/>
    </xf>
    <xf numFmtId="9" fontId="15" fillId="0" borderId="28" xfId="5" applyNumberFormat="1" applyFont="1" applyBorder="1" applyAlignment="1">
      <alignment horizontal="center" vertical="center"/>
    </xf>
    <xf numFmtId="0" fontId="15" fillId="0" borderId="0" xfId="5" applyFont="1" applyAlignment="1">
      <alignment horizontal="distributed" vertical="center"/>
    </xf>
    <xf numFmtId="0" fontId="15" fillId="0" borderId="27" xfId="5" applyFont="1" applyBorder="1" applyAlignment="1">
      <alignment horizontal="center" vertical="center"/>
    </xf>
    <xf numFmtId="0" fontId="15" fillId="0" borderId="62" xfId="5" applyFont="1" applyBorder="1" applyAlignment="1">
      <alignment horizontal="center" vertical="center"/>
    </xf>
    <xf numFmtId="0" fontId="15" fillId="0" borderId="63" xfId="5" applyFont="1" applyBorder="1" applyAlignment="1">
      <alignment horizontal="center" vertical="center"/>
    </xf>
    <xf numFmtId="0" fontId="15" fillId="0" borderId="26" xfId="5" applyFont="1" applyBorder="1" applyAlignment="1">
      <alignment horizontal="center" vertical="center"/>
    </xf>
    <xf numFmtId="0" fontId="15" fillId="0" borderId="64" xfId="5" applyFont="1" applyBorder="1" applyAlignment="1">
      <alignment horizontal="center" vertical="center"/>
    </xf>
    <xf numFmtId="0" fontId="15" fillId="0" borderId="65" xfId="5" applyFont="1" applyBorder="1" applyAlignment="1">
      <alignment horizontal="center" vertical="center"/>
    </xf>
    <xf numFmtId="0" fontId="15" fillId="0" borderId="66" xfId="5" applyFont="1" applyBorder="1" applyAlignment="1">
      <alignment horizontal="center" vertical="center"/>
    </xf>
    <xf numFmtId="0" fontId="15" fillId="0" borderId="53" xfId="5" applyFont="1" applyBorder="1" applyAlignment="1">
      <alignment horizontal="center" vertical="center"/>
    </xf>
    <xf numFmtId="0" fontId="15" fillId="0" borderId="29" xfId="5" applyFont="1" applyBorder="1" applyAlignment="1">
      <alignment horizontal="center" vertical="center"/>
    </xf>
    <xf numFmtId="42" fontId="22" fillId="0" borderId="0" xfId="7" applyFont="1" applyAlignment="1">
      <alignment horizontal="center" vertical="center"/>
    </xf>
    <xf numFmtId="0" fontId="22" fillId="0" borderId="13" xfId="5" applyFont="1" applyBorder="1" applyAlignment="1">
      <alignment horizontal="distributed" vertical="center"/>
    </xf>
    <xf numFmtId="37" fontId="22" fillId="0" borderId="13" xfId="6" applyFont="1" applyBorder="1" applyAlignment="1">
      <alignment horizontal="left" vertical="center"/>
    </xf>
    <xf numFmtId="184" fontId="22" fillId="0" borderId="13" xfId="7" applyNumberFormat="1" applyFont="1" applyBorder="1" applyAlignment="1">
      <alignment horizontal="left" vertical="center"/>
    </xf>
    <xf numFmtId="186" fontId="23" fillId="0" borderId="43" xfId="8" applyNumberFormat="1" applyFont="1" applyBorder="1" applyAlignment="1">
      <alignment horizontal="left" vertical="center"/>
    </xf>
    <xf numFmtId="0" fontId="29" fillId="0" borderId="0" xfId="5" applyFont="1" applyAlignment="1">
      <alignment horizontal="center"/>
    </xf>
    <xf numFmtId="0" fontId="15" fillId="0" borderId="60" xfId="5" applyFont="1" applyBorder="1" applyAlignment="1">
      <alignment horizontal="center" vertical="center"/>
    </xf>
    <xf numFmtId="0" fontId="15" fillId="0" borderId="2" xfId="5" applyFont="1" applyBorder="1" applyAlignment="1">
      <alignment horizontal="center" vertical="center"/>
    </xf>
    <xf numFmtId="0" fontId="15" fillId="0" borderId="41" xfId="5" applyFont="1" applyBorder="1" applyAlignment="1">
      <alignment horizontal="center" vertical="center"/>
    </xf>
    <xf numFmtId="0" fontId="22" fillId="0" borderId="0" xfId="5" applyFont="1" applyAlignment="1">
      <alignment horizontal="distributed" vertical="center"/>
    </xf>
    <xf numFmtId="187" fontId="23" fillId="0" borderId="0" xfId="8" applyNumberFormat="1" applyFont="1" applyAlignment="1">
      <alignment horizontal="center" vertical="center"/>
    </xf>
    <xf numFmtId="3" fontId="15" fillId="0" borderId="61" xfId="5" applyNumberFormat="1" applyFont="1" applyBorder="1" applyAlignment="1">
      <alignment horizontal="center" vertical="center"/>
    </xf>
    <xf numFmtId="0" fontId="15" fillId="0" borderId="67" xfId="5" applyFont="1" applyBorder="1" applyAlignment="1">
      <alignment horizontal="center" vertical="center"/>
    </xf>
    <xf numFmtId="0" fontId="15" fillId="0" borderId="38" xfId="5" applyFont="1" applyBorder="1" applyAlignment="1">
      <alignment horizontal="center" vertical="center"/>
    </xf>
    <xf numFmtId="187" fontId="23" fillId="0" borderId="0" xfId="8" applyNumberFormat="1" applyFont="1" applyAlignment="1">
      <alignment horizontal="left" vertical="center"/>
    </xf>
    <xf numFmtId="0" fontId="15" fillId="0" borderId="61" xfId="5" applyFont="1" applyBorder="1" applyAlignment="1">
      <alignment horizontal="center" vertical="center"/>
    </xf>
    <xf numFmtId="3" fontId="15" fillId="0" borderId="46" xfId="5" applyNumberFormat="1" applyFont="1" applyBorder="1" applyAlignment="1">
      <alignment horizontal="center" vertical="center"/>
    </xf>
    <xf numFmtId="3" fontId="15" fillId="0" borderId="67" xfId="5" applyNumberFormat="1" applyFont="1" applyBorder="1" applyAlignment="1">
      <alignment horizontal="center" vertical="center"/>
    </xf>
    <xf numFmtId="3" fontId="15" fillId="0" borderId="57" xfId="5" applyNumberFormat="1" applyFont="1" applyBorder="1" applyAlignment="1">
      <alignment horizontal="center" vertical="center"/>
    </xf>
    <xf numFmtId="3" fontId="15" fillId="0" borderId="26" xfId="5" applyNumberFormat="1" applyFont="1" applyBorder="1" applyAlignment="1">
      <alignment horizontal="center" vertical="center"/>
    </xf>
    <xf numFmtId="0" fontId="15" fillId="0" borderId="42" xfId="5" applyFont="1" applyBorder="1" applyAlignment="1">
      <alignment horizontal="center" vertical="center"/>
    </xf>
    <xf numFmtId="0" fontId="15" fillId="0" borderId="68" xfId="5" applyFont="1" applyBorder="1" applyAlignment="1">
      <alignment horizontal="center" vertical="center"/>
    </xf>
    <xf numFmtId="0" fontId="15" fillId="0" borderId="49" xfId="5" applyFont="1" applyBorder="1" applyAlignment="1">
      <alignment horizontal="center" vertical="center"/>
    </xf>
    <xf numFmtId="3" fontId="15" fillId="0" borderId="52" xfId="5" applyNumberFormat="1" applyFont="1" applyBorder="1" applyAlignment="1">
      <alignment horizontal="center" vertical="center"/>
    </xf>
    <xf numFmtId="0" fontId="15" fillId="0" borderId="52" xfId="5" applyFont="1" applyBorder="1" applyAlignment="1">
      <alignment horizontal="center" vertical="center"/>
    </xf>
    <xf numFmtId="0" fontId="15" fillId="0" borderId="51" xfId="5" applyFont="1" applyBorder="1" applyAlignment="1">
      <alignment horizontal="center" vertical="center"/>
    </xf>
    <xf numFmtId="185" fontId="23" fillId="0" borderId="43" xfId="8" applyNumberFormat="1" applyFont="1" applyBorder="1" applyAlignment="1">
      <alignment horizontal="center" vertical="center"/>
    </xf>
    <xf numFmtId="0" fontId="22" fillId="0" borderId="43" xfId="5" applyFont="1" applyBorder="1" applyAlignment="1">
      <alignment horizontal="right" vertical="center"/>
    </xf>
    <xf numFmtId="0" fontId="30" fillId="0" borderId="0" xfId="2" applyFont="1" applyAlignment="1">
      <alignment horizontal="center" vertical="center"/>
    </xf>
    <xf numFmtId="0" fontId="5" fillId="0" borderId="38" xfId="2" quotePrefix="1" applyFont="1" applyBorder="1" applyAlignment="1">
      <alignment horizontal="center" vertical="center" wrapText="1"/>
    </xf>
    <xf numFmtId="0" fontId="5" fillId="0" borderId="40" xfId="2" quotePrefix="1" applyFont="1" applyBorder="1" applyAlignment="1">
      <alignment horizontal="center" vertical="center"/>
    </xf>
    <xf numFmtId="0" fontId="4" fillId="0" borderId="69" xfId="2" applyFont="1" applyBorder="1" applyAlignment="1">
      <alignment horizontal="distributed" vertical="center"/>
    </xf>
    <xf numFmtId="0" fontId="4" fillId="0" borderId="70" xfId="2" applyFont="1" applyBorder="1" applyAlignment="1">
      <alignment horizontal="distributed" vertical="center"/>
    </xf>
    <xf numFmtId="0" fontId="4" fillId="0" borderId="71" xfId="2" applyFont="1" applyBorder="1" applyAlignment="1">
      <alignment horizontal="distributed" vertical="center"/>
    </xf>
    <xf numFmtId="0" fontId="4" fillId="0" borderId="72" xfId="2" quotePrefix="1" applyFont="1" applyBorder="1" applyAlignment="1">
      <alignment horizontal="center" vertical="center" textRotation="255" wrapText="1"/>
    </xf>
    <xf numFmtId="0" fontId="4" fillId="0" borderId="73" xfId="2" quotePrefix="1" applyFont="1" applyBorder="1" applyAlignment="1">
      <alignment horizontal="center" vertical="center" textRotation="255" wrapText="1"/>
    </xf>
    <xf numFmtId="0" fontId="4" fillId="0" borderId="66" xfId="2" quotePrefix="1" applyFont="1" applyBorder="1" applyAlignment="1">
      <alignment horizontal="center" vertical="center" textRotation="255" wrapText="1"/>
    </xf>
    <xf numFmtId="0" fontId="4" fillId="0" borderId="47" xfId="2" quotePrefix="1" applyFont="1" applyBorder="1" applyAlignment="1">
      <alignment horizontal="center" vertical="center" textRotation="255" wrapText="1"/>
    </xf>
    <xf numFmtId="0" fontId="4" fillId="0" borderId="74" xfId="2" quotePrefix="1" applyFont="1" applyBorder="1" applyAlignment="1">
      <alignment horizontal="center" vertical="center" textRotation="255" wrapText="1"/>
    </xf>
    <xf numFmtId="0" fontId="4" fillId="0" borderId="75" xfId="2" quotePrefix="1" applyFont="1" applyBorder="1" applyAlignment="1">
      <alignment horizontal="center" vertical="center" textRotation="255" wrapText="1"/>
    </xf>
    <xf numFmtId="0" fontId="4" fillId="0" borderId="17" xfId="2" applyFont="1" applyBorder="1" applyAlignment="1">
      <alignment horizontal="distributed" vertical="center"/>
    </xf>
    <xf numFmtId="0" fontId="4" fillId="0" borderId="9" xfId="2" applyFont="1" applyBorder="1" applyAlignment="1">
      <alignment horizontal="distributed" vertical="center"/>
    </xf>
    <xf numFmtId="0" fontId="4" fillId="0" borderId="18" xfId="2" applyFont="1" applyBorder="1" applyAlignment="1">
      <alignment horizontal="distributed" vertical="center"/>
    </xf>
    <xf numFmtId="0" fontId="4" fillId="0" borderId="6" xfId="2" applyFont="1" applyBorder="1" applyAlignment="1">
      <alignment horizontal="distributed" vertical="center"/>
    </xf>
    <xf numFmtId="0" fontId="4" fillId="0" borderId="57" xfId="2" applyFont="1" applyBorder="1" applyAlignment="1">
      <alignment horizontal="distributed" vertical="center"/>
    </xf>
    <xf numFmtId="0" fontId="4" fillId="0" borderId="13" xfId="2" applyFont="1" applyBorder="1" applyAlignment="1">
      <alignment horizontal="distributed" vertical="center"/>
    </xf>
    <xf numFmtId="0" fontId="4" fillId="0" borderId="74" xfId="2" applyFont="1" applyBorder="1" applyAlignment="1">
      <alignment horizontal="distributed" vertical="center"/>
    </xf>
    <xf numFmtId="0" fontId="4" fillId="0" borderId="76" xfId="2" applyFont="1" applyBorder="1" applyAlignment="1">
      <alignment horizontal="distributed" vertical="center"/>
    </xf>
    <xf numFmtId="0" fontId="4" fillId="0" borderId="77" xfId="2" applyFont="1" applyBorder="1" applyAlignment="1">
      <alignment horizontal="distributed" vertical="center"/>
    </xf>
    <xf numFmtId="0" fontId="4" fillId="0" borderId="78" xfId="2" applyFont="1" applyBorder="1" applyAlignment="1">
      <alignment horizontal="distributed" vertical="center"/>
    </xf>
    <xf numFmtId="0" fontId="25" fillId="0" borderId="0" xfId="0" applyFont="1" applyAlignment="1">
      <alignment horizontal="center" vertical="center"/>
    </xf>
    <xf numFmtId="0" fontId="5" fillId="0" borderId="21" xfId="0" quotePrefix="1" applyFont="1" applyBorder="1" applyAlignment="1">
      <alignment horizontal="center" vertical="center"/>
    </xf>
    <xf numFmtId="0" fontId="5" fillId="0" borderId="18" xfId="0" quotePrefix="1" applyFont="1" applyBorder="1" applyAlignment="1">
      <alignment horizontal="center" vertical="center"/>
    </xf>
    <xf numFmtId="0" fontId="5" fillId="0" borderId="3" xfId="0" quotePrefix="1" applyFont="1" applyBorder="1" applyAlignment="1">
      <alignment horizontal="center" vertical="center"/>
    </xf>
    <xf numFmtId="0" fontId="5" fillId="0" borderId="6" xfId="0" quotePrefix="1" applyFont="1" applyBorder="1" applyAlignment="1">
      <alignment horizontal="center" vertical="center"/>
    </xf>
    <xf numFmtId="0" fontId="5" fillId="0" borderId="20" xfId="0" quotePrefix="1" applyFont="1" applyBorder="1" applyAlignment="1">
      <alignment horizontal="center" vertical="center"/>
    </xf>
    <xf numFmtId="0" fontId="5" fillId="0" borderId="19" xfId="0" quotePrefix="1" applyFont="1" applyBorder="1" applyAlignment="1">
      <alignment horizontal="center" vertical="center"/>
    </xf>
    <xf numFmtId="0" fontId="4" fillId="0" borderId="0" xfId="0" quotePrefix="1" applyFont="1">
      <alignment vertical="center"/>
    </xf>
    <xf numFmtId="0" fontId="5" fillId="0" borderId="79" xfId="0" quotePrefix="1" applyFont="1" applyBorder="1" applyAlignment="1">
      <alignment horizontal="center" vertical="center"/>
    </xf>
    <xf numFmtId="0" fontId="5" fillId="0" borderId="80" xfId="0" quotePrefix="1" applyFont="1" applyBorder="1" applyAlignment="1">
      <alignment horizontal="center" vertical="center"/>
    </xf>
    <xf numFmtId="0" fontId="5" fillId="0" borderId="81" xfId="0" quotePrefix="1" applyFont="1" applyBorder="1" applyAlignment="1">
      <alignment horizontal="center" vertical="center"/>
    </xf>
    <xf numFmtId="0" fontId="5" fillId="0" borderId="5" xfId="0" quotePrefix="1" applyFont="1" applyBorder="1" applyAlignment="1">
      <alignment horizontal="center" vertical="center"/>
    </xf>
    <xf numFmtId="0" fontId="5" fillId="0" borderId="82" xfId="0" quotePrefix="1" applyFont="1" applyBorder="1" applyAlignment="1">
      <alignment horizontal="center" vertical="center"/>
    </xf>
    <xf numFmtId="0" fontId="5" fillId="0" borderId="15" xfId="0" quotePrefix="1" applyFont="1" applyBorder="1" applyAlignment="1">
      <alignment horizontal="center" vertical="center"/>
    </xf>
    <xf numFmtId="0" fontId="5" fillId="0" borderId="83" xfId="0" quotePrefix="1" applyFont="1" applyBorder="1" applyAlignment="1">
      <alignment horizontal="center" vertical="center"/>
    </xf>
    <xf numFmtId="0" fontId="5" fillId="0" borderId="84" xfId="0" quotePrefix="1" applyFont="1" applyBorder="1" applyAlignment="1">
      <alignment horizontal="center" vertical="center"/>
    </xf>
    <xf numFmtId="0" fontId="4" fillId="0" borderId="85" xfId="0" quotePrefix="1" applyFont="1" applyBorder="1">
      <alignment vertical="center"/>
    </xf>
    <xf numFmtId="0" fontId="5" fillId="0" borderId="11" xfId="0" quotePrefix="1" applyFont="1" applyBorder="1" applyAlignment="1">
      <alignment horizontal="center" vertical="center"/>
    </xf>
    <xf numFmtId="0" fontId="5" fillId="0" borderId="4" xfId="0" quotePrefix="1" applyFont="1" applyBorder="1" applyAlignment="1">
      <alignment horizontal="center" vertical="center"/>
    </xf>
    <xf numFmtId="0" fontId="5" fillId="0" borderId="7" xfId="0" quotePrefix="1" applyFont="1" applyBorder="1" applyAlignment="1">
      <alignment horizontal="center" vertical="center"/>
    </xf>
  </cellXfs>
  <cellStyles count="10">
    <cellStyle name="백분율" xfId="1" builtinId="5"/>
    <cellStyle name="쉼표 [0]" xfId="9" builtinId="6"/>
    <cellStyle name="쉼표 [0] 2" xfId="8" xr:uid="{00000000-0005-0000-0000-000008000000}"/>
    <cellStyle name="통화 [0] 2" xfId="7" xr:uid="{00000000-0005-0000-0000-000007000000}"/>
    <cellStyle name="표준" xfId="0" builtinId="0"/>
    <cellStyle name="표준 2" xfId="2" xr:uid="{00000000-0005-0000-0000-000002000000}"/>
    <cellStyle name="표준 2 2" xfId="5" xr:uid="{00000000-0005-0000-0000-000005000000}"/>
    <cellStyle name="표준 3" xfId="4" xr:uid="{00000000-0005-0000-0000-000004000000}"/>
    <cellStyle name="표준_001.예산서" xfId="3" xr:uid="{00000000-0005-0000-0000-000003000000}"/>
    <cellStyle name="표준_원가변경" xfId="6" xr:uid="{00000000-0005-0000-0000-000006000000}"/>
  </cellStyles>
  <dxfs count="17">
    <dxf>
      <font>
        <color rgb="FFFFFFFF"/>
      </font>
    </dxf>
    <dxf>
      <font>
        <color rgb="FFFFFFFF"/>
      </font>
    </dxf>
    <dxf>
      <font>
        <color rgb="FFFFFFFF"/>
      </font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Light Style 1 - Accent 1" table="0" count="7" xr9:uid="{00000000-0011-0000-FFFF-FFFF01000000}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  <tableStyleElement type="firstColumnStripe" dxfId="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228600</xdr:colOff>
      <xdr:row>0</xdr:row>
      <xdr:rowOff>247649</xdr:rowOff>
    </xdr:from>
    <xdr:to>
      <xdr:col>12</xdr:col>
      <xdr:colOff>457200</xdr:colOff>
      <xdr:row>4</xdr:row>
      <xdr:rowOff>19050</xdr:rowOff>
    </xdr:to>
    <xdr:pic>
      <xdr:nvPicPr>
        <xdr:cNvPr id="2" name="_x104548992" descr="EMB00001ffc5f5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7463118" y="246529"/>
          <a:ext cx="1759323" cy="1120588"/>
        </a:xfrm>
        <a:prstGeom prst="rect">
          <a:avLst/>
        </a:prstGeom>
        <a:noFill/>
        <a:ln w="9525">
          <a:noFill/>
          <a:miter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6</xdr:row>
      <xdr:rowOff>0</xdr:rowOff>
    </xdr:from>
    <xdr:to>
      <xdr:col>56</xdr:col>
      <xdr:colOff>0</xdr:colOff>
      <xdr:row>6</xdr:row>
      <xdr:rowOff>0</xdr:rowOff>
    </xdr:to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29030082" y="2127250"/>
          <a:ext cx="7344833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25</xdr:col>
      <xdr:colOff>28575</xdr:colOff>
      <xdr:row>7</xdr:row>
      <xdr:rowOff>133350</xdr:rowOff>
    </xdr:from>
    <xdr:to>
      <xdr:col>28</xdr:col>
      <xdr:colOff>593236</xdr:colOff>
      <xdr:row>7</xdr:row>
      <xdr:rowOff>136376</xdr:rowOff>
    </xdr:to>
    <xdr:cxnSp macro="">
      <xdr:nvCxnSpPr>
        <xdr:cNvPr id="3" name="직선 연결선 1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>
          <a:cxnSpLocks noChangeShapeType="1"/>
        </xdr:cNvCxnSpPr>
      </xdr:nvCxnSpPr>
      <xdr:spPr>
        <a:xfrm>
          <a:off x="20539502" y="2526746"/>
          <a:ext cx="2446646" cy="3026"/>
        </a:xfrm>
        <a:prstGeom prst="line">
          <a:avLst/>
        </a:prstGeom>
        <a:noFill/>
        <a:ln w="25400" algn="ctr">
          <a:solidFill>
            <a:srgbClr val="000000"/>
          </a:solidFill>
          <a:round/>
          <a:headEnd type="triangle" w="med" len="med"/>
          <a:tailEnd type="triangle" w="med" len="med"/>
        </a:ln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619977</xdr:colOff>
      <xdr:row>38</xdr:row>
      <xdr:rowOff>115427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C2B8B38-25A9-4380-9C42-2EF83FA29F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106377" cy="807832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534240</xdr:colOff>
      <xdr:row>41</xdr:row>
      <xdr:rowOff>163147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30890A35-F22C-4586-B9A6-9C935A5A9A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020640" cy="875469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391345</xdr:colOff>
      <xdr:row>36</xdr:row>
      <xdr:rowOff>1053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32ECAE5D-DF01-4E8D-A2AA-E41F548466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877745" cy="75448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21"/>
  <sheetViews>
    <sheetView workbookViewId="0"/>
  </sheetViews>
  <sheetFormatPr defaultColWidth="9" defaultRowHeight="16.5" x14ac:dyDescent="0.3"/>
  <cols>
    <col min="1" max="1" width="8.75" style="152" customWidth="1"/>
    <col min="2" max="2" width="10.875" style="152" customWidth="1"/>
    <col min="3" max="11" width="9.375" style="152" customWidth="1"/>
    <col min="12" max="12" width="10.625" style="152" customWidth="1"/>
    <col min="13" max="13" width="10.125" style="152" customWidth="1"/>
    <col min="14" max="16384" width="9" style="152"/>
  </cols>
  <sheetData>
    <row r="1" spans="1:13" ht="26.25" customHeight="1" x14ac:dyDescent="0.3">
      <c r="A1" s="149"/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1"/>
    </row>
    <row r="2" spans="1:13" ht="26.25" customHeight="1" x14ac:dyDescent="0.3">
      <c r="A2" s="153"/>
      <c r="B2" s="154" t="s">
        <v>42</v>
      </c>
      <c r="C2" s="155"/>
      <c r="D2" s="156"/>
      <c r="E2" s="156"/>
      <c r="F2" s="156"/>
      <c r="G2" s="156"/>
      <c r="H2" s="156"/>
      <c r="I2" s="156"/>
      <c r="J2" s="156"/>
      <c r="K2" s="156"/>
      <c r="L2" s="156"/>
      <c r="M2" s="157"/>
    </row>
    <row r="3" spans="1:13" ht="26.25" customHeight="1" x14ac:dyDescent="0.3">
      <c r="A3" s="153"/>
      <c r="B3" s="241" t="s">
        <v>119</v>
      </c>
      <c r="C3" s="242" t="s">
        <v>43</v>
      </c>
      <c r="D3" s="242"/>
      <c r="E3" s="242"/>
      <c r="F3" s="242"/>
      <c r="G3" s="156"/>
      <c r="H3" s="156"/>
      <c r="I3" s="156"/>
      <c r="J3" s="156"/>
      <c r="K3" s="156"/>
      <c r="L3" s="156"/>
      <c r="M3" s="157"/>
    </row>
    <row r="4" spans="1:13" ht="26.25" customHeight="1" x14ac:dyDescent="0.3">
      <c r="A4" s="158"/>
      <c r="B4" s="241"/>
      <c r="C4" s="242"/>
      <c r="D4" s="242"/>
      <c r="E4" s="242"/>
      <c r="F4" s="242"/>
      <c r="G4" s="156"/>
      <c r="H4" s="156"/>
      <c r="I4" s="156"/>
      <c r="J4" s="156"/>
      <c r="K4" s="156"/>
      <c r="L4" s="156"/>
      <c r="M4" s="157"/>
    </row>
    <row r="5" spans="1:13" ht="26.25" customHeight="1" x14ac:dyDescent="0.3">
      <c r="A5" s="158"/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157"/>
    </row>
    <row r="6" spans="1:13" ht="26.25" customHeight="1" x14ac:dyDescent="0.3">
      <c r="A6" s="158"/>
      <c r="B6" s="156"/>
      <c r="C6" s="156"/>
      <c r="D6" s="156"/>
      <c r="E6" s="156"/>
      <c r="F6" s="156"/>
      <c r="G6" s="156"/>
      <c r="H6" s="156"/>
      <c r="I6" s="156"/>
      <c r="J6" s="156"/>
      <c r="K6" s="156"/>
      <c r="L6" s="156"/>
      <c r="M6" s="157"/>
    </row>
    <row r="7" spans="1:13" ht="21" customHeight="1" x14ac:dyDescent="0.3">
      <c r="A7" s="158"/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7"/>
    </row>
    <row r="8" spans="1:13" ht="21" customHeight="1" x14ac:dyDescent="0.3">
      <c r="A8" s="158"/>
      <c r="B8" s="159"/>
      <c r="C8" s="159"/>
      <c r="D8" s="159"/>
      <c r="E8" s="159"/>
      <c r="F8" s="159"/>
      <c r="G8" s="159"/>
      <c r="H8" s="159"/>
      <c r="I8" s="159"/>
      <c r="J8" s="159"/>
      <c r="K8" s="159"/>
      <c r="L8" s="159"/>
      <c r="M8" s="157"/>
    </row>
    <row r="9" spans="1:13" ht="21" customHeight="1" x14ac:dyDescent="0.3">
      <c r="A9" s="158"/>
      <c r="B9" s="159"/>
      <c r="C9" s="159"/>
      <c r="D9" s="159"/>
      <c r="E9" s="159"/>
      <c r="F9" s="159"/>
      <c r="G9" s="159"/>
      <c r="H9" s="159"/>
      <c r="I9" s="159"/>
      <c r="J9" s="159"/>
      <c r="K9" s="159"/>
      <c r="L9" s="159"/>
      <c r="M9" s="157"/>
    </row>
    <row r="10" spans="1:13" ht="21" customHeight="1" x14ac:dyDescent="0.3">
      <c r="A10" s="158"/>
      <c r="B10" s="243" t="s">
        <v>262</v>
      </c>
      <c r="C10" s="243"/>
      <c r="D10" s="243"/>
      <c r="E10" s="243"/>
      <c r="F10" s="243"/>
      <c r="G10" s="243"/>
      <c r="H10" s="243"/>
      <c r="I10" s="243"/>
      <c r="J10" s="243"/>
      <c r="K10" s="243"/>
      <c r="L10" s="243"/>
      <c r="M10" s="157"/>
    </row>
    <row r="11" spans="1:13" ht="21" customHeight="1" x14ac:dyDescent="0.3">
      <c r="A11" s="158"/>
      <c r="B11" s="244"/>
      <c r="C11" s="244"/>
      <c r="D11" s="244"/>
      <c r="E11" s="244"/>
      <c r="F11" s="244"/>
      <c r="G11" s="244"/>
      <c r="H11" s="244"/>
      <c r="I11" s="244"/>
      <c r="J11" s="244"/>
      <c r="K11" s="244"/>
      <c r="L11" s="244"/>
      <c r="M11" s="157"/>
    </row>
    <row r="12" spans="1:13" ht="21" customHeight="1" x14ac:dyDescent="0.3">
      <c r="A12" s="158"/>
      <c r="B12" s="245" t="s">
        <v>37</v>
      </c>
      <c r="C12" s="245"/>
      <c r="D12" s="245"/>
      <c r="E12" s="245"/>
      <c r="F12" s="245"/>
      <c r="G12" s="245"/>
      <c r="H12" s="245"/>
      <c r="I12" s="245"/>
      <c r="J12" s="245"/>
      <c r="K12" s="245"/>
      <c r="L12" s="245"/>
      <c r="M12" s="157"/>
    </row>
    <row r="13" spans="1:13" ht="21" customHeight="1" x14ac:dyDescent="0.3">
      <c r="A13" s="158"/>
      <c r="B13" s="243"/>
      <c r="C13" s="243"/>
      <c r="D13" s="243"/>
      <c r="E13" s="243"/>
      <c r="F13" s="243"/>
      <c r="G13" s="243"/>
      <c r="H13" s="243"/>
      <c r="I13" s="243"/>
      <c r="J13" s="243"/>
      <c r="K13" s="243"/>
      <c r="L13" s="243"/>
      <c r="M13" s="157"/>
    </row>
    <row r="14" spans="1:13" ht="21" customHeight="1" x14ac:dyDescent="0.3">
      <c r="A14" s="158"/>
      <c r="B14" s="156"/>
      <c r="C14" s="156"/>
      <c r="D14" s="156"/>
      <c r="E14" s="156"/>
      <c r="F14" s="156"/>
      <c r="G14" s="156"/>
      <c r="H14" s="156"/>
      <c r="I14" s="156"/>
      <c r="J14" s="156"/>
      <c r="K14" s="156"/>
      <c r="L14" s="156"/>
      <c r="M14" s="157"/>
    </row>
    <row r="15" spans="1:13" ht="21" customHeight="1" x14ac:dyDescent="0.3">
      <c r="A15" s="158"/>
      <c r="B15" s="156"/>
      <c r="C15" s="156"/>
      <c r="D15" s="156"/>
      <c r="E15" s="156"/>
      <c r="F15" s="156"/>
      <c r="G15" s="156"/>
      <c r="H15" s="156"/>
      <c r="I15" s="156"/>
      <c r="J15" s="156"/>
      <c r="K15" s="156"/>
      <c r="L15" s="156"/>
      <c r="M15" s="157"/>
    </row>
    <row r="16" spans="1:13" ht="21" customHeight="1" x14ac:dyDescent="0.3">
      <c r="A16" s="158"/>
      <c r="B16" s="156"/>
      <c r="C16" s="156"/>
      <c r="D16" s="156"/>
      <c r="E16" s="156"/>
      <c r="F16" s="156"/>
      <c r="G16" s="156"/>
      <c r="H16" s="156"/>
      <c r="I16" s="156"/>
      <c r="J16" s="156"/>
      <c r="K16" s="156"/>
      <c r="L16" s="156"/>
      <c r="M16" s="157"/>
    </row>
    <row r="17" spans="1:13" ht="21" customHeight="1" x14ac:dyDescent="0.3">
      <c r="A17" s="158"/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7"/>
    </row>
    <row r="18" spans="1:13" ht="21" customHeight="1" x14ac:dyDescent="0.3">
      <c r="A18" s="158"/>
      <c r="B18" s="156"/>
      <c r="C18" s="156"/>
      <c r="D18" s="156"/>
      <c r="E18" s="156"/>
      <c r="F18" s="156"/>
      <c r="G18" s="156"/>
      <c r="H18" s="156"/>
      <c r="I18" s="156"/>
      <c r="J18" s="156"/>
      <c r="K18" s="156"/>
      <c r="L18" s="156"/>
      <c r="M18" s="157"/>
    </row>
    <row r="19" spans="1:13" ht="21" customHeight="1" x14ac:dyDescent="0.3">
      <c r="A19" s="158"/>
      <c r="B19" s="246" t="s">
        <v>276</v>
      </c>
      <c r="C19" s="246"/>
      <c r="D19" s="246"/>
      <c r="E19" s="246"/>
      <c r="F19" s="246"/>
      <c r="G19" s="246"/>
      <c r="H19" s="246"/>
      <c r="I19" s="246"/>
      <c r="J19" s="246"/>
      <c r="K19" s="246"/>
      <c r="L19" s="246"/>
      <c r="M19" s="157"/>
    </row>
    <row r="20" spans="1:13" ht="21" customHeight="1" x14ac:dyDescent="0.55000000000000004">
      <c r="A20" s="158"/>
      <c r="B20" s="246"/>
      <c r="C20" s="246"/>
      <c r="D20" s="246"/>
      <c r="E20" s="246"/>
      <c r="F20" s="246"/>
      <c r="G20" s="246"/>
      <c r="H20" s="246"/>
      <c r="I20" s="246"/>
      <c r="J20" s="246"/>
      <c r="K20" s="246"/>
      <c r="L20" s="246"/>
      <c r="M20" s="160"/>
    </row>
    <row r="21" spans="1:13" ht="21" customHeight="1" x14ac:dyDescent="0.3">
      <c r="A21" s="161"/>
      <c r="B21" s="162"/>
      <c r="C21" s="162"/>
      <c r="D21" s="162"/>
      <c r="E21" s="162"/>
      <c r="F21" s="162"/>
      <c r="G21" s="162"/>
      <c r="H21" s="162"/>
      <c r="I21" s="162"/>
      <c r="J21" s="162"/>
      <c r="K21" s="162"/>
      <c r="L21" s="162"/>
      <c r="M21" s="163"/>
    </row>
  </sheetData>
  <mergeCells count="5">
    <mergeCell ref="B3:B4"/>
    <mergeCell ref="C3:F4"/>
    <mergeCell ref="B10:L11"/>
    <mergeCell ref="B12:L13"/>
    <mergeCell ref="B19:L20"/>
  </mergeCells>
  <phoneticPr fontId="32" type="noConversion"/>
  <printOptions horizontalCentered="1" verticalCentered="1"/>
  <pageMargins left="0.7086111307144165" right="0.7086111307144165" top="0.74750000238418579" bottom="0.74750000238418579" header="0.31486111879348755" footer="0.31486111879348755"/>
  <pageSetup paperSize="9" scale="92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9"/>
  <dimension ref="A1:BE22"/>
  <sheetViews>
    <sheetView view="pageBreakPreview" topLeftCell="S1" zoomScaleNormal="85" zoomScaleSheetLayoutView="100" workbookViewId="0">
      <selection activeCell="Y1" sqref="Y1"/>
    </sheetView>
  </sheetViews>
  <sheetFormatPr defaultColWidth="9" defaultRowHeight="25.15" customHeight="1" x14ac:dyDescent="0.3"/>
  <cols>
    <col min="1" max="1" width="8.875" style="168" customWidth="1"/>
    <col min="2" max="2" width="9.75" style="168" customWidth="1"/>
    <col min="3" max="3" width="10.5" style="168" customWidth="1"/>
    <col min="4" max="12" width="8.75" style="168" customWidth="1"/>
    <col min="13" max="13" width="11.875" style="168" customWidth="1"/>
    <col min="14" max="14" width="14.25" style="168" customWidth="1"/>
    <col min="15" max="15" width="8.75" style="168" customWidth="1"/>
    <col min="16" max="16" width="6.5" style="168" customWidth="1"/>
    <col min="17" max="17" width="8.75" style="168" customWidth="1"/>
    <col min="18" max="18" width="12.25" style="168" customWidth="1"/>
    <col min="19" max="19" width="10.25" style="168" customWidth="1"/>
    <col min="20" max="21" width="15.5" style="168" customWidth="1"/>
    <col min="22" max="22" width="13" style="168" customWidth="1"/>
    <col min="23" max="23" width="8.625" style="168" customWidth="1"/>
    <col min="24" max="24" width="8" style="168" customWidth="1"/>
    <col min="25" max="25" width="15.5" style="168" customWidth="1"/>
    <col min="26" max="37" width="7.875" style="168" customWidth="1"/>
    <col min="38" max="38" width="10.625" style="168" customWidth="1"/>
    <col min="39" max="39" width="1.125" style="168" customWidth="1"/>
    <col min="40" max="41" width="1.25" style="168" customWidth="1"/>
    <col min="42" max="42" width="7.625" style="168" customWidth="1"/>
    <col min="43" max="43" width="7" style="168" customWidth="1"/>
    <col min="44" max="45" width="7.625" style="168" customWidth="1"/>
    <col min="46" max="46" width="8" style="168" customWidth="1"/>
    <col min="47" max="48" width="7.625" style="168" customWidth="1"/>
    <col min="49" max="49" width="9.125" style="168" customWidth="1"/>
    <col min="50" max="50" width="2.375" style="168" customWidth="1"/>
    <col min="51" max="51" width="6.375" style="168" customWidth="1"/>
    <col min="52" max="52" width="3.625" style="168" customWidth="1"/>
    <col min="53" max="53" width="14.5" style="168" customWidth="1"/>
    <col min="54" max="54" width="5.875" style="168" customWidth="1"/>
    <col min="55" max="55" width="5" style="168" customWidth="1"/>
    <col min="56" max="56" width="11" style="168" customWidth="1"/>
    <col min="57" max="256" width="9" style="168"/>
    <col min="257" max="257" width="8.875" style="168" customWidth="1"/>
    <col min="258" max="258" width="9.75" style="168" customWidth="1"/>
    <col min="259" max="259" width="10.5" style="168" customWidth="1"/>
    <col min="260" max="268" width="8.75" style="168" customWidth="1"/>
    <col min="269" max="269" width="11.875" style="168" customWidth="1"/>
    <col min="270" max="270" width="14.25" style="168" customWidth="1"/>
    <col min="271" max="271" width="8.75" style="168" customWidth="1"/>
    <col min="272" max="272" width="5.25" style="168" customWidth="1"/>
    <col min="273" max="273" width="8.75" style="168" customWidth="1"/>
    <col min="274" max="274" width="12.25" style="168" customWidth="1"/>
    <col min="275" max="275" width="10.25" style="168" customWidth="1"/>
    <col min="276" max="277" width="15.5" style="168" customWidth="1"/>
    <col min="278" max="278" width="13" style="168" customWidth="1"/>
    <col min="279" max="279" width="8.625" style="168" customWidth="1"/>
    <col min="280" max="280" width="8" style="168" customWidth="1"/>
    <col min="281" max="281" width="14" style="168" customWidth="1"/>
    <col min="282" max="293" width="7.875" style="168" customWidth="1"/>
    <col min="294" max="294" width="10.625" style="168" customWidth="1"/>
    <col min="295" max="295" width="1.125" style="168" customWidth="1"/>
    <col min="296" max="297" width="1.25" style="168" customWidth="1"/>
    <col min="298" max="298" width="7.625" style="168" customWidth="1"/>
    <col min="299" max="299" width="7" style="168" customWidth="1"/>
    <col min="300" max="301" width="7.625" style="168" customWidth="1"/>
    <col min="302" max="302" width="8" style="168" customWidth="1"/>
    <col min="303" max="304" width="7.625" style="168" customWidth="1"/>
    <col min="305" max="305" width="9.125" style="168" customWidth="1"/>
    <col min="306" max="306" width="2.375" style="168" customWidth="1"/>
    <col min="307" max="307" width="6.375" style="168" customWidth="1"/>
    <col min="308" max="308" width="3.625" style="168" customWidth="1"/>
    <col min="309" max="309" width="14.5" style="168" customWidth="1"/>
    <col min="310" max="310" width="5.875" style="168" customWidth="1"/>
    <col min="311" max="311" width="5" style="168" customWidth="1"/>
    <col min="312" max="312" width="11" style="168" customWidth="1"/>
    <col min="313" max="512" width="9" style="168"/>
    <col min="513" max="513" width="8.875" style="168" customWidth="1"/>
    <col min="514" max="514" width="9.75" style="168" customWidth="1"/>
    <col min="515" max="515" width="10.5" style="168" customWidth="1"/>
    <col min="516" max="524" width="8.75" style="168" customWidth="1"/>
    <col min="525" max="525" width="11.875" style="168" customWidth="1"/>
    <col min="526" max="526" width="14.25" style="168" customWidth="1"/>
    <col min="527" max="527" width="8.75" style="168" customWidth="1"/>
    <col min="528" max="528" width="5.25" style="168" customWidth="1"/>
    <col min="529" max="529" width="8.75" style="168" customWidth="1"/>
    <col min="530" max="530" width="12.25" style="168" customWidth="1"/>
    <col min="531" max="531" width="10.25" style="168" customWidth="1"/>
    <col min="532" max="533" width="15.5" style="168" customWidth="1"/>
    <col min="534" max="534" width="13" style="168" customWidth="1"/>
    <col min="535" max="535" width="8.625" style="168" customWidth="1"/>
    <col min="536" max="536" width="8" style="168" customWidth="1"/>
    <col min="537" max="537" width="14" style="168" customWidth="1"/>
    <col min="538" max="549" width="7.875" style="168" customWidth="1"/>
    <col min="550" max="550" width="10.625" style="168" customWidth="1"/>
    <col min="551" max="551" width="1.125" style="168" customWidth="1"/>
    <col min="552" max="553" width="1.25" style="168" customWidth="1"/>
    <col min="554" max="554" width="7.625" style="168" customWidth="1"/>
    <col min="555" max="555" width="7" style="168" customWidth="1"/>
    <col min="556" max="557" width="7.625" style="168" customWidth="1"/>
    <col min="558" max="558" width="8" style="168" customWidth="1"/>
    <col min="559" max="560" width="7.625" style="168" customWidth="1"/>
    <col min="561" max="561" width="9.125" style="168" customWidth="1"/>
    <col min="562" max="562" width="2.375" style="168" customWidth="1"/>
    <col min="563" max="563" width="6.375" style="168" customWidth="1"/>
    <col min="564" max="564" width="3.625" style="168" customWidth="1"/>
    <col min="565" max="565" width="14.5" style="168" customWidth="1"/>
    <col min="566" max="566" width="5.875" style="168" customWidth="1"/>
    <col min="567" max="567" width="5" style="168" customWidth="1"/>
    <col min="568" max="568" width="11" style="168" customWidth="1"/>
    <col min="569" max="768" width="9" style="168"/>
    <col min="769" max="769" width="8.875" style="168" customWidth="1"/>
    <col min="770" max="770" width="9.75" style="168" customWidth="1"/>
    <col min="771" max="771" width="10.5" style="168" customWidth="1"/>
    <col min="772" max="780" width="8.75" style="168" customWidth="1"/>
    <col min="781" max="781" width="11.875" style="168" customWidth="1"/>
    <col min="782" max="782" width="14.25" style="168" customWidth="1"/>
    <col min="783" max="783" width="8.75" style="168" customWidth="1"/>
    <col min="784" max="784" width="5.25" style="168" customWidth="1"/>
    <col min="785" max="785" width="8.75" style="168" customWidth="1"/>
    <col min="786" max="786" width="12.25" style="168" customWidth="1"/>
    <col min="787" max="787" width="10.25" style="168" customWidth="1"/>
    <col min="788" max="789" width="15.5" style="168" customWidth="1"/>
    <col min="790" max="790" width="13" style="168" customWidth="1"/>
    <col min="791" max="791" width="8.625" style="168" customWidth="1"/>
    <col min="792" max="792" width="8" style="168" customWidth="1"/>
    <col min="793" max="793" width="14" style="168" customWidth="1"/>
    <col min="794" max="805" width="7.875" style="168" customWidth="1"/>
    <col min="806" max="806" width="10.625" style="168" customWidth="1"/>
    <col min="807" max="807" width="1.125" style="168" customWidth="1"/>
    <col min="808" max="809" width="1.25" style="168" customWidth="1"/>
    <col min="810" max="810" width="7.625" style="168" customWidth="1"/>
    <col min="811" max="811" width="7" style="168" customWidth="1"/>
    <col min="812" max="813" width="7.625" style="168" customWidth="1"/>
    <col min="814" max="814" width="8" style="168" customWidth="1"/>
    <col min="815" max="816" width="7.625" style="168" customWidth="1"/>
    <col min="817" max="817" width="9.125" style="168" customWidth="1"/>
    <col min="818" max="818" width="2.375" style="168" customWidth="1"/>
    <col min="819" max="819" width="6.375" style="168" customWidth="1"/>
    <col min="820" max="820" width="3.625" style="168" customWidth="1"/>
    <col min="821" max="821" width="14.5" style="168" customWidth="1"/>
    <col min="822" max="822" width="5.875" style="168" customWidth="1"/>
    <col min="823" max="823" width="5" style="168" customWidth="1"/>
    <col min="824" max="824" width="11" style="168" customWidth="1"/>
    <col min="825" max="1024" width="9" style="168"/>
    <col min="1025" max="1025" width="8.875" style="168" customWidth="1"/>
    <col min="1026" max="1026" width="9.75" style="168" customWidth="1"/>
    <col min="1027" max="1027" width="10.5" style="168" customWidth="1"/>
    <col min="1028" max="1036" width="8.75" style="168" customWidth="1"/>
    <col min="1037" max="1037" width="11.875" style="168" customWidth="1"/>
    <col min="1038" max="1038" width="14.25" style="168" customWidth="1"/>
    <col min="1039" max="1039" width="8.75" style="168" customWidth="1"/>
    <col min="1040" max="1040" width="5.25" style="168" customWidth="1"/>
    <col min="1041" max="1041" width="8.75" style="168" customWidth="1"/>
    <col min="1042" max="1042" width="12.25" style="168" customWidth="1"/>
    <col min="1043" max="1043" width="10.25" style="168" customWidth="1"/>
    <col min="1044" max="1045" width="15.5" style="168" customWidth="1"/>
    <col min="1046" max="1046" width="13" style="168" customWidth="1"/>
    <col min="1047" max="1047" width="8.625" style="168" customWidth="1"/>
    <col min="1048" max="1048" width="8" style="168" customWidth="1"/>
    <col min="1049" max="1049" width="14" style="168" customWidth="1"/>
    <col min="1050" max="1061" width="7.875" style="168" customWidth="1"/>
    <col min="1062" max="1062" width="10.625" style="168" customWidth="1"/>
    <col min="1063" max="1063" width="1.125" style="168" customWidth="1"/>
    <col min="1064" max="1065" width="1.25" style="168" customWidth="1"/>
    <col min="1066" max="1066" width="7.625" style="168" customWidth="1"/>
    <col min="1067" max="1067" width="7" style="168" customWidth="1"/>
    <col min="1068" max="1069" width="7.625" style="168" customWidth="1"/>
    <col min="1070" max="1070" width="8" style="168" customWidth="1"/>
    <col min="1071" max="1072" width="7.625" style="168" customWidth="1"/>
    <col min="1073" max="1073" width="9.125" style="168" customWidth="1"/>
    <col min="1074" max="1074" width="2.375" style="168" customWidth="1"/>
    <col min="1075" max="1075" width="6.375" style="168" customWidth="1"/>
    <col min="1076" max="1076" width="3.625" style="168" customWidth="1"/>
    <col min="1077" max="1077" width="14.5" style="168" customWidth="1"/>
    <col min="1078" max="1078" width="5.875" style="168" customWidth="1"/>
    <col min="1079" max="1079" width="5" style="168" customWidth="1"/>
    <col min="1080" max="1080" width="11" style="168" customWidth="1"/>
    <col min="1081" max="1280" width="9" style="168"/>
    <col min="1281" max="1281" width="8.875" style="168" customWidth="1"/>
    <col min="1282" max="1282" width="9.75" style="168" customWidth="1"/>
    <col min="1283" max="1283" width="10.5" style="168" customWidth="1"/>
    <col min="1284" max="1292" width="8.75" style="168" customWidth="1"/>
    <col min="1293" max="1293" width="11.875" style="168" customWidth="1"/>
    <col min="1294" max="1294" width="14.25" style="168" customWidth="1"/>
    <col min="1295" max="1295" width="8.75" style="168" customWidth="1"/>
    <col min="1296" max="1296" width="5.25" style="168" customWidth="1"/>
    <col min="1297" max="1297" width="8.75" style="168" customWidth="1"/>
    <col min="1298" max="1298" width="12.25" style="168" customWidth="1"/>
    <col min="1299" max="1299" width="10.25" style="168" customWidth="1"/>
    <col min="1300" max="1301" width="15.5" style="168" customWidth="1"/>
    <col min="1302" max="1302" width="13" style="168" customWidth="1"/>
    <col min="1303" max="1303" width="8.625" style="168" customWidth="1"/>
    <col min="1304" max="1304" width="8" style="168" customWidth="1"/>
    <col min="1305" max="1305" width="14" style="168" customWidth="1"/>
    <col min="1306" max="1317" width="7.875" style="168" customWidth="1"/>
    <col min="1318" max="1318" width="10.625" style="168" customWidth="1"/>
    <col min="1319" max="1319" width="1.125" style="168" customWidth="1"/>
    <col min="1320" max="1321" width="1.25" style="168" customWidth="1"/>
    <col min="1322" max="1322" width="7.625" style="168" customWidth="1"/>
    <col min="1323" max="1323" width="7" style="168" customWidth="1"/>
    <col min="1324" max="1325" width="7.625" style="168" customWidth="1"/>
    <col min="1326" max="1326" width="8" style="168" customWidth="1"/>
    <col min="1327" max="1328" width="7.625" style="168" customWidth="1"/>
    <col min="1329" max="1329" width="9.125" style="168" customWidth="1"/>
    <col min="1330" max="1330" width="2.375" style="168" customWidth="1"/>
    <col min="1331" max="1331" width="6.375" style="168" customWidth="1"/>
    <col min="1332" max="1332" width="3.625" style="168" customWidth="1"/>
    <col min="1333" max="1333" width="14.5" style="168" customWidth="1"/>
    <col min="1334" max="1334" width="5.875" style="168" customWidth="1"/>
    <col min="1335" max="1335" width="5" style="168" customWidth="1"/>
    <col min="1336" max="1336" width="11" style="168" customWidth="1"/>
    <col min="1337" max="1536" width="9" style="168"/>
    <col min="1537" max="1537" width="8.875" style="168" customWidth="1"/>
    <col min="1538" max="1538" width="9.75" style="168" customWidth="1"/>
    <col min="1539" max="1539" width="10.5" style="168" customWidth="1"/>
    <col min="1540" max="1548" width="8.75" style="168" customWidth="1"/>
    <col min="1549" max="1549" width="11.875" style="168" customWidth="1"/>
    <col min="1550" max="1550" width="14.25" style="168" customWidth="1"/>
    <col min="1551" max="1551" width="8.75" style="168" customWidth="1"/>
    <col min="1552" max="1552" width="5.25" style="168" customWidth="1"/>
    <col min="1553" max="1553" width="8.75" style="168" customWidth="1"/>
    <col min="1554" max="1554" width="12.25" style="168" customWidth="1"/>
    <col min="1555" max="1555" width="10.25" style="168" customWidth="1"/>
    <col min="1556" max="1557" width="15.5" style="168" customWidth="1"/>
    <col min="1558" max="1558" width="13" style="168" customWidth="1"/>
    <col min="1559" max="1559" width="8.625" style="168" customWidth="1"/>
    <col min="1560" max="1560" width="8" style="168" customWidth="1"/>
    <col min="1561" max="1561" width="14" style="168" customWidth="1"/>
    <col min="1562" max="1573" width="7.875" style="168" customWidth="1"/>
    <col min="1574" max="1574" width="10.625" style="168" customWidth="1"/>
    <col min="1575" max="1575" width="1.125" style="168" customWidth="1"/>
    <col min="1576" max="1577" width="1.25" style="168" customWidth="1"/>
    <col min="1578" max="1578" width="7.625" style="168" customWidth="1"/>
    <col min="1579" max="1579" width="7" style="168" customWidth="1"/>
    <col min="1580" max="1581" width="7.625" style="168" customWidth="1"/>
    <col min="1582" max="1582" width="8" style="168" customWidth="1"/>
    <col min="1583" max="1584" width="7.625" style="168" customWidth="1"/>
    <col min="1585" max="1585" width="9.125" style="168" customWidth="1"/>
    <col min="1586" max="1586" width="2.375" style="168" customWidth="1"/>
    <col min="1587" max="1587" width="6.375" style="168" customWidth="1"/>
    <col min="1588" max="1588" width="3.625" style="168" customWidth="1"/>
    <col min="1589" max="1589" width="14.5" style="168" customWidth="1"/>
    <col min="1590" max="1590" width="5.875" style="168" customWidth="1"/>
    <col min="1591" max="1591" width="5" style="168" customWidth="1"/>
    <col min="1592" max="1592" width="11" style="168" customWidth="1"/>
    <col min="1593" max="1792" width="9" style="168"/>
    <col min="1793" max="1793" width="8.875" style="168" customWidth="1"/>
    <col min="1794" max="1794" width="9.75" style="168" customWidth="1"/>
    <col min="1795" max="1795" width="10.5" style="168" customWidth="1"/>
    <col min="1796" max="1804" width="8.75" style="168" customWidth="1"/>
    <col min="1805" max="1805" width="11.875" style="168" customWidth="1"/>
    <col min="1806" max="1806" width="14.25" style="168" customWidth="1"/>
    <col min="1807" max="1807" width="8.75" style="168" customWidth="1"/>
    <col min="1808" max="1808" width="5.25" style="168" customWidth="1"/>
    <col min="1809" max="1809" width="8.75" style="168" customWidth="1"/>
    <col min="1810" max="1810" width="12.25" style="168" customWidth="1"/>
    <col min="1811" max="1811" width="10.25" style="168" customWidth="1"/>
    <col min="1812" max="1813" width="15.5" style="168" customWidth="1"/>
    <col min="1814" max="1814" width="13" style="168" customWidth="1"/>
    <col min="1815" max="1815" width="8.625" style="168" customWidth="1"/>
    <col min="1816" max="1816" width="8" style="168" customWidth="1"/>
    <col min="1817" max="1817" width="14" style="168" customWidth="1"/>
    <col min="1818" max="1829" width="7.875" style="168" customWidth="1"/>
    <col min="1830" max="1830" width="10.625" style="168" customWidth="1"/>
    <col min="1831" max="1831" width="1.125" style="168" customWidth="1"/>
    <col min="1832" max="1833" width="1.25" style="168" customWidth="1"/>
    <col min="1834" max="1834" width="7.625" style="168" customWidth="1"/>
    <col min="1835" max="1835" width="7" style="168" customWidth="1"/>
    <col min="1836" max="1837" width="7.625" style="168" customWidth="1"/>
    <col min="1838" max="1838" width="8" style="168" customWidth="1"/>
    <col min="1839" max="1840" width="7.625" style="168" customWidth="1"/>
    <col min="1841" max="1841" width="9.125" style="168" customWidth="1"/>
    <col min="1842" max="1842" width="2.375" style="168" customWidth="1"/>
    <col min="1843" max="1843" width="6.375" style="168" customWidth="1"/>
    <col min="1844" max="1844" width="3.625" style="168" customWidth="1"/>
    <col min="1845" max="1845" width="14.5" style="168" customWidth="1"/>
    <col min="1846" max="1846" width="5.875" style="168" customWidth="1"/>
    <col min="1847" max="1847" width="5" style="168" customWidth="1"/>
    <col min="1848" max="1848" width="11" style="168" customWidth="1"/>
    <col min="1849" max="2048" width="9" style="168"/>
    <col min="2049" max="2049" width="8.875" style="168" customWidth="1"/>
    <col min="2050" max="2050" width="9.75" style="168" customWidth="1"/>
    <col min="2051" max="2051" width="10.5" style="168" customWidth="1"/>
    <col min="2052" max="2060" width="8.75" style="168" customWidth="1"/>
    <col min="2061" max="2061" width="11.875" style="168" customWidth="1"/>
    <col min="2062" max="2062" width="14.25" style="168" customWidth="1"/>
    <col min="2063" max="2063" width="8.75" style="168" customWidth="1"/>
    <col min="2064" max="2064" width="5.25" style="168" customWidth="1"/>
    <col min="2065" max="2065" width="8.75" style="168" customWidth="1"/>
    <col min="2066" max="2066" width="12.25" style="168" customWidth="1"/>
    <col min="2067" max="2067" width="10.25" style="168" customWidth="1"/>
    <col min="2068" max="2069" width="15.5" style="168" customWidth="1"/>
    <col min="2070" max="2070" width="13" style="168" customWidth="1"/>
    <col min="2071" max="2071" width="8.625" style="168" customWidth="1"/>
    <col min="2072" max="2072" width="8" style="168" customWidth="1"/>
    <col min="2073" max="2073" width="14" style="168" customWidth="1"/>
    <col min="2074" max="2085" width="7.875" style="168" customWidth="1"/>
    <col min="2086" max="2086" width="10.625" style="168" customWidth="1"/>
    <col min="2087" max="2087" width="1.125" style="168" customWidth="1"/>
    <col min="2088" max="2089" width="1.25" style="168" customWidth="1"/>
    <col min="2090" max="2090" width="7.625" style="168" customWidth="1"/>
    <col min="2091" max="2091" width="7" style="168" customWidth="1"/>
    <col min="2092" max="2093" width="7.625" style="168" customWidth="1"/>
    <col min="2094" max="2094" width="8" style="168" customWidth="1"/>
    <col min="2095" max="2096" width="7.625" style="168" customWidth="1"/>
    <col min="2097" max="2097" width="9.125" style="168" customWidth="1"/>
    <col min="2098" max="2098" width="2.375" style="168" customWidth="1"/>
    <col min="2099" max="2099" width="6.375" style="168" customWidth="1"/>
    <col min="2100" max="2100" width="3.625" style="168" customWidth="1"/>
    <col min="2101" max="2101" width="14.5" style="168" customWidth="1"/>
    <col min="2102" max="2102" width="5.875" style="168" customWidth="1"/>
    <col min="2103" max="2103" width="5" style="168" customWidth="1"/>
    <col min="2104" max="2104" width="11" style="168" customWidth="1"/>
    <col min="2105" max="2304" width="9" style="168"/>
    <col min="2305" max="2305" width="8.875" style="168" customWidth="1"/>
    <col min="2306" max="2306" width="9.75" style="168" customWidth="1"/>
    <col min="2307" max="2307" width="10.5" style="168" customWidth="1"/>
    <col min="2308" max="2316" width="8.75" style="168" customWidth="1"/>
    <col min="2317" max="2317" width="11.875" style="168" customWidth="1"/>
    <col min="2318" max="2318" width="14.25" style="168" customWidth="1"/>
    <col min="2319" max="2319" width="8.75" style="168" customWidth="1"/>
    <col min="2320" max="2320" width="5.25" style="168" customWidth="1"/>
    <col min="2321" max="2321" width="8.75" style="168" customWidth="1"/>
    <col min="2322" max="2322" width="12.25" style="168" customWidth="1"/>
    <col min="2323" max="2323" width="10.25" style="168" customWidth="1"/>
    <col min="2324" max="2325" width="15.5" style="168" customWidth="1"/>
    <col min="2326" max="2326" width="13" style="168" customWidth="1"/>
    <col min="2327" max="2327" width="8.625" style="168" customWidth="1"/>
    <col min="2328" max="2328" width="8" style="168" customWidth="1"/>
    <col min="2329" max="2329" width="14" style="168" customWidth="1"/>
    <col min="2330" max="2341" width="7.875" style="168" customWidth="1"/>
    <col min="2342" max="2342" width="10.625" style="168" customWidth="1"/>
    <col min="2343" max="2343" width="1.125" style="168" customWidth="1"/>
    <col min="2344" max="2345" width="1.25" style="168" customWidth="1"/>
    <col min="2346" max="2346" width="7.625" style="168" customWidth="1"/>
    <col min="2347" max="2347" width="7" style="168" customWidth="1"/>
    <col min="2348" max="2349" width="7.625" style="168" customWidth="1"/>
    <col min="2350" max="2350" width="8" style="168" customWidth="1"/>
    <col min="2351" max="2352" width="7.625" style="168" customWidth="1"/>
    <col min="2353" max="2353" width="9.125" style="168" customWidth="1"/>
    <col min="2354" max="2354" width="2.375" style="168" customWidth="1"/>
    <col min="2355" max="2355" width="6.375" style="168" customWidth="1"/>
    <col min="2356" max="2356" width="3.625" style="168" customWidth="1"/>
    <col min="2357" max="2357" width="14.5" style="168" customWidth="1"/>
    <col min="2358" max="2358" width="5.875" style="168" customWidth="1"/>
    <col min="2359" max="2359" width="5" style="168" customWidth="1"/>
    <col min="2360" max="2360" width="11" style="168" customWidth="1"/>
    <col min="2361" max="2560" width="9" style="168"/>
    <col min="2561" max="2561" width="8.875" style="168" customWidth="1"/>
    <col min="2562" max="2562" width="9.75" style="168" customWidth="1"/>
    <col min="2563" max="2563" width="10.5" style="168" customWidth="1"/>
    <col min="2564" max="2572" width="8.75" style="168" customWidth="1"/>
    <col min="2573" max="2573" width="11.875" style="168" customWidth="1"/>
    <col min="2574" max="2574" width="14.25" style="168" customWidth="1"/>
    <col min="2575" max="2575" width="8.75" style="168" customWidth="1"/>
    <col min="2576" max="2576" width="5.25" style="168" customWidth="1"/>
    <col min="2577" max="2577" width="8.75" style="168" customWidth="1"/>
    <col min="2578" max="2578" width="12.25" style="168" customWidth="1"/>
    <col min="2579" max="2579" width="10.25" style="168" customWidth="1"/>
    <col min="2580" max="2581" width="15.5" style="168" customWidth="1"/>
    <col min="2582" max="2582" width="13" style="168" customWidth="1"/>
    <col min="2583" max="2583" width="8.625" style="168" customWidth="1"/>
    <col min="2584" max="2584" width="8" style="168" customWidth="1"/>
    <col min="2585" max="2585" width="14" style="168" customWidth="1"/>
    <col min="2586" max="2597" width="7.875" style="168" customWidth="1"/>
    <col min="2598" max="2598" width="10.625" style="168" customWidth="1"/>
    <col min="2599" max="2599" width="1.125" style="168" customWidth="1"/>
    <col min="2600" max="2601" width="1.25" style="168" customWidth="1"/>
    <col min="2602" max="2602" width="7.625" style="168" customWidth="1"/>
    <col min="2603" max="2603" width="7" style="168" customWidth="1"/>
    <col min="2604" max="2605" width="7.625" style="168" customWidth="1"/>
    <col min="2606" max="2606" width="8" style="168" customWidth="1"/>
    <col min="2607" max="2608" width="7.625" style="168" customWidth="1"/>
    <col min="2609" max="2609" width="9.125" style="168" customWidth="1"/>
    <col min="2610" max="2610" width="2.375" style="168" customWidth="1"/>
    <col min="2611" max="2611" width="6.375" style="168" customWidth="1"/>
    <col min="2612" max="2612" width="3.625" style="168" customWidth="1"/>
    <col min="2613" max="2613" width="14.5" style="168" customWidth="1"/>
    <col min="2614" max="2614" width="5.875" style="168" customWidth="1"/>
    <col min="2615" max="2615" width="5" style="168" customWidth="1"/>
    <col min="2616" max="2616" width="11" style="168" customWidth="1"/>
    <col min="2617" max="2816" width="9" style="168"/>
    <col min="2817" max="2817" width="8.875" style="168" customWidth="1"/>
    <col min="2818" max="2818" width="9.75" style="168" customWidth="1"/>
    <col min="2819" max="2819" width="10.5" style="168" customWidth="1"/>
    <col min="2820" max="2828" width="8.75" style="168" customWidth="1"/>
    <col min="2829" max="2829" width="11.875" style="168" customWidth="1"/>
    <col min="2830" max="2830" width="14.25" style="168" customWidth="1"/>
    <col min="2831" max="2831" width="8.75" style="168" customWidth="1"/>
    <col min="2832" max="2832" width="5.25" style="168" customWidth="1"/>
    <col min="2833" max="2833" width="8.75" style="168" customWidth="1"/>
    <col min="2834" max="2834" width="12.25" style="168" customWidth="1"/>
    <col min="2835" max="2835" width="10.25" style="168" customWidth="1"/>
    <col min="2836" max="2837" width="15.5" style="168" customWidth="1"/>
    <col min="2838" max="2838" width="13" style="168" customWidth="1"/>
    <col min="2839" max="2839" width="8.625" style="168" customWidth="1"/>
    <col min="2840" max="2840" width="8" style="168" customWidth="1"/>
    <col min="2841" max="2841" width="14" style="168" customWidth="1"/>
    <col min="2842" max="2853" width="7.875" style="168" customWidth="1"/>
    <col min="2854" max="2854" width="10.625" style="168" customWidth="1"/>
    <col min="2855" max="2855" width="1.125" style="168" customWidth="1"/>
    <col min="2856" max="2857" width="1.25" style="168" customWidth="1"/>
    <col min="2858" max="2858" width="7.625" style="168" customWidth="1"/>
    <col min="2859" max="2859" width="7" style="168" customWidth="1"/>
    <col min="2860" max="2861" width="7.625" style="168" customWidth="1"/>
    <col min="2862" max="2862" width="8" style="168" customWidth="1"/>
    <col min="2863" max="2864" width="7.625" style="168" customWidth="1"/>
    <col min="2865" max="2865" width="9.125" style="168" customWidth="1"/>
    <col min="2866" max="2866" width="2.375" style="168" customWidth="1"/>
    <col min="2867" max="2867" width="6.375" style="168" customWidth="1"/>
    <col min="2868" max="2868" width="3.625" style="168" customWidth="1"/>
    <col min="2869" max="2869" width="14.5" style="168" customWidth="1"/>
    <col min="2870" max="2870" width="5.875" style="168" customWidth="1"/>
    <col min="2871" max="2871" width="5" style="168" customWidth="1"/>
    <col min="2872" max="2872" width="11" style="168" customWidth="1"/>
    <col min="2873" max="3072" width="9" style="168"/>
    <col min="3073" max="3073" width="8.875" style="168" customWidth="1"/>
    <col min="3074" max="3074" width="9.75" style="168" customWidth="1"/>
    <col min="3075" max="3075" width="10.5" style="168" customWidth="1"/>
    <col min="3076" max="3084" width="8.75" style="168" customWidth="1"/>
    <col min="3085" max="3085" width="11.875" style="168" customWidth="1"/>
    <col min="3086" max="3086" width="14.25" style="168" customWidth="1"/>
    <col min="3087" max="3087" width="8.75" style="168" customWidth="1"/>
    <col min="3088" max="3088" width="5.25" style="168" customWidth="1"/>
    <col min="3089" max="3089" width="8.75" style="168" customWidth="1"/>
    <col min="3090" max="3090" width="12.25" style="168" customWidth="1"/>
    <col min="3091" max="3091" width="10.25" style="168" customWidth="1"/>
    <col min="3092" max="3093" width="15.5" style="168" customWidth="1"/>
    <col min="3094" max="3094" width="13" style="168" customWidth="1"/>
    <col min="3095" max="3095" width="8.625" style="168" customWidth="1"/>
    <col min="3096" max="3096" width="8" style="168" customWidth="1"/>
    <col min="3097" max="3097" width="14" style="168" customWidth="1"/>
    <col min="3098" max="3109" width="7.875" style="168" customWidth="1"/>
    <col min="3110" max="3110" width="10.625" style="168" customWidth="1"/>
    <col min="3111" max="3111" width="1.125" style="168" customWidth="1"/>
    <col min="3112" max="3113" width="1.25" style="168" customWidth="1"/>
    <col min="3114" max="3114" width="7.625" style="168" customWidth="1"/>
    <col min="3115" max="3115" width="7" style="168" customWidth="1"/>
    <col min="3116" max="3117" width="7.625" style="168" customWidth="1"/>
    <col min="3118" max="3118" width="8" style="168" customWidth="1"/>
    <col min="3119" max="3120" width="7.625" style="168" customWidth="1"/>
    <col min="3121" max="3121" width="9.125" style="168" customWidth="1"/>
    <col min="3122" max="3122" width="2.375" style="168" customWidth="1"/>
    <col min="3123" max="3123" width="6.375" style="168" customWidth="1"/>
    <col min="3124" max="3124" width="3.625" style="168" customWidth="1"/>
    <col min="3125" max="3125" width="14.5" style="168" customWidth="1"/>
    <col min="3126" max="3126" width="5.875" style="168" customWidth="1"/>
    <col min="3127" max="3127" width="5" style="168" customWidth="1"/>
    <col min="3128" max="3128" width="11" style="168" customWidth="1"/>
    <col min="3129" max="3328" width="9" style="168"/>
    <col min="3329" max="3329" width="8.875" style="168" customWidth="1"/>
    <col min="3330" max="3330" width="9.75" style="168" customWidth="1"/>
    <col min="3331" max="3331" width="10.5" style="168" customWidth="1"/>
    <col min="3332" max="3340" width="8.75" style="168" customWidth="1"/>
    <col min="3341" max="3341" width="11.875" style="168" customWidth="1"/>
    <col min="3342" max="3342" width="14.25" style="168" customWidth="1"/>
    <col min="3343" max="3343" width="8.75" style="168" customWidth="1"/>
    <col min="3344" max="3344" width="5.25" style="168" customWidth="1"/>
    <col min="3345" max="3345" width="8.75" style="168" customWidth="1"/>
    <col min="3346" max="3346" width="12.25" style="168" customWidth="1"/>
    <col min="3347" max="3347" width="10.25" style="168" customWidth="1"/>
    <col min="3348" max="3349" width="15.5" style="168" customWidth="1"/>
    <col min="3350" max="3350" width="13" style="168" customWidth="1"/>
    <col min="3351" max="3351" width="8.625" style="168" customWidth="1"/>
    <col min="3352" max="3352" width="8" style="168" customWidth="1"/>
    <col min="3353" max="3353" width="14" style="168" customWidth="1"/>
    <col min="3354" max="3365" width="7.875" style="168" customWidth="1"/>
    <col min="3366" max="3366" width="10.625" style="168" customWidth="1"/>
    <col min="3367" max="3367" width="1.125" style="168" customWidth="1"/>
    <col min="3368" max="3369" width="1.25" style="168" customWidth="1"/>
    <col min="3370" max="3370" width="7.625" style="168" customWidth="1"/>
    <col min="3371" max="3371" width="7" style="168" customWidth="1"/>
    <col min="3372" max="3373" width="7.625" style="168" customWidth="1"/>
    <col min="3374" max="3374" width="8" style="168" customWidth="1"/>
    <col min="3375" max="3376" width="7.625" style="168" customWidth="1"/>
    <col min="3377" max="3377" width="9.125" style="168" customWidth="1"/>
    <col min="3378" max="3378" width="2.375" style="168" customWidth="1"/>
    <col min="3379" max="3379" width="6.375" style="168" customWidth="1"/>
    <col min="3380" max="3380" width="3.625" style="168" customWidth="1"/>
    <col min="3381" max="3381" width="14.5" style="168" customWidth="1"/>
    <col min="3382" max="3382" width="5.875" style="168" customWidth="1"/>
    <col min="3383" max="3383" width="5" style="168" customWidth="1"/>
    <col min="3384" max="3384" width="11" style="168" customWidth="1"/>
    <col min="3385" max="3584" width="9" style="168"/>
    <col min="3585" max="3585" width="8.875" style="168" customWidth="1"/>
    <col min="3586" max="3586" width="9.75" style="168" customWidth="1"/>
    <col min="3587" max="3587" width="10.5" style="168" customWidth="1"/>
    <col min="3588" max="3596" width="8.75" style="168" customWidth="1"/>
    <col min="3597" max="3597" width="11.875" style="168" customWidth="1"/>
    <col min="3598" max="3598" width="14.25" style="168" customWidth="1"/>
    <col min="3599" max="3599" width="8.75" style="168" customWidth="1"/>
    <col min="3600" max="3600" width="5.25" style="168" customWidth="1"/>
    <col min="3601" max="3601" width="8.75" style="168" customWidth="1"/>
    <col min="3602" max="3602" width="12.25" style="168" customWidth="1"/>
    <col min="3603" max="3603" width="10.25" style="168" customWidth="1"/>
    <col min="3604" max="3605" width="15.5" style="168" customWidth="1"/>
    <col min="3606" max="3606" width="13" style="168" customWidth="1"/>
    <col min="3607" max="3607" width="8.625" style="168" customWidth="1"/>
    <col min="3608" max="3608" width="8" style="168" customWidth="1"/>
    <col min="3609" max="3609" width="14" style="168" customWidth="1"/>
    <col min="3610" max="3621" width="7.875" style="168" customWidth="1"/>
    <col min="3622" max="3622" width="10.625" style="168" customWidth="1"/>
    <col min="3623" max="3623" width="1.125" style="168" customWidth="1"/>
    <col min="3624" max="3625" width="1.25" style="168" customWidth="1"/>
    <col min="3626" max="3626" width="7.625" style="168" customWidth="1"/>
    <col min="3627" max="3627" width="7" style="168" customWidth="1"/>
    <col min="3628" max="3629" width="7.625" style="168" customWidth="1"/>
    <col min="3630" max="3630" width="8" style="168" customWidth="1"/>
    <col min="3631" max="3632" width="7.625" style="168" customWidth="1"/>
    <col min="3633" max="3633" width="9.125" style="168" customWidth="1"/>
    <col min="3634" max="3634" width="2.375" style="168" customWidth="1"/>
    <col min="3635" max="3635" width="6.375" style="168" customWidth="1"/>
    <col min="3636" max="3636" width="3.625" style="168" customWidth="1"/>
    <col min="3637" max="3637" width="14.5" style="168" customWidth="1"/>
    <col min="3638" max="3638" width="5.875" style="168" customWidth="1"/>
    <col min="3639" max="3639" width="5" style="168" customWidth="1"/>
    <col min="3640" max="3640" width="11" style="168" customWidth="1"/>
    <col min="3641" max="3840" width="9" style="168"/>
    <col min="3841" max="3841" width="8.875" style="168" customWidth="1"/>
    <col min="3842" max="3842" width="9.75" style="168" customWidth="1"/>
    <col min="3843" max="3843" width="10.5" style="168" customWidth="1"/>
    <col min="3844" max="3852" width="8.75" style="168" customWidth="1"/>
    <col min="3853" max="3853" width="11.875" style="168" customWidth="1"/>
    <col min="3854" max="3854" width="14.25" style="168" customWidth="1"/>
    <col min="3855" max="3855" width="8.75" style="168" customWidth="1"/>
    <col min="3856" max="3856" width="5.25" style="168" customWidth="1"/>
    <col min="3857" max="3857" width="8.75" style="168" customWidth="1"/>
    <col min="3858" max="3858" width="12.25" style="168" customWidth="1"/>
    <col min="3859" max="3859" width="10.25" style="168" customWidth="1"/>
    <col min="3860" max="3861" width="15.5" style="168" customWidth="1"/>
    <col min="3862" max="3862" width="13" style="168" customWidth="1"/>
    <col min="3863" max="3863" width="8.625" style="168" customWidth="1"/>
    <col min="3864" max="3864" width="8" style="168" customWidth="1"/>
    <col min="3865" max="3865" width="14" style="168" customWidth="1"/>
    <col min="3866" max="3877" width="7.875" style="168" customWidth="1"/>
    <col min="3878" max="3878" width="10.625" style="168" customWidth="1"/>
    <col min="3879" max="3879" width="1.125" style="168" customWidth="1"/>
    <col min="3880" max="3881" width="1.25" style="168" customWidth="1"/>
    <col min="3882" max="3882" width="7.625" style="168" customWidth="1"/>
    <col min="3883" max="3883" width="7" style="168" customWidth="1"/>
    <col min="3884" max="3885" width="7.625" style="168" customWidth="1"/>
    <col min="3886" max="3886" width="8" style="168" customWidth="1"/>
    <col min="3887" max="3888" width="7.625" style="168" customWidth="1"/>
    <col min="3889" max="3889" width="9.125" style="168" customWidth="1"/>
    <col min="3890" max="3890" width="2.375" style="168" customWidth="1"/>
    <col min="3891" max="3891" width="6.375" style="168" customWidth="1"/>
    <col min="3892" max="3892" width="3.625" style="168" customWidth="1"/>
    <col min="3893" max="3893" width="14.5" style="168" customWidth="1"/>
    <col min="3894" max="3894" width="5.875" style="168" customWidth="1"/>
    <col min="3895" max="3895" width="5" style="168" customWidth="1"/>
    <col min="3896" max="3896" width="11" style="168" customWidth="1"/>
    <col min="3897" max="4096" width="9" style="168"/>
    <col min="4097" max="4097" width="8.875" style="168" customWidth="1"/>
    <col min="4098" max="4098" width="9.75" style="168" customWidth="1"/>
    <col min="4099" max="4099" width="10.5" style="168" customWidth="1"/>
    <col min="4100" max="4108" width="8.75" style="168" customWidth="1"/>
    <col min="4109" max="4109" width="11.875" style="168" customWidth="1"/>
    <col min="4110" max="4110" width="14.25" style="168" customWidth="1"/>
    <col min="4111" max="4111" width="8.75" style="168" customWidth="1"/>
    <col min="4112" max="4112" width="5.25" style="168" customWidth="1"/>
    <col min="4113" max="4113" width="8.75" style="168" customWidth="1"/>
    <col min="4114" max="4114" width="12.25" style="168" customWidth="1"/>
    <col min="4115" max="4115" width="10.25" style="168" customWidth="1"/>
    <col min="4116" max="4117" width="15.5" style="168" customWidth="1"/>
    <col min="4118" max="4118" width="13" style="168" customWidth="1"/>
    <col min="4119" max="4119" width="8.625" style="168" customWidth="1"/>
    <col min="4120" max="4120" width="8" style="168" customWidth="1"/>
    <col min="4121" max="4121" width="14" style="168" customWidth="1"/>
    <col min="4122" max="4133" width="7.875" style="168" customWidth="1"/>
    <col min="4134" max="4134" width="10.625" style="168" customWidth="1"/>
    <col min="4135" max="4135" width="1.125" style="168" customWidth="1"/>
    <col min="4136" max="4137" width="1.25" style="168" customWidth="1"/>
    <col min="4138" max="4138" width="7.625" style="168" customWidth="1"/>
    <col min="4139" max="4139" width="7" style="168" customWidth="1"/>
    <col min="4140" max="4141" width="7.625" style="168" customWidth="1"/>
    <col min="4142" max="4142" width="8" style="168" customWidth="1"/>
    <col min="4143" max="4144" width="7.625" style="168" customWidth="1"/>
    <col min="4145" max="4145" width="9.125" style="168" customWidth="1"/>
    <col min="4146" max="4146" width="2.375" style="168" customWidth="1"/>
    <col min="4147" max="4147" width="6.375" style="168" customWidth="1"/>
    <col min="4148" max="4148" width="3.625" style="168" customWidth="1"/>
    <col min="4149" max="4149" width="14.5" style="168" customWidth="1"/>
    <col min="4150" max="4150" width="5.875" style="168" customWidth="1"/>
    <col min="4151" max="4151" width="5" style="168" customWidth="1"/>
    <col min="4152" max="4152" width="11" style="168" customWidth="1"/>
    <col min="4153" max="4352" width="9" style="168"/>
    <col min="4353" max="4353" width="8.875" style="168" customWidth="1"/>
    <col min="4354" max="4354" width="9.75" style="168" customWidth="1"/>
    <col min="4355" max="4355" width="10.5" style="168" customWidth="1"/>
    <col min="4356" max="4364" width="8.75" style="168" customWidth="1"/>
    <col min="4365" max="4365" width="11.875" style="168" customWidth="1"/>
    <col min="4366" max="4366" width="14.25" style="168" customWidth="1"/>
    <col min="4367" max="4367" width="8.75" style="168" customWidth="1"/>
    <col min="4368" max="4368" width="5.25" style="168" customWidth="1"/>
    <col min="4369" max="4369" width="8.75" style="168" customWidth="1"/>
    <col min="4370" max="4370" width="12.25" style="168" customWidth="1"/>
    <col min="4371" max="4371" width="10.25" style="168" customWidth="1"/>
    <col min="4372" max="4373" width="15.5" style="168" customWidth="1"/>
    <col min="4374" max="4374" width="13" style="168" customWidth="1"/>
    <col min="4375" max="4375" width="8.625" style="168" customWidth="1"/>
    <col min="4376" max="4376" width="8" style="168" customWidth="1"/>
    <col min="4377" max="4377" width="14" style="168" customWidth="1"/>
    <col min="4378" max="4389" width="7.875" style="168" customWidth="1"/>
    <col min="4390" max="4390" width="10.625" style="168" customWidth="1"/>
    <col min="4391" max="4391" width="1.125" style="168" customWidth="1"/>
    <col min="4392" max="4393" width="1.25" style="168" customWidth="1"/>
    <col min="4394" max="4394" width="7.625" style="168" customWidth="1"/>
    <col min="4395" max="4395" width="7" style="168" customWidth="1"/>
    <col min="4396" max="4397" width="7.625" style="168" customWidth="1"/>
    <col min="4398" max="4398" width="8" style="168" customWidth="1"/>
    <col min="4399" max="4400" width="7.625" style="168" customWidth="1"/>
    <col min="4401" max="4401" width="9.125" style="168" customWidth="1"/>
    <col min="4402" max="4402" width="2.375" style="168" customWidth="1"/>
    <col min="4403" max="4403" width="6.375" style="168" customWidth="1"/>
    <col min="4404" max="4404" width="3.625" style="168" customWidth="1"/>
    <col min="4405" max="4405" width="14.5" style="168" customWidth="1"/>
    <col min="4406" max="4406" width="5.875" style="168" customWidth="1"/>
    <col min="4407" max="4407" width="5" style="168" customWidth="1"/>
    <col min="4408" max="4408" width="11" style="168" customWidth="1"/>
    <col min="4409" max="4608" width="9" style="168"/>
    <col min="4609" max="4609" width="8.875" style="168" customWidth="1"/>
    <col min="4610" max="4610" width="9.75" style="168" customWidth="1"/>
    <col min="4611" max="4611" width="10.5" style="168" customWidth="1"/>
    <col min="4612" max="4620" width="8.75" style="168" customWidth="1"/>
    <col min="4621" max="4621" width="11.875" style="168" customWidth="1"/>
    <col min="4622" max="4622" width="14.25" style="168" customWidth="1"/>
    <col min="4623" max="4623" width="8.75" style="168" customWidth="1"/>
    <col min="4624" max="4624" width="5.25" style="168" customWidth="1"/>
    <col min="4625" max="4625" width="8.75" style="168" customWidth="1"/>
    <col min="4626" max="4626" width="12.25" style="168" customWidth="1"/>
    <col min="4627" max="4627" width="10.25" style="168" customWidth="1"/>
    <col min="4628" max="4629" width="15.5" style="168" customWidth="1"/>
    <col min="4630" max="4630" width="13" style="168" customWidth="1"/>
    <col min="4631" max="4631" width="8.625" style="168" customWidth="1"/>
    <col min="4632" max="4632" width="8" style="168" customWidth="1"/>
    <col min="4633" max="4633" width="14" style="168" customWidth="1"/>
    <col min="4634" max="4645" width="7.875" style="168" customWidth="1"/>
    <col min="4646" max="4646" width="10.625" style="168" customWidth="1"/>
    <col min="4647" max="4647" width="1.125" style="168" customWidth="1"/>
    <col min="4648" max="4649" width="1.25" style="168" customWidth="1"/>
    <col min="4650" max="4650" width="7.625" style="168" customWidth="1"/>
    <col min="4651" max="4651" width="7" style="168" customWidth="1"/>
    <col min="4652" max="4653" width="7.625" style="168" customWidth="1"/>
    <col min="4654" max="4654" width="8" style="168" customWidth="1"/>
    <col min="4655" max="4656" width="7.625" style="168" customWidth="1"/>
    <col min="4657" max="4657" width="9.125" style="168" customWidth="1"/>
    <col min="4658" max="4658" width="2.375" style="168" customWidth="1"/>
    <col min="4659" max="4659" width="6.375" style="168" customWidth="1"/>
    <col min="4660" max="4660" width="3.625" style="168" customWidth="1"/>
    <col min="4661" max="4661" width="14.5" style="168" customWidth="1"/>
    <col min="4662" max="4662" width="5.875" style="168" customWidth="1"/>
    <col min="4663" max="4663" width="5" style="168" customWidth="1"/>
    <col min="4664" max="4664" width="11" style="168" customWidth="1"/>
    <col min="4665" max="4864" width="9" style="168"/>
    <col min="4865" max="4865" width="8.875" style="168" customWidth="1"/>
    <col min="4866" max="4866" width="9.75" style="168" customWidth="1"/>
    <col min="4867" max="4867" width="10.5" style="168" customWidth="1"/>
    <col min="4868" max="4876" width="8.75" style="168" customWidth="1"/>
    <col min="4877" max="4877" width="11.875" style="168" customWidth="1"/>
    <col min="4878" max="4878" width="14.25" style="168" customWidth="1"/>
    <col min="4879" max="4879" width="8.75" style="168" customWidth="1"/>
    <col min="4880" max="4880" width="5.25" style="168" customWidth="1"/>
    <col min="4881" max="4881" width="8.75" style="168" customWidth="1"/>
    <col min="4882" max="4882" width="12.25" style="168" customWidth="1"/>
    <col min="4883" max="4883" width="10.25" style="168" customWidth="1"/>
    <col min="4884" max="4885" width="15.5" style="168" customWidth="1"/>
    <col min="4886" max="4886" width="13" style="168" customWidth="1"/>
    <col min="4887" max="4887" width="8.625" style="168" customWidth="1"/>
    <col min="4888" max="4888" width="8" style="168" customWidth="1"/>
    <col min="4889" max="4889" width="14" style="168" customWidth="1"/>
    <col min="4890" max="4901" width="7.875" style="168" customWidth="1"/>
    <col min="4902" max="4902" width="10.625" style="168" customWidth="1"/>
    <col min="4903" max="4903" width="1.125" style="168" customWidth="1"/>
    <col min="4904" max="4905" width="1.25" style="168" customWidth="1"/>
    <col min="4906" max="4906" width="7.625" style="168" customWidth="1"/>
    <col min="4907" max="4907" width="7" style="168" customWidth="1"/>
    <col min="4908" max="4909" width="7.625" style="168" customWidth="1"/>
    <col min="4910" max="4910" width="8" style="168" customWidth="1"/>
    <col min="4911" max="4912" width="7.625" style="168" customWidth="1"/>
    <col min="4913" max="4913" width="9.125" style="168" customWidth="1"/>
    <col min="4914" max="4914" width="2.375" style="168" customWidth="1"/>
    <col min="4915" max="4915" width="6.375" style="168" customWidth="1"/>
    <col min="4916" max="4916" width="3.625" style="168" customWidth="1"/>
    <col min="4917" max="4917" width="14.5" style="168" customWidth="1"/>
    <col min="4918" max="4918" width="5.875" style="168" customWidth="1"/>
    <col min="4919" max="4919" width="5" style="168" customWidth="1"/>
    <col min="4920" max="4920" width="11" style="168" customWidth="1"/>
    <col min="4921" max="5120" width="9" style="168"/>
    <col min="5121" max="5121" width="8.875" style="168" customWidth="1"/>
    <col min="5122" max="5122" width="9.75" style="168" customWidth="1"/>
    <col min="5123" max="5123" width="10.5" style="168" customWidth="1"/>
    <col min="5124" max="5132" width="8.75" style="168" customWidth="1"/>
    <col min="5133" max="5133" width="11.875" style="168" customWidth="1"/>
    <col min="5134" max="5134" width="14.25" style="168" customWidth="1"/>
    <col min="5135" max="5135" width="8.75" style="168" customWidth="1"/>
    <col min="5136" max="5136" width="5.25" style="168" customWidth="1"/>
    <col min="5137" max="5137" width="8.75" style="168" customWidth="1"/>
    <col min="5138" max="5138" width="12.25" style="168" customWidth="1"/>
    <col min="5139" max="5139" width="10.25" style="168" customWidth="1"/>
    <col min="5140" max="5141" width="15.5" style="168" customWidth="1"/>
    <col min="5142" max="5142" width="13" style="168" customWidth="1"/>
    <col min="5143" max="5143" width="8.625" style="168" customWidth="1"/>
    <col min="5144" max="5144" width="8" style="168" customWidth="1"/>
    <col min="5145" max="5145" width="14" style="168" customWidth="1"/>
    <col min="5146" max="5157" width="7.875" style="168" customWidth="1"/>
    <col min="5158" max="5158" width="10.625" style="168" customWidth="1"/>
    <col min="5159" max="5159" width="1.125" style="168" customWidth="1"/>
    <col min="5160" max="5161" width="1.25" style="168" customWidth="1"/>
    <col min="5162" max="5162" width="7.625" style="168" customWidth="1"/>
    <col min="5163" max="5163" width="7" style="168" customWidth="1"/>
    <col min="5164" max="5165" width="7.625" style="168" customWidth="1"/>
    <col min="5166" max="5166" width="8" style="168" customWidth="1"/>
    <col min="5167" max="5168" width="7.625" style="168" customWidth="1"/>
    <col min="5169" max="5169" width="9.125" style="168" customWidth="1"/>
    <col min="5170" max="5170" width="2.375" style="168" customWidth="1"/>
    <col min="5171" max="5171" width="6.375" style="168" customWidth="1"/>
    <col min="5172" max="5172" width="3.625" style="168" customWidth="1"/>
    <col min="5173" max="5173" width="14.5" style="168" customWidth="1"/>
    <col min="5174" max="5174" width="5.875" style="168" customWidth="1"/>
    <col min="5175" max="5175" width="5" style="168" customWidth="1"/>
    <col min="5176" max="5176" width="11" style="168" customWidth="1"/>
    <col min="5177" max="5376" width="9" style="168"/>
    <col min="5377" max="5377" width="8.875" style="168" customWidth="1"/>
    <col min="5378" max="5378" width="9.75" style="168" customWidth="1"/>
    <col min="5379" max="5379" width="10.5" style="168" customWidth="1"/>
    <col min="5380" max="5388" width="8.75" style="168" customWidth="1"/>
    <col min="5389" max="5389" width="11.875" style="168" customWidth="1"/>
    <col min="5390" max="5390" width="14.25" style="168" customWidth="1"/>
    <col min="5391" max="5391" width="8.75" style="168" customWidth="1"/>
    <col min="5392" max="5392" width="5.25" style="168" customWidth="1"/>
    <col min="5393" max="5393" width="8.75" style="168" customWidth="1"/>
    <col min="5394" max="5394" width="12.25" style="168" customWidth="1"/>
    <col min="5395" max="5395" width="10.25" style="168" customWidth="1"/>
    <col min="5396" max="5397" width="15.5" style="168" customWidth="1"/>
    <col min="5398" max="5398" width="13" style="168" customWidth="1"/>
    <col min="5399" max="5399" width="8.625" style="168" customWidth="1"/>
    <col min="5400" max="5400" width="8" style="168" customWidth="1"/>
    <col min="5401" max="5401" width="14" style="168" customWidth="1"/>
    <col min="5402" max="5413" width="7.875" style="168" customWidth="1"/>
    <col min="5414" max="5414" width="10.625" style="168" customWidth="1"/>
    <col min="5415" max="5415" width="1.125" style="168" customWidth="1"/>
    <col min="5416" max="5417" width="1.25" style="168" customWidth="1"/>
    <col min="5418" max="5418" width="7.625" style="168" customWidth="1"/>
    <col min="5419" max="5419" width="7" style="168" customWidth="1"/>
    <col min="5420" max="5421" width="7.625" style="168" customWidth="1"/>
    <col min="5422" max="5422" width="8" style="168" customWidth="1"/>
    <col min="5423" max="5424" width="7.625" style="168" customWidth="1"/>
    <col min="5425" max="5425" width="9.125" style="168" customWidth="1"/>
    <col min="5426" max="5426" width="2.375" style="168" customWidth="1"/>
    <col min="5427" max="5427" width="6.375" style="168" customWidth="1"/>
    <col min="5428" max="5428" width="3.625" style="168" customWidth="1"/>
    <col min="5429" max="5429" width="14.5" style="168" customWidth="1"/>
    <col min="5430" max="5430" width="5.875" style="168" customWidth="1"/>
    <col min="5431" max="5431" width="5" style="168" customWidth="1"/>
    <col min="5432" max="5432" width="11" style="168" customWidth="1"/>
    <col min="5433" max="5632" width="9" style="168"/>
    <col min="5633" max="5633" width="8.875" style="168" customWidth="1"/>
    <col min="5634" max="5634" width="9.75" style="168" customWidth="1"/>
    <col min="5635" max="5635" width="10.5" style="168" customWidth="1"/>
    <col min="5636" max="5644" width="8.75" style="168" customWidth="1"/>
    <col min="5645" max="5645" width="11.875" style="168" customWidth="1"/>
    <col min="5646" max="5646" width="14.25" style="168" customWidth="1"/>
    <col min="5647" max="5647" width="8.75" style="168" customWidth="1"/>
    <col min="5648" max="5648" width="5.25" style="168" customWidth="1"/>
    <col min="5649" max="5649" width="8.75" style="168" customWidth="1"/>
    <col min="5650" max="5650" width="12.25" style="168" customWidth="1"/>
    <col min="5651" max="5651" width="10.25" style="168" customWidth="1"/>
    <col min="5652" max="5653" width="15.5" style="168" customWidth="1"/>
    <col min="5654" max="5654" width="13" style="168" customWidth="1"/>
    <col min="5655" max="5655" width="8.625" style="168" customWidth="1"/>
    <col min="5656" max="5656" width="8" style="168" customWidth="1"/>
    <col min="5657" max="5657" width="14" style="168" customWidth="1"/>
    <col min="5658" max="5669" width="7.875" style="168" customWidth="1"/>
    <col min="5670" max="5670" width="10.625" style="168" customWidth="1"/>
    <col min="5671" max="5671" width="1.125" style="168" customWidth="1"/>
    <col min="5672" max="5673" width="1.25" style="168" customWidth="1"/>
    <col min="5674" max="5674" width="7.625" style="168" customWidth="1"/>
    <col min="5675" max="5675" width="7" style="168" customWidth="1"/>
    <col min="5676" max="5677" width="7.625" style="168" customWidth="1"/>
    <col min="5678" max="5678" width="8" style="168" customWidth="1"/>
    <col min="5679" max="5680" width="7.625" style="168" customWidth="1"/>
    <col min="5681" max="5681" width="9.125" style="168" customWidth="1"/>
    <col min="5682" max="5682" width="2.375" style="168" customWidth="1"/>
    <col min="5683" max="5683" width="6.375" style="168" customWidth="1"/>
    <col min="5684" max="5684" width="3.625" style="168" customWidth="1"/>
    <col min="5685" max="5685" width="14.5" style="168" customWidth="1"/>
    <col min="5686" max="5686" width="5.875" style="168" customWidth="1"/>
    <col min="5687" max="5687" width="5" style="168" customWidth="1"/>
    <col min="5688" max="5688" width="11" style="168" customWidth="1"/>
    <col min="5689" max="5888" width="9" style="168"/>
    <col min="5889" max="5889" width="8.875" style="168" customWidth="1"/>
    <col min="5890" max="5890" width="9.75" style="168" customWidth="1"/>
    <col min="5891" max="5891" width="10.5" style="168" customWidth="1"/>
    <col min="5892" max="5900" width="8.75" style="168" customWidth="1"/>
    <col min="5901" max="5901" width="11.875" style="168" customWidth="1"/>
    <col min="5902" max="5902" width="14.25" style="168" customWidth="1"/>
    <col min="5903" max="5903" width="8.75" style="168" customWidth="1"/>
    <col min="5904" max="5904" width="5.25" style="168" customWidth="1"/>
    <col min="5905" max="5905" width="8.75" style="168" customWidth="1"/>
    <col min="5906" max="5906" width="12.25" style="168" customWidth="1"/>
    <col min="5907" max="5907" width="10.25" style="168" customWidth="1"/>
    <col min="5908" max="5909" width="15.5" style="168" customWidth="1"/>
    <col min="5910" max="5910" width="13" style="168" customWidth="1"/>
    <col min="5911" max="5911" width="8.625" style="168" customWidth="1"/>
    <col min="5912" max="5912" width="8" style="168" customWidth="1"/>
    <col min="5913" max="5913" width="14" style="168" customWidth="1"/>
    <col min="5914" max="5925" width="7.875" style="168" customWidth="1"/>
    <col min="5926" max="5926" width="10.625" style="168" customWidth="1"/>
    <col min="5927" max="5927" width="1.125" style="168" customWidth="1"/>
    <col min="5928" max="5929" width="1.25" style="168" customWidth="1"/>
    <col min="5930" max="5930" width="7.625" style="168" customWidth="1"/>
    <col min="5931" max="5931" width="7" style="168" customWidth="1"/>
    <col min="5932" max="5933" width="7.625" style="168" customWidth="1"/>
    <col min="5934" max="5934" width="8" style="168" customWidth="1"/>
    <col min="5935" max="5936" width="7.625" style="168" customWidth="1"/>
    <col min="5937" max="5937" width="9.125" style="168" customWidth="1"/>
    <col min="5938" max="5938" width="2.375" style="168" customWidth="1"/>
    <col min="5939" max="5939" width="6.375" style="168" customWidth="1"/>
    <col min="5940" max="5940" width="3.625" style="168" customWidth="1"/>
    <col min="5941" max="5941" width="14.5" style="168" customWidth="1"/>
    <col min="5942" max="5942" width="5.875" style="168" customWidth="1"/>
    <col min="5943" max="5943" width="5" style="168" customWidth="1"/>
    <col min="5944" max="5944" width="11" style="168" customWidth="1"/>
    <col min="5945" max="6144" width="9" style="168"/>
    <col min="6145" max="6145" width="8.875" style="168" customWidth="1"/>
    <col min="6146" max="6146" width="9.75" style="168" customWidth="1"/>
    <col min="6147" max="6147" width="10.5" style="168" customWidth="1"/>
    <col min="6148" max="6156" width="8.75" style="168" customWidth="1"/>
    <col min="6157" max="6157" width="11.875" style="168" customWidth="1"/>
    <col min="6158" max="6158" width="14.25" style="168" customWidth="1"/>
    <col min="6159" max="6159" width="8.75" style="168" customWidth="1"/>
    <col min="6160" max="6160" width="5.25" style="168" customWidth="1"/>
    <col min="6161" max="6161" width="8.75" style="168" customWidth="1"/>
    <col min="6162" max="6162" width="12.25" style="168" customWidth="1"/>
    <col min="6163" max="6163" width="10.25" style="168" customWidth="1"/>
    <col min="6164" max="6165" width="15.5" style="168" customWidth="1"/>
    <col min="6166" max="6166" width="13" style="168" customWidth="1"/>
    <col min="6167" max="6167" width="8.625" style="168" customWidth="1"/>
    <col min="6168" max="6168" width="8" style="168" customWidth="1"/>
    <col min="6169" max="6169" width="14" style="168" customWidth="1"/>
    <col min="6170" max="6181" width="7.875" style="168" customWidth="1"/>
    <col min="6182" max="6182" width="10.625" style="168" customWidth="1"/>
    <col min="6183" max="6183" width="1.125" style="168" customWidth="1"/>
    <col min="6184" max="6185" width="1.25" style="168" customWidth="1"/>
    <col min="6186" max="6186" width="7.625" style="168" customWidth="1"/>
    <col min="6187" max="6187" width="7" style="168" customWidth="1"/>
    <col min="6188" max="6189" width="7.625" style="168" customWidth="1"/>
    <col min="6190" max="6190" width="8" style="168" customWidth="1"/>
    <col min="6191" max="6192" width="7.625" style="168" customWidth="1"/>
    <col min="6193" max="6193" width="9.125" style="168" customWidth="1"/>
    <col min="6194" max="6194" width="2.375" style="168" customWidth="1"/>
    <col min="6195" max="6195" width="6.375" style="168" customWidth="1"/>
    <col min="6196" max="6196" width="3.625" style="168" customWidth="1"/>
    <col min="6197" max="6197" width="14.5" style="168" customWidth="1"/>
    <col min="6198" max="6198" width="5.875" style="168" customWidth="1"/>
    <col min="6199" max="6199" width="5" style="168" customWidth="1"/>
    <col min="6200" max="6200" width="11" style="168" customWidth="1"/>
    <col min="6201" max="6400" width="9" style="168"/>
    <col min="6401" max="6401" width="8.875" style="168" customWidth="1"/>
    <col min="6402" max="6402" width="9.75" style="168" customWidth="1"/>
    <col min="6403" max="6403" width="10.5" style="168" customWidth="1"/>
    <col min="6404" max="6412" width="8.75" style="168" customWidth="1"/>
    <col min="6413" max="6413" width="11.875" style="168" customWidth="1"/>
    <col min="6414" max="6414" width="14.25" style="168" customWidth="1"/>
    <col min="6415" max="6415" width="8.75" style="168" customWidth="1"/>
    <col min="6416" max="6416" width="5.25" style="168" customWidth="1"/>
    <col min="6417" max="6417" width="8.75" style="168" customWidth="1"/>
    <col min="6418" max="6418" width="12.25" style="168" customWidth="1"/>
    <col min="6419" max="6419" width="10.25" style="168" customWidth="1"/>
    <col min="6420" max="6421" width="15.5" style="168" customWidth="1"/>
    <col min="6422" max="6422" width="13" style="168" customWidth="1"/>
    <col min="6423" max="6423" width="8.625" style="168" customWidth="1"/>
    <col min="6424" max="6424" width="8" style="168" customWidth="1"/>
    <col min="6425" max="6425" width="14" style="168" customWidth="1"/>
    <col min="6426" max="6437" width="7.875" style="168" customWidth="1"/>
    <col min="6438" max="6438" width="10.625" style="168" customWidth="1"/>
    <col min="6439" max="6439" width="1.125" style="168" customWidth="1"/>
    <col min="6440" max="6441" width="1.25" style="168" customWidth="1"/>
    <col min="6442" max="6442" width="7.625" style="168" customWidth="1"/>
    <col min="6443" max="6443" width="7" style="168" customWidth="1"/>
    <col min="6444" max="6445" width="7.625" style="168" customWidth="1"/>
    <col min="6446" max="6446" width="8" style="168" customWidth="1"/>
    <col min="6447" max="6448" width="7.625" style="168" customWidth="1"/>
    <col min="6449" max="6449" width="9.125" style="168" customWidth="1"/>
    <col min="6450" max="6450" width="2.375" style="168" customWidth="1"/>
    <col min="6451" max="6451" width="6.375" style="168" customWidth="1"/>
    <col min="6452" max="6452" width="3.625" style="168" customWidth="1"/>
    <col min="6453" max="6453" width="14.5" style="168" customWidth="1"/>
    <col min="6454" max="6454" width="5.875" style="168" customWidth="1"/>
    <col min="6455" max="6455" width="5" style="168" customWidth="1"/>
    <col min="6456" max="6456" width="11" style="168" customWidth="1"/>
    <col min="6457" max="6656" width="9" style="168"/>
    <col min="6657" max="6657" width="8.875" style="168" customWidth="1"/>
    <col min="6658" max="6658" width="9.75" style="168" customWidth="1"/>
    <col min="6659" max="6659" width="10.5" style="168" customWidth="1"/>
    <col min="6660" max="6668" width="8.75" style="168" customWidth="1"/>
    <col min="6669" max="6669" width="11.875" style="168" customWidth="1"/>
    <col min="6670" max="6670" width="14.25" style="168" customWidth="1"/>
    <col min="6671" max="6671" width="8.75" style="168" customWidth="1"/>
    <col min="6672" max="6672" width="5.25" style="168" customWidth="1"/>
    <col min="6673" max="6673" width="8.75" style="168" customWidth="1"/>
    <col min="6674" max="6674" width="12.25" style="168" customWidth="1"/>
    <col min="6675" max="6675" width="10.25" style="168" customWidth="1"/>
    <col min="6676" max="6677" width="15.5" style="168" customWidth="1"/>
    <col min="6678" max="6678" width="13" style="168" customWidth="1"/>
    <col min="6679" max="6679" width="8.625" style="168" customWidth="1"/>
    <col min="6680" max="6680" width="8" style="168" customWidth="1"/>
    <col min="6681" max="6681" width="14" style="168" customWidth="1"/>
    <col min="6682" max="6693" width="7.875" style="168" customWidth="1"/>
    <col min="6694" max="6694" width="10.625" style="168" customWidth="1"/>
    <col min="6695" max="6695" width="1.125" style="168" customWidth="1"/>
    <col min="6696" max="6697" width="1.25" style="168" customWidth="1"/>
    <col min="6698" max="6698" width="7.625" style="168" customWidth="1"/>
    <col min="6699" max="6699" width="7" style="168" customWidth="1"/>
    <col min="6700" max="6701" width="7.625" style="168" customWidth="1"/>
    <col min="6702" max="6702" width="8" style="168" customWidth="1"/>
    <col min="6703" max="6704" width="7.625" style="168" customWidth="1"/>
    <col min="6705" max="6705" width="9.125" style="168" customWidth="1"/>
    <col min="6706" max="6706" width="2.375" style="168" customWidth="1"/>
    <col min="6707" max="6707" width="6.375" style="168" customWidth="1"/>
    <col min="6708" max="6708" width="3.625" style="168" customWidth="1"/>
    <col min="6709" max="6709" width="14.5" style="168" customWidth="1"/>
    <col min="6710" max="6710" width="5.875" style="168" customWidth="1"/>
    <col min="6711" max="6711" width="5" style="168" customWidth="1"/>
    <col min="6712" max="6712" width="11" style="168" customWidth="1"/>
    <col min="6713" max="6912" width="9" style="168"/>
    <col min="6913" max="6913" width="8.875" style="168" customWidth="1"/>
    <col min="6914" max="6914" width="9.75" style="168" customWidth="1"/>
    <col min="6915" max="6915" width="10.5" style="168" customWidth="1"/>
    <col min="6916" max="6924" width="8.75" style="168" customWidth="1"/>
    <col min="6925" max="6925" width="11.875" style="168" customWidth="1"/>
    <col min="6926" max="6926" width="14.25" style="168" customWidth="1"/>
    <col min="6927" max="6927" width="8.75" style="168" customWidth="1"/>
    <col min="6928" max="6928" width="5.25" style="168" customWidth="1"/>
    <col min="6929" max="6929" width="8.75" style="168" customWidth="1"/>
    <col min="6930" max="6930" width="12.25" style="168" customWidth="1"/>
    <col min="6931" max="6931" width="10.25" style="168" customWidth="1"/>
    <col min="6932" max="6933" width="15.5" style="168" customWidth="1"/>
    <col min="6934" max="6934" width="13" style="168" customWidth="1"/>
    <col min="6935" max="6935" width="8.625" style="168" customWidth="1"/>
    <col min="6936" max="6936" width="8" style="168" customWidth="1"/>
    <col min="6937" max="6937" width="14" style="168" customWidth="1"/>
    <col min="6938" max="6949" width="7.875" style="168" customWidth="1"/>
    <col min="6950" max="6950" width="10.625" style="168" customWidth="1"/>
    <col min="6951" max="6951" width="1.125" style="168" customWidth="1"/>
    <col min="6952" max="6953" width="1.25" style="168" customWidth="1"/>
    <col min="6954" max="6954" width="7.625" style="168" customWidth="1"/>
    <col min="6955" max="6955" width="7" style="168" customWidth="1"/>
    <col min="6956" max="6957" width="7.625" style="168" customWidth="1"/>
    <col min="6958" max="6958" width="8" style="168" customWidth="1"/>
    <col min="6959" max="6960" width="7.625" style="168" customWidth="1"/>
    <col min="6961" max="6961" width="9.125" style="168" customWidth="1"/>
    <col min="6962" max="6962" width="2.375" style="168" customWidth="1"/>
    <col min="6963" max="6963" width="6.375" style="168" customWidth="1"/>
    <col min="6964" max="6964" width="3.625" style="168" customWidth="1"/>
    <col min="6965" max="6965" width="14.5" style="168" customWidth="1"/>
    <col min="6966" max="6966" width="5.875" style="168" customWidth="1"/>
    <col min="6967" max="6967" width="5" style="168" customWidth="1"/>
    <col min="6968" max="6968" width="11" style="168" customWidth="1"/>
    <col min="6969" max="7168" width="9" style="168"/>
    <col min="7169" max="7169" width="8.875" style="168" customWidth="1"/>
    <col min="7170" max="7170" width="9.75" style="168" customWidth="1"/>
    <col min="7171" max="7171" width="10.5" style="168" customWidth="1"/>
    <col min="7172" max="7180" width="8.75" style="168" customWidth="1"/>
    <col min="7181" max="7181" width="11.875" style="168" customWidth="1"/>
    <col min="7182" max="7182" width="14.25" style="168" customWidth="1"/>
    <col min="7183" max="7183" width="8.75" style="168" customWidth="1"/>
    <col min="7184" max="7184" width="5.25" style="168" customWidth="1"/>
    <col min="7185" max="7185" width="8.75" style="168" customWidth="1"/>
    <col min="7186" max="7186" width="12.25" style="168" customWidth="1"/>
    <col min="7187" max="7187" width="10.25" style="168" customWidth="1"/>
    <col min="7188" max="7189" width="15.5" style="168" customWidth="1"/>
    <col min="7190" max="7190" width="13" style="168" customWidth="1"/>
    <col min="7191" max="7191" width="8.625" style="168" customWidth="1"/>
    <col min="7192" max="7192" width="8" style="168" customWidth="1"/>
    <col min="7193" max="7193" width="14" style="168" customWidth="1"/>
    <col min="7194" max="7205" width="7.875" style="168" customWidth="1"/>
    <col min="7206" max="7206" width="10.625" style="168" customWidth="1"/>
    <col min="7207" max="7207" width="1.125" style="168" customWidth="1"/>
    <col min="7208" max="7209" width="1.25" style="168" customWidth="1"/>
    <col min="7210" max="7210" width="7.625" style="168" customWidth="1"/>
    <col min="7211" max="7211" width="7" style="168" customWidth="1"/>
    <col min="7212" max="7213" width="7.625" style="168" customWidth="1"/>
    <col min="7214" max="7214" width="8" style="168" customWidth="1"/>
    <col min="7215" max="7216" width="7.625" style="168" customWidth="1"/>
    <col min="7217" max="7217" width="9.125" style="168" customWidth="1"/>
    <col min="7218" max="7218" width="2.375" style="168" customWidth="1"/>
    <col min="7219" max="7219" width="6.375" style="168" customWidth="1"/>
    <col min="7220" max="7220" width="3.625" style="168" customWidth="1"/>
    <col min="7221" max="7221" width="14.5" style="168" customWidth="1"/>
    <col min="7222" max="7222" width="5.875" style="168" customWidth="1"/>
    <col min="7223" max="7223" width="5" style="168" customWidth="1"/>
    <col min="7224" max="7224" width="11" style="168" customWidth="1"/>
    <col min="7225" max="7424" width="9" style="168"/>
    <col min="7425" max="7425" width="8.875" style="168" customWidth="1"/>
    <col min="7426" max="7426" width="9.75" style="168" customWidth="1"/>
    <col min="7427" max="7427" width="10.5" style="168" customWidth="1"/>
    <col min="7428" max="7436" width="8.75" style="168" customWidth="1"/>
    <col min="7437" max="7437" width="11.875" style="168" customWidth="1"/>
    <col min="7438" max="7438" width="14.25" style="168" customWidth="1"/>
    <col min="7439" max="7439" width="8.75" style="168" customWidth="1"/>
    <col min="7440" max="7440" width="5.25" style="168" customWidth="1"/>
    <col min="7441" max="7441" width="8.75" style="168" customWidth="1"/>
    <col min="7442" max="7442" width="12.25" style="168" customWidth="1"/>
    <col min="7443" max="7443" width="10.25" style="168" customWidth="1"/>
    <col min="7444" max="7445" width="15.5" style="168" customWidth="1"/>
    <col min="7446" max="7446" width="13" style="168" customWidth="1"/>
    <col min="7447" max="7447" width="8.625" style="168" customWidth="1"/>
    <col min="7448" max="7448" width="8" style="168" customWidth="1"/>
    <col min="7449" max="7449" width="14" style="168" customWidth="1"/>
    <col min="7450" max="7461" width="7.875" style="168" customWidth="1"/>
    <col min="7462" max="7462" width="10.625" style="168" customWidth="1"/>
    <col min="7463" max="7463" width="1.125" style="168" customWidth="1"/>
    <col min="7464" max="7465" width="1.25" style="168" customWidth="1"/>
    <col min="7466" max="7466" width="7.625" style="168" customWidth="1"/>
    <col min="7467" max="7467" width="7" style="168" customWidth="1"/>
    <col min="7468" max="7469" width="7.625" style="168" customWidth="1"/>
    <col min="7470" max="7470" width="8" style="168" customWidth="1"/>
    <col min="7471" max="7472" width="7.625" style="168" customWidth="1"/>
    <col min="7473" max="7473" width="9.125" style="168" customWidth="1"/>
    <col min="7474" max="7474" width="2.375" style="168" customWidth="1"/>
    <col min="7475" max="7475" width="6.375" style="168" customWidth="1"/>
    <col min="7476" max="7476" width="3.625" style="168" customWidth="1"/>
    <col min="7477" max="7477" width="14.5" style="168" customWidth="1"/>
    <col min="7478" max="7478" width="5.875" style="168" customWidth="1"/>
    <col min="7479" max="7479" width="5" style="168" customWidth="1"/>
    <col min="7480" max="7480" width="11" style="168" customWidth="1"/>
    <col min="7481" max="7680" width="9" style="168"/>
    <col min="7681" max="7681" width="8.875" style="168" customWidth="1"/>
    <col min="7682" max="7682" width="9.75" style="168" customWidth="1"/>
    <col min="7683" max="7683" width="10.5" style="168" customWidth="1"/>
    <col min="7684" max="7692" width="8.75" style="168" customWidth="1"/>
    <col min="7693" max="7693" width="11.875" style="168" customWidth="1"/>
    <col min="7694" max="7694" width="14.25" style="168" customWidth="1"/>
    <col min="7695" max="7695" width="8.75" style="168" customWidth="1"/>
    <col min="7696" max="7696" width="5.25" style="168" customWidth="1"/>
    <col min="7697" max="7697" width="8.75" style="168" customWidth="1"/>
    <col min="7698" max="7698" width="12.25" style="168" customWidth="1"/>
    <col min="7699" max="7699" width="10.25" style="168" customWidth="1"/>
    <col min="7700" max="7701" width="15.5" style="168" customWidth="1"/>
    <col min="7702" max="7702" width="13" style="168" customWidth="1"/>
    <col min="7703" max="7703" width="8.625" style="168" customWidth="1"/>
    <col min="7704" max="7704" width="8" style="168" customWidth="1"/>
    <col min="7705" max="7705" width="14" style="168" customWidth="1"/>
    <col min="7706" max="7717" width="7.875" style="168" customWidth="1"/>
    <col min="7718" max="7718" width="10.625" style="168" customWidth="1"/>
    <col min="7719" max="7719" width="1.125" style="168" customWidth="1"/>
    <col min="7720" max="7721" width="1.25" style="168" customWidth="1"/>
    <col min="7722" max="7722" width="7.625" style="168" customWidth="1"/>
    <col min="7723" max="7723" width="7" style="168" customWidth="1"/>
    <col min="7724" max="7725" width="7.625" style="168" customWidth="1"/>
    <col min="7726" max="7726" width="8" style="168" customWidth="1"/>
    <col min="7727" max="7728" width="7.625" style="168" customWidth="1"/>
    <col min="7729" max="7729" width="9.125" style="168" customWidth="1"/>
    <col min="7730" max="7730" width="2.375" style="168" customWidth="1"/>
    <col min="7731" max="7731" width="6.375" style="168" customWidth="1"/>
    <col min="7732" max="7732" width="3.625" style="168" customWidth="1"/>
    <col min="7733" max="7733" width="14.5" style="168" customWidth="1"/>
    <col min="7734" max="7734" width="5.875" style="168" customWidth="1"/>
    <col min="7735" max="7735" width="5" style="168" customWidth="1"/>
    <col min="7736" max="7736" width="11" style="168" customWidth="1"/>
    <col min="7737" max="7936" width="9" style="168"/>
    <col min="7937" max="7937" width="8.875" style="168" customWidth="1"/>
    <col min="7938" max="7938" width="9.75" style="168" customWidth="1"/>
    <col min="7939" max="7939" width="10.5" style="168" customWidth="1"/>
    <col min="7940" max="7948" width="8.75" style="168" customWidth="1"/>
    <col min="7949" max="7949" width="11.875" style="168" customWidth="1"/>
    <col min="7950" max="7950" width="14.25" style="168" customWidth="1"/>
    <col min="7951" max="7951" width="8.75" style="168" customWidth="1"/>
    <col min="7952" max="7952" width="5.25" style="168" customWidth="1"/>
    <col min="7953" max="7953" width="8.75" style="168" customWidth="1"/>
    <col min="7954" max="7954" width="12.25" style="168" customWidth="1"/>
    <col min="7955" max="7955" width="10.25" style="168" customWidth="1"/>
    <col min="7956" max="7957" width="15.5" style="168" customWidth="1"/>
    <col min="7958" max="7958" width="13" style="168" customWidth="1"/>
    <col min="7959" max="7959" width="8.625" style="168" customWidth="1"/>
    <col min="7960" max="7960" width="8" style="168" customWidth="1"/>
    <col min="7961" max="7961" width="14" style="168" customWidth="1"/>
    <col min="7962" max="7973" width="7.875" style="168" customWidth="1"/>
    <col min="7974" max="7974" width="10.625" style="168" customWidth="1"/>
    <col min="7975" max="7975" width="1.125" style="168" customWidth="1"/>
    <col min="7976" max="7977" width="1.25" style="168" customWidth="1"/>
    <col min="7978" max="7978" width="7.625" style="168" customWidth="1"/>
    <col min="7979" max="7979" width="7" style="168" customWidth="1"/>
    <col min="7980" max="7981" width="7.625" style="168" customWidth="1"/>
    <col min="7982" max="7982" width="8" style="168" customWidth="1"/>
    <col min="7983" max="7984" width="7.625" style="168" customWidth="1"/>
    <col min="7985" max="7985" width="9.125" style="168" customWidth="1"/>
    <col min="7986" max="7986" width="2.375" style="168" customWidth="1"/>
    <col min="7987" max="7987" width="6.375" style="168" customWidth="1"/>
    <col min="7988" max="7988" width="3.625" style="168" customWidth="1"/>
    <col min="7989" max="7989" width="14.5" style="168" customWidth="1"/>
    <col min="7990" max="7990" width="5.875" style="168" customWidth="1"/>
    <col min="7991" max="7991" width="5" style="168" customWidth="1"/>
    <col min="7992" max="7992" width="11" style="168" customWidth="1"/>
    <col min="7993" max="8192" width="9" style="168"/>
    <col min="8193" max="8193" width="8.875" style="168" customWidth="1"/>
    <col min="8194" max="8194" width="9.75" style="168" customWidth="1"/>
    <col min="8195" max="8195" width="10.5" style="168" customWidth="1"/>
    <col min="8196" max="8204" width="8.75" style="168" customWidth="1"/>
    <col min="8205" max="8205" width="11.875" style="168" customWidth="1"/>
    <col min="8206" max="8206" width="14.25" style="168" customWidth="1"/>
    <col min="8207" max="8207" width="8.75" style="168" customWidth="1"/>
    <col min="8208" max="8208" width="5.25" style="168" customWidth="1"/>
    <col min="8209" max="8209" width="8.75" style="168" customWidth="1"/>
    <col min="8210" max="8210" width="12.25" style="168" customWidth="1"/>
    <col min="8211" max="8211" width="10.25" style="168" customWidth="1"/>
    <col min="8212" max="8213" width="15.5" style="168" customWidth="1"/>
    <col min="8214" max="8214" width="13" style="168" customWidth="1"/>
    <col min="8215" max="8215" width="8.625" style="168" customWidth="1"/>
    <col min="8216" max="8216" width="8" style="168" customWidth="1"/>
    <col min="8217" max="8217" width="14" style="168" customWidth="1"/>
    <col min="8218" max="8229" width="7.875" style="168" customWidth="1"/>
    <col min="8230" max="8230" width="10.625" style="168" customWidth="1"/>
    <col min="8231" max="8231" width="1.125" style="168" customWidth="1"/>
    <col min="8232" max="8233" width="1.25" style="168" customWidth="1"/>
    <col min="8234" max="8234" width="7.625" style="168" customWidth="1"/>
    <col min="8235" max="8235" width="7" style="168" customWidth="1"/>
    <col min="8236" max="8237" width="7.625" style="168" customWidth="1"/>
    <col min="8238" max="8238" width="8" style="168" customWidth="1"/>
    <col min="8239" max="8240" width="7.625" style="168" customWidth="1"/>
    <col min="8241" max="8241" width="9.125" style="168" customWidth="1"/>
    <col min="8242" max="8242" width="2.375" style="168" customWidth="1"/>
    <col min="8243" max="8243" width="6.375" style="168" customWidth="1"/>
    <col min="8244" max="8244" width="3.625" style="168" customWidth="1"/>
    <col min="8245" max="8245" width="14.5" style="168" customWidth="1"/>
    <col min="8246" max="8246" width="5.875" style="168" customWidth="1"/>
    <col min="8247" max="8247" width="5" style="168" customWidth="1"/>
    <col min="8248" max="8248" width="11" style="168" customWidth="1"/>
    <col min="8249" max="8448" width="9" style="168"/>
    <col min="8449" max="8449" width="8.875" style="168" customWidth="1"/>
    <col min="8450" max="8450" width="9.75" style="168" customWidth="1"/>
    <col min="8451" max="8451" width="10.5" style="168" customWidth="1"/>
    <col min="8452" max="8460" width="8.75" style="168" customWidth="1"/>
    <col min="8461" max="8461" width="11.875" style="168" customWidth="1"/>
    <col min="8462" max="8462" width="14.25" style="168" customWidth="1"/>
    <col min="8463" max="8463" width="8.75" style="168" customWidth="1"/>
    <col min="8464" max="8464" width="5.25" style="168" customWidth="1"/>
    <col min="8465" max="8465" width="8.75" style="168" customWidth="1"/>
    <col min="8466" max="8466" width="12.25" style="168" customWidth="1"/>
    <col min="8467" max="8467" width="10.25" style="168" customWidth="1"/>
    <col min="8468" max="8469" width="15.5" style="168" customWidth="1"/>
    <col min="8470" max="8470" width="13" style="168" customWidth="1"/>
    <col min="8471" max="8471" width="8.625" style="168" customWidth="1"/>
    <col min="8472" max="8472" width="8" style="168" customWidth="1"/>
    <col min="8473" max="8473" width="14" style="168" customWidth="1"/>
    <col min="8474" max="8485" width="7.875" style="168" customWidth="1"/>
    <col min="8486" max="8486" width="10.625" style="168" customWidth="1"/>
    <col min="8487" max="8487" width="1.125" style="168" customWidth="1"/>
    <col min="8488" max="8489" width="1.25" style="168" customWidth="1"/>
    <col min="8490" max="8490" width="7.625" style="168" customWidth="1"/>
    <col min="8491" max="8491" width="7" style="168" customWidth="1"/>
    <col min="8492" max="8493" width="7.625" style="168" customWidth="1"/>
    <col min="8494" max="8494" width="8" style="168" customWidth="1"/>
    <col min="8495" max="8496" width="7.625" style="168" customWidth="1"/>
    <col min="8497" max="8497" width="9.125" style="168" customWidth="1"/>
    <col min="8498" max="8498" width="2.375" style="168" customWidth="1"/>
    <col min="8499" max="8499" width="6.375" style="168" customWidth="1"/>
    <col min="8500" max="8500" width="3.625" style="168" customWidth="1"/>
    <col min="8501" max="8501" width="14.5" style="168" customWidth="1"/>
    <col min="8502" max="8502" width="5.875" style="168" customWidth="1"/>
    <col min="8503" max="8503" width="5" style="168" customWidth="1"/>
    <col min="8504" max="8504" width="11" style="168" customWidth="1"/>
    <col min="8505" max="8704" width="9" style="168"/>
    <col min="8705" max="8705" width="8.875" style="168" customWidth="1"/>
    <col min="8706" max="8706" width="9.75" style="168" customWidth="1"/>
    <col min="8707" max="8707" width="10.5" style="168" customWidth="1"/>
    <col min="8708" max="8716" width="8.75" style="168" customWidth="1"/>
    <col min="8717" max="8717" width="11.875" style="168" customWidth="1"/>
    <col min="8718" max="8718" width="14.25" style="168" customWidth="1"/>
    <col min="8719" max="8719" width="8.75" style="168" customWidth="1"/>
    <col min="8720" max="8720" width="5.25" style="168" customWidth="1"/>
    <col min="8721" max="8721" width="8.75" style="168" customWidth="1"/>
    <col min="8722" max="8722" width="12.25" style="168" customWidth="1"/>
    <col min="8723" max="8723" width="10.25" style="168" customWidth="1"/>
    <col min="8724" max="8725" width="15.5" style="168" customWidth="1"/>
    <col min="8726" max="8726" width="13" style="168" customWidth="1"/>
    <col min="8727" max="8727" width="8.625" style="168" customWidth="1"/>
    <col min="8728" max="8728" width="8" style="168" customWidth="1"/>
    <col min="8729" max="8729" width="14" style="168" customWidth="1"/>
    <col min="8730" max="8741" width="7.875" style="168" customWidth="1"/>
    <col min="8742" max="8742" width="10.625" style="168" customWidth="1"/>
    <col min="8743" max="8743" width="1.125" style="168" customWidth="1"/>
    <col min="8744" max="8745" width="1.25" style="168" customWidth="1"/>
    <col min="8746" max="8746" width="7.625" style="168" customWidth="1"/>
    <col min="8747" max="8747" width="7" style="168" customWidth="1"/>
    <col min="8748" max="8749" width="7.625" style="168" customWidth="1"/>
    <col min="8750" max="8750" width="8" style="168" customWidth="1"/>
    <col min="8751" max="8752" width="7.625" style="168" customWidth="1"/>
    <col min="8753" max="8753" width="9.125" style="168" customWidth="1"/>
    <col min="8754" max="8754" width="2.375" style="168" customWidth="1"/>
    <col min="8755" max="8755" width="6.375" style="168" customWidth="1"/>
    <col min="8756" max="8756" width="3.625" style="168" customWidth="1"/>
    <col min="8757" max="8757" width="14.5" style="168" customWidth="1"/>
    <col min="8758" max="8758" width="5.875" style="168" customWidth="1"/>
    <col min="8759" max="8759" width="5" style="168" customWidth="1"/>
    <col min="8760" max="8760" width="11" style="168" customWidth="1"/>
    <col min="8761" max="8960" width="9" style="168"/>
    <col min="8961" max="8961" width="8.875" style="168" customWidth="1"/>
    <col min="8962" max="8962" width="9.75" style="168" customWidth="1"/>
    <col min="8963" max="8963" width="10.5" style="168" customWidth="1"/>
    <col min="8964" max="8972" width="8.75" style="168" customWidth="1"/>
    <col min="8973" max="8973" width="11.875" style="168" customWidth="1"/>
    <col min="8974" max="8974" width="14.25" style="168" customWidth="1"/>
    <col min="8975" max="8975" width="8.75" style="168" customWidth="1"/>
    <col min="8976" max="8976" width="5.25" style="168" customWidth="1"/>
    <col min="8977" max="8977" width="8.75" style="168" customWidth="1"/>
    <col min="8978" max="8978" width="12.25" style="168" customWidth="1"/>
    <col min="8979" max="8979" width="10.25" style="168" customWidth="1"/>
    <col min="8980" max="8981" width="15.5" style="168" customWidth="1"/>
    <col min="8982" max="8982" width="13" style="168" customWidth="1"/>
    <col min="8983" max="8983" width="8.625" style="168" customWidth="1"/>
    <col min="8984" max="8984" width="8" style="168" customWidth="1"/>
    <col min="8985" max="8985" width="14" style="168" customWidth="1"/>
    <col min="8986" max="8997" width="7.875" style="168" customWidth="1"/>
    <col min="8998" max="8998" width="10.625" style="168" customWidth="1"/>
    <col min="8999" max="8999" width="1.125" style="168" customWidth="1"/>
    <col min="9000" max="9001" width="1.25" style="168" customWidth="1"/>
    <col min="9002" max="9002" width="7.625" style="168" customWidth="1"/>
    <col min="9003" max="9003" width="7" style="168" customWidth="1"/>
    <col min="9004" max="9005" width="7.625" style="168" customWidth="1"/>
    <col min="9006" max="9006" width="8" style="168" customWidth="1"/>
    <col min="9007" max="9008" width="7.625" style="168" customWidth="1"/>
    <col min="9009" max="9009" width="9.125" style="168" customWidth="1"/>
    <col min="9010" max="9010" width="2.375" style="168" customWidth="1"/>
    <col min="9011" max="9011" width="6.375" style="168" customWidth="1"/>
    <col min="9012" max="9012" width="3.625" style="168" customWidth="1"/>
    <col min="9013" max="9013" width="14.5" style="168" customWidth="1"/>
    <col min="9014" max="9014" width="5.875" style="168" customWidth="1"/>
    <col min="9015" max="9015" width="5" style="168" customWidth="1"/>
    <col min="9016" max="9016" width="11" style="168" customWidth="1"/>
    <col min="9017" max="9216" width="9" style="168"/>
    <col min="9217" max="9217" width="8.875" style="168" customWidth="1"/>
    <col min="9218" max="9218" width="9.75" style="168" customWidth="1"/>
    <col min="9219" max="9219" width="10.5" style="168" customWidth="1"/>
    <col min="9220" max="9228" width="8.75" style="168" customWidth="1"/>
    <col min="9229" max="9229" width="11.875" style="168" customWidth="1"/>
    <col min="9230" max="9230" width="14.25" style="168" customWidth="1"/>
    <col min="9231" max="9231" width="8.75" style="168" customWidth="1"/>
    <col min="9232" max="9232" width="5.25" style="168" customWidth="1"/>
    <col min="9233" max="9233" width="8.75" style="168" customWidth="1"/>
    <col min="9234" max="9234" width="12.25" style="168" customWidth="1"/>
    <col min="9235" max="9235" width="10.25" style="168" customWidth="1"/>
    <col min="9236" max="9237" width="15.5" style="168" customWidth="1"/>
    <col min="9238" max="9238" width="13" style="168" customWidth="1"/>
    <col min="9239" max="9239" width="8.625" style="168" customWidth="1"/>
    <col min="9240" max="9240" width="8" style="168" customWidth="1"/>
    <col min="9241" max="9241" width="14" style="168" customWidth="1"/>
    <col min="9242" max="9253" width="7.875" style="168" customWidth="1"/>
    <col min="9254" max="9254" width="10.625" style="168" customWidth="1"/>
    <col min="9255" max="9255" width="1.125" style="168" customWidth="1"/>
    <col min="9256" max="9257" width="1.25" style="168" customWidth="1"/>
    <col min="9258" max="9258" width="7.625" style="168" customWidth="1"/>
    <col min="9259" max="9259" width="7" style="168" customWidth="1"/>
    <col min="9260" max="9261" width="7.625" style="168" customWidth="1"/>
    <col min="9262" max="9262" width="8" style="168" customWidth="1"/>
    <col min="9263" max="9264" width="7.625" style="168" customWidth="1"/>
    <col min="9265" max="9265" width="9.125" style="168" customWidth="1"/>
    <col min="9266" max="9266" width="2.375" style="168" customWidth="1"/>
    <col min="9267" max="9267" width="6.375" style="168" customWidth="1"/>
    <col min="9268" max="9268" width="3.625" style="168" customWidth="1"/>
    <col min="9269" max="9269" width="14.5" style="168" customWidth="1"/>
    <col min="9270" max="9270" width="5.875" style="168" customWidth="1"/>
    <col min="9271" max="9271" width="5" style="168" customWidth="1"/>
    <col min="9272" max="9272" width="11" style="168" customWidth="1"/>
    <col min="9273" max="9472" width="9" style="168"/>
    <col min="9473" max="9473" width="8.875" style="168" customWidth="1"/>
    <col min="9474" max="9474" width="9.75" style="168" customWidth="1"/>
    <col min="9475" max="9475" width="10.5" style="168" customWidth="1"/>
    <col min="9476" max="9484" width="8.75" style="168" customWidth="1"/>
    <col min="9485" max="9485" width="11.875" style="168" customWidth="1"/>
    <col min="9486" max="9486" width="14.25" style="168" customWidth="1"/>
    <col min="9487" max="9487" width="8.75" style="168" customWidth="1"/>
    <col min="9488" max="9488" width="5.25" style="168" customWidth="1"/>
    <col min="9489" max="9489" width="8.75" style="168" customWidth="1"/>
    <col min="9490" max="9490" width="12.25" style="168" customWidth="1"/>
    <col min="9491" max="9491" width="10.25" style="168" customWidth="1"/>
    <col min="9492" max="9493" width="15.5" style="168" customWidth="1"/>
    <col min="9494" max="9494" width="13" style="168" customWidth="1"/>
    <col min="9495" max="9495" width="8.625" style="168" customWidth="1"/>
    <col min="9496" max="9496" width="8" style="168" customWidth="1"/>
    <col min="9497" max="9497" width="14" style="168" customWidth="1"/>
    <col min="9498" max="9509" width="7.875" style="168" customWidth="1"/>
    <col min="9510" max="9510" width="10.625" style="168" customWidth="1"/>
    <col min="9511" max="9511" width="1.125" style="168" customWidth="1"/>
    <col min="9512" max="9513" width="1.25" style="168" customWidth="1"/>
    <col min="9514" max="9514" width="7.625" style="168" customWidth="1"/>
    <col min="9515" max="9515" width="7" style="168" customWidth="1"/>
    <col min="9516" max="9517" width="7.625" style="168" customWidth="1"/>
    <col min="9518" max="9518" width="8" style="168" customWidth="1"/>
    <col min="9519" max="9520" width="7.625" style="168" customWidth="1"/>
    <col min="9521" max="9521" width="9.125" style="168" customWidth="1"/>
    <col min="9522" max="9522" width="2.375" style="168" customWidth="1"/>
    <col min="9523" max="9523" width="6.375" style="168" customWidth="1"/>
    <col min="9524" max="9524" width="3.625" style="168" customWidth="1"/>
    <col min="9525" max="9525" width="14.5" style="168" customWidth="1"/>
    <col min="9526" max="9526" width="5.875" style="168" customWidth="1"/>
    <col min="9527" max="9527" width="5" style="168" customWidth="1"/>
    <col min="9528" max="9528" width="11" style="168" customWidth="1"/>
    <col min="9529" max="9728" width="9" style="168"/>
    <col min="9729" max="9729" width="8.875" style="168" customWidth="1"/>
    <col min="9730" max="9730" width="9.75" style="168" customWidth="1"/>
    <col min="9731" max="9731" width="10.5" style="168" customWidth="1"/>
    <col min="9732" max="9740" width="8.75" style="168" customWidth="1"/>
    <col min="9741" max="9741" width="11.875" style="168" customWidth="1"/>
    <col min="9742" max="9742" width="14.25" style="168" customWidth="1"/>
    <col min="9743" max="9743" width="8.75" style="168" customWidth="1"/>
    <col min="9744" max="9744" width="5.25" style="168" customWidth="1"/>
    <col min="9745" max="9745" width="8.75" style="168" customWidth="1"/>
    <col min="9746" max="9746" width="12.25" style="168" customWidth="1"/>
    <col min="9747" max="9747" width="10.25" style="168" customWidth="1"/>
    <col min="9748" max="9749" width="15.5" style="168" customWidth="1"/>
    <col min="9750" max="9750" width="13" style="168" customWidth="1"/>
    <col min="9751" max="9751" width="8.625" style="168" customWidth="1"/>
    <col min="9752" max="9752" width="8" style="168" customWidth="1"/>
    <col min="9753" max="9753" width="14" style="168" customWidth="1"/>
    <col min="9754" max="9765" width="7.875" style="168" customWidth="1"/>
    <col min="9766" max="9766" width="10.625" style="168" customWidth="1"/>
    <col min="9767" max="9767" width="1.125" style="168" customWidth="1"/>
    <col min="9768" max="9769" width="1.25" style="168" customWidth="1"/>
    <col min="9770" max="9770" width="7.625" style="168" customWidth="1"/>
    <col min="9771" max="9771" width="7" style="168" customWidth="1"/>
    <col min="9772" max="9773" width="7.625" style="168" customWidth="1"/>
    <col min="9774" max="9774" width="8" style="168" customWidth="1"/>
    <col min="9775" max="9776" width="7.625" style="168" customWidth="1"/>
    <col min="9777" max="9777" width="9.125" style="168" customWidth="1"/>
    <col min="9778" max="9778" width="2.375" style="168" customWidth="1"/>
    <col min="9779" max="9779" width="6.375" style="168" customWidth="1"/>
    <col min="9780" max="9780" width="3.625" style="168" customWidth="1"/>
    <col min="9781" max="9781" width="14.5" style="168" customWidth="1"/>
    <col min="9782" max="9782" width="5.875" style="168" customWidth="1"/>
    <col min="9783" max="9783" width="5" style="168" customWidth="1"/>
    <col min="9784" max="9784" width="11" style="168" customWidth="1"/>
    <col min="9785" max="9984" width="9" style="168"/>
    <col min="9985" max="9985" width="8.875" style="168" customWidth="1"/>
    <col min="9986" max="9986" width="9.75" style="168" customWidth="1"/>
    <col min="9987" max="9987" width="10.5" style="168" customWidth="1"/>
    <col min="9988" max="9996" width="8.75" style="168" customWidth="1"/>
    <col min="9997" max="9997" width="11.875" style="168" customWidth="1"/>
    <col min="9998" max="9998" width="14.25" style="168" customWidth="1"/>
    <col min="9999" max="9999" width="8.75" style="168" customWidth="1"/>
    <col min="10000" max="10000" width="5.25" style="168" customWidth="1"/>
    <col min="10001" max="10001" width="8.75" style="168" customWidth="1"/>
    <col min="10002" max="10002" width="12.25" style="168" customWidth="1"/>
    <col min="10003" max="10003" width="10.25" style="168" customWidth="1"/>
    <col min="10004" max="10005" width="15.5" style="168" customWidth="1"/>
    <col min="10006" max="10006" width="13" style="168" customWidth="1"/>
    <col min="10007" max="10007" width="8.625" style="168" customWidth="1"/>
    <col min="10008" max="10008" width="8" style="168" customWidth="1"/>
    <col min="10009" max="10009" width="14" style="168" customWidth="1"/>
    <col min="10010" max="10021" width="7.875" style="168" customWidth="1"/>
    <col min="10022" max="10022" width="10.625" style="168" customWidth="1"/>
    <col min="10023" max="10023" width="1.125" style="168" customWidth="1"/>
    <col min="10024" max="10025" width="1.25" style="168" customWidth="1"/>
    <col min="10026" max="10026" width="7.625" style="168" customWidth="1"/>
    <col min="10027" max="10027" width="7" style="168" customWidth="1"/>
    <col min="10028" max="10029" width="7.625" style="168" customWidth="1"/>
    <col min="10030" max="10030" width="8" style="168" customWidth="1"/>
    <col min="10031" max="10032" width="7.625" style="168" customWidth="1"/>
    <col min="10033" max="10033" width="9.125" style="168" customWidth="1"/>
    <col min="10034" max="10034" width="2.375" style="168" customWidth="1"/>
    <col min="10035" max="10035" width="6.375" style="168" customWidth="1"/>
    <col min="10036" max="10036" width="3.625" style="168" customWidth="1"/>
    <col min="10037" max="10037" width="14.5" style="168" customWidth="1"/>
    <col min="10038" max="10038" width="5.875" style="168" customWidth="1"/>
    <col min="10039" max="10039" width="5" style="168" customWidth="1"/>
    <col min="10040" max="10040" width="11" style="168" customWidth="1"/>
    <col min="10041" max="10240" width="9" style="168"/>
    <col min="10241" max="10241" width="8.875" style="168" customWidth="1"/>
    <col min="10242" max="10242" width="9.75" style="168" customWidth="1"/>
    <col min="10243" max="10243" width="10.5" style="168" customWidth="1"/>
    <col min="10244" max="10252" width="8.75" style="168" customWidth="1"/>
    <col min="10253" max="10253" width="11.875" style="168" customWidth="1"/>
    <col min="10254" max="10254" width="14.25" style="168" customWidth="1"/>
    <col min="10255" max="10255" width="8.75" style="168" customWidth="1"/>
    <col min="10256" max="10256" width="5.25" style="168" customWidth="1"/>
    <col min="10257" max="10257" width="8.75" style="168" customWidth="1"/>
    <col min="10258" max="10258" width="12.25" style="168" customWidth="1"/>
    <col min="10259" max="10259" width="10.25" style="168" customWidth="1"/>
    <col min="10260" max="10261" width="15.5" style="168" customWidth="1"/>
    <col min="10262" max="10262" width="13" style="168" customWidth="1"/>
    <col min="10263" max="10263" width="8.625" style="168" customWidth="1"/>
    <col min="10264" max="10264" width="8" style="168" customWidth="1"/>
    <col min="10265" max="10265" width="14" style="168" customWidth="1"/>
    <col min="10266" max="10277" width="7.875" style="168" customWidth="1"/>
    <col min="10278" max="10278" width="10.625" style="168" customWidth="1"/>
    <col min="10279" max="10279" width="1.125" style="168" customWidth="1"/>
    <col min="10280" max="10281" width="1.25" style="168" customWidth="1"/>
    <col min="10282" max="10282" width="7.625" style="168" customWidth="1"/>
    <col min="10283" max="10283" width="7" style="168" customWidth="1"/>
    <col min="10284" max="10285" width="7.625" style="168" customWidth="1"/>
    <col min="10286" max="10286" width="8" style="168" customWidth="1"/>
    <col min="10287" max="10288" width="7.625" style="168" customWidth="1"/>
    <col min="10289" max="10289" width="9.125" style="168" customWidth="1"/>
    <col min="10290" max="10290" width="2.375" style="168" customWidth="1"/>
    <col min="10291" max="10291" width="6.375" style="168" customWidth="1"/>
    <col min="10292" max="10292" width="3.625" style="168" customWidth="1"/>
    <col min="10293" max="10293" width="14.5" style="168" customWidth="1"/>
    <col min="10294" max="10294" width="5.875" style="168" customWidth="1"/>
    <col min="10295" max="10295" width="5" style="168" customWidth="1"/>
    <col min="10296" max="10296" width="11" style="168" customWidth="1"/>
    <col min="10297" max="10496" width="9" style="168"/>
    <col min="10497" max="10497" width="8.875" style="168" customWidth="1"/>
    <col min="10498" max="10498" width="9.75" style="168" customWidth="1"/>
    <col min="10499" max="10499" width="10.5" style="168" customWidth="1"/>
    <col min="10500" max="10508" width="8.75" style="168" customWidth="1"/>
    <col min="10509" max="10509" width="11.875" style="168" customWidth="1"/>
    <col min="10510" max="10510" width="14.25" style="168" customWidth="1"/>
    <col min="10511" max="10511" width="8.75" style="168" customWidth="1"/>
    <col min="10512" max="10512" width="5.25" style="168" customWidth="1"/>
    <col min="10513" max="10513" width="8.75" style="168" customWidth="1"/>
    <col min="10514" max="10514" width="12.25" style="168" customWidth="1"/>
    <col min="10515" max="10515" width="10.25" style="168" customWidth="1"/>
    <col min="10516" max="10517" width="15.5" style="168" customWidth="1"/>
    <col min="10518" max="10518" width="13" style="168" customWidth="1"/>
    <col min="10519" max="10519" width="8.625" style="168" customWidth="1"/>
    <col min="10520" max="10520" width="8" style="168" customWidth="1"/>
    <col min="10521" max="10521" width="14" style="168" customWidth="1"/>
    <col min="10522" max="10533" width="7.875" style="168" customWidth="1"/>
    <col min="10534" max="10534" width="10.625" style="168" customWidth="1"/>
    <col min="10535" max="10535" width="1.125" style="168" customWidth="1"/>
    <col min="10536" max="10537" width="1.25" style="168" customWidth="1"/>
    <col min="10538" max="10538" width="7.625" style="168" customWidth="1"/>
    <col min="10539" max="10539" width="7" style="168" customWidth="1"/>
    <col min="10540" max="10541" width="7.625" style="168" customWidth="1"/>
    <col min="10542" max="10542" width="8" style="168" customWidth="1"/>
    <col min="10543" max="10544" width="7.625" style="168" customWidth="1"/>
    <col min="10545" max="10545" width="9.125" style="168" customWidth="1"/>
    <col min="10546" max="10546" width="2.375" style="168" customWidth="1"/>
    <col min="10547" max="10547" width="6.375" style="168" customWidth="1"/>
    <col min="10548" max="10548" width="3.625" style="168" customWidth="1"/>
    <col min="10549" max="10549" width="14.5" style="168" customWidth="1"/>
    <col min="10550" max="10550" width="5.875" style="168" customWidth="1"/>
    <col min="10551" max="10551" width="5" style="168" customWidth="1"/>
    <col min="10552" max="10552" width="11" style="168" customWidth="1"/>
    <col min="10553" max="10752" width="9" style="168"/>
    <col min="10753" max="10753" width="8.875" style="168" customWidth="1"/>
    <col min="10754" max="10754" width="9.75" style="168" customWidth="1"/>
    <col min="10755" max="10755" width="10.5" style="168" customWidth="1"/>
    <col min="10756" max="10764" width="8.75" style="168" customWidth="1"/>
    <col min="10765" max="10765" width="11.875" style="168" customWidth="1"/>
    <col min="10766" max="10766" width="14.25" style="168" customWidth="1"/>
    <col min="10767" max="10767" width="8.75" style="168" customWidth="1"/>
    <col min="10768" max="10768" width="5.25" style="168" customWidth="1"/>
    <col min="10769" max="10769" width="8.75" style="168" customWidth="1"/>
    <col min="10770" max="10770" width="12.25" style="168" customWidth="1"/>
    <col min="10771" max="10771" width="10.25" style="168" customWidth="1"/>
    <col min="10772" max="10773" width="15.5" style="168" customWidth="1"/>
    <col min="10774" max="10774" width="13" style="168" customWidth="1"/>
    <col min="10775" max="10775" width="8.625" style="168" customWidth="1"/>
    <col min="10776" max="10776" width="8" style="168" customWidth="1"/>
    <col min="10777" max="10777" width="14" style="168" customWidth="1"/>
    <col min="10778" max="10789" width="7.875" style="168" customWidth="1"/>
    <col min="10790" max="10790" width="10.625" style="168" customWidth="1"/>
    <col min="10791" max="10791" width="1.125" style="168" customWidth="1"/>
    <col min="10792" max="10793" width="1.25" style="168" customWidth="1"/>
    <col min="10794" max="10794" width="7.625" style="168" customWidth="1"/>
    <col min="10795" max="10795" width="7" style="168" customWidth="1"/>
    <col min="10796" max="10797" width="7.625" style="168" customWidth="1"/>
    <col min="10798" max="10798" width="8" style="168" customWidth="1"/>
    <col min="10799" max="10800" width="7.625" style="168" customWidth="1"/>
    <col min="10801" max="10801" width="9.125" style="168" customWidth="1"/>
    <col min="10802" max="10802" width="2.375" style="168" customWidth="1"/>
    <col min="10803" max="10803" width="6.375" style="168" customWidth="1"/>
    <col min="10804" max="10804" width="3.625" style="168" customWidth="1"/>
    <col min="10805" max="10805" width="14.5" style="168" customWidth="1"/>
    <col min="10806" max="10806" width="5.875" style="168" customWidth="1"/>
    <col min="10807" max="10807" width="5" style="168" customWidth="1"/>
    <col min="10808" max="10808" width="11" style="168" customWidth="1"/>
    <col min="10809" max="11008" width="9" style="168"/>
    <col min="11009" max="11009" width="8.875" style="168" customWidth="1"/>
    <col min="11010" max="11010" width="9.75" style="168" customWidth="1"/>
    <col min="11011" max="11011" width="10.5" style="168" customWidth="1"/>
    <col min="11012" max="11020" width="8.75" style="168" customWidth="1"/>
    <col min="11021" max="11021" width="11.875" style="168" customWidth="1"/>
    <col min="11022" max="11022" width="14.25" style="168" customWidth="1"/>
    <col min="11023" max="11023" width="8.75" style="168" customWidth="1"/>
    <col min="11024" max="11024" width="5.25" style="168" customWidth="1"/>
    <col min="11025" max="11025" width="8.75" style="168" customWidth="1"/>
    <col min="11026" max="11026" width="12.25" style="168" customWidth="1"/>
    <col min="11027" max="11027" width="10.25" style="168" customWidth="1"/>
    <col min="11028" max="11029" width="15.5" style="168" customWidth="1"/>
    <col min="11030" max="11030" width="13" style="168" customWidth="1"/>
    <col min="11031" max="11031" width="8.625" style="168" customWidth="1"/>
    <col min="11032" max="11032" width="8" style="168" customWidth="1"/>
    <col min="11033" max="11033" width="14" style="168" customWidth="1"/>
    <col min="11034" max="11045" width="7.875" style="168" customWidth="1"/>
    <col min="11046" max="11046" width="10.625" style="168" customWidth="1"/>
    <col min="11047" max="11047" width="1.125" style="168" customWidth="1"/>
    <col min="11048" max="11049" width="1.25" style="168" customWidth="1"/>
    <col min="11050" max="11050" width="7.625" style="168" customWidth="1"/>
    <col min="11051" max="11051" width="7" style="168" customWidth="1"/>
    <col min="11052" max="11053" width="7.625" style="168" customWidth="1"/>
    <col min="11054" max="11054" width="8" style="168" customWidth="1"/>
    <col min="11055" max="11056" width="7.625" style="168" customWidth="1"/>
    <col min="11057" max="11057" width="9.125" style="168" customWidth="1"/>
    <col min="11058" max="11058" width="2.375" style="168" customWidth="1"/>
    <col min="11059" max="11059" width="6.375" style="168" customWidth="1"/>
    <col min="11060" max="11060" width="3.625" style="168" customWidth="1"/>
    <col min="11061" max="11061" width="14.5" style="168" customWidth="1"/>
    <col min="11062" max="11062" width="5.875" style="168" customWidth="1"/>
    <col min="11063" max="11063" width="5" style="168" customWidth="1"/>
    <col min="11064" max="11064" width="11" style="168" customWidth="1"/>
    <col min="11065" max="11264" width="9" style="168"/>
    <col min="11265" max="11265" width="8.875" style="168" customWidth="1"/>
    <col min="11266" max="11266" width="9.75" style="168" customWidth="1"/>
    <col min="11267" max="11267" width="10.5" style="168" customWidth="1"/>
    <col min="11268" max="11276" width="8.75" style="168" customWidth="1"/>
    <col min="11277" max="11277" width="11.875" style="168" customWidth="1"/>
    <col min="11278" max="11278" width="14.25" style="168" customWidth="1"/>
    <col min="11279" max="11279" width="8.75" style="168" customWidth="1"/>
    <col min="11280" max="11280" width="5.25" style="168" customWidth="1"/>
    <col min="11281" max="11281" width="8.75" style="168" customWidth="1"/>
    <col min="11282" max="11282" width="12.25" style="168" customWidth="1"/>
    <col min="11283" max="11283" width="10.25" style="168" customWidth="1"/>
    <col min="11284" max="11285" width="15.5" style="168" customWidth="1"/>
    <col min="11286" max="11286" width="13" style="168" customWidth="1"/>
    <col min="11287" max="11287" width="8.625" style="168" customWidth="1"/>
    <col min="11288" max="11288" width="8" style="168" customWidth="1"/>
    <col min="11289" max="11289" width="14" style="168" customWidth="1"/>
    <col min="11290" max="11301" width="7.875" style="168" customWidth="1"/>
    <col min="11302" max="11302" width="10.625" style="168" customWidth="1"/>
    <col min="11303" max="11303" width="1.125" style="168" customWidth="1"/>
    <col min="11304" max="11305" width="1.25" style="168" customWidth="1"/>
    <col min="11306" max="11306" width="7.625" style="168" customWidth="1"/>
    <col min="11307" max="11307" width="7" style="168" customWidth="1"/>
    <col min="11308" max="11309" width="7.625" style="168" customWidth="1"/>
    <col min="11310" max="11310" width="8" style="168" customWidth="1"/>
    <col min="11311" max="11312" width="7.625" style="168" customWidth="1"/>
    <col min="11313" max="11313" width="9.125" style="168" customWidth="1"/>
    <col min="11314" max="11314" width="2.375" style="168" customWidth="1"/>
    <col min="11315" max="11315" width="6.375" style="168" customWidth="1"/>
    <col min="11316" max="11316" width="3.625" style="168" customWidth="1"/>
    <col min="11317" max="11317" width="14.5" style="168" customWidth="1"/>
    <col min="11318" max="11318" width="5.875" style="168" customWidth="1"/>
    <col min="11319" max="11319" width="5" style="168" customWidth="1"/>
    <col min="11320" max="11320" width="11" style="168" customWidth="1"/>
    <col min="11321" max="11520" width="9" style="168"/>
    <col min="11521" max="11521" width="8.875" style="168" customWidth="1"/>
    <col min="11522" max="11522" width="9.75" style="168" customWidth="1"/>
    <col min="11523" max="11523" width="10.5" style="168" customWidth="1"/>
    <col min="11524" max="11532" width="8.75" style="168" customWidth="1"/>
    <col min="11533" max="11533" width="11.875" style="168" customWidth="1"/>
    <col min="11534" max="11534" width="14.25" style="168" customWidth="1"/>
    <col min="11535" max="11535" width="8.75" style="168" customWidth="1"/>
    <col min="11536" max="11536" width="5.25" style="168" customWidth="1"/>
    <col min="11537" max="11537" width="8.75" style="168" customWidth="1"/>
    <col min="11538" max="11538" width="12.25" style="168" customWidth="1"/>
    <col min="11539" max="11539" width="10.25" style="168" customWidth="1"/>
    <col min="11540" max="11541" width="15.5" style="168" customWidth="1"/>
    <col min="11542" max="11542" width="13" style="168" customWidth="1"/>
    <col min="11543" max="11543" width="8.625" style="168" customWidth="1"/>
    <col min="11544" max="11544" width="8" style="168" customWidth="1"/>
    <col min="11545" max="11545" width="14" style="168" customWidth="1"/>
    <col min="11546" max="11557" width="7.875" style="168" customWidth="1"/>
    <col min="11558" max="11558" width="10.625" style="168" customWidth="1"/>
    <col min="11559" max="11559" width="1.125" style="168" customWidth="1"/>
    <col min="11560" max="11561" width="1.25" style="168" customWidth="1"/>
    <col min="11562" max="11562" width="7.625" style="168" customWidth="1"/>
    <col min="11563" max="11563" width="7" style="168" customWidth="1"/>
    <col min="11564" max="11565" width="7.625" style="168" customWidth="1"/>
    <col min="11566" max="11566" width="8" style="168" customWidth="1"/>
    <col min="11567" max="11568" width="7.625" style="168" customWidth="1"/>
    <col min="11569" max="11569" width="9.125" style="168" customWidth="1"/>
    <col min="11570" max="11570" width="2.375" style="168" customWidth="1"/>
    <col min="11571" max="11571" width="6.375" style="168" customWidth="1"/>
    <col min="11572" max="11572" width="3.625" style="168" customWidth="1"/>
    <col min="11573" max="11573" width="14.5" style="168" customWidth="1"/>
    <col min="11574" max="11574" width="5.875" style="168" customWidth="1"/>
    <col min="11575" max="11575" width="5" style="168" customWidth="1"/>
    <col min="11576" max="11576" width="11" style="168" customWidth="1"/>
    <col min="11577" max="11776" width="9" style="168"/>
    <col min="11777" max="11777" width="8.875" style="168" customWidth="1"/>
    <col min="11778" max="11778" width="9.75" style="168" customWidth="1"/>
    <col min="11779" max="11779" width="10.5" style="168" customWidth="1"/>
    <col min="11780" max="11788" width="8.75" style="168" customWidth="1"/>
    <col min="11789" max="11789" width="11.875" style="168" customWidth="1"/>
    <col min="11790" max="11790" width="14.25" style="168" customWidth="1"/>
    <col min="11791" max="11791" width="8.75" style="168" customWidth="1"/>
    <col min="11792" max="11792" width="5.25" style="168" customWidth="1"/>
    <col min="11793" max="11793" width="8.75" style="168" customWidth="1"/>
    <col min="11794" max="11794" width="12.25" style="168" customWidth="1"/>
    <col min="11795" max="11795" width="10.25" style="168" customWidth="1"/>
    <col min="11796" max="11797" width="15.5" style="168" customWidth="1"/>
    <col min="11798" max="11798" width="13" style="168" customWidth="1"/>
    <col min="11799" max="11799" width="8.625" style="168" customWidth="1"/>
    <col min="11800" max="11800" width="8" style="168" customWidth="1"/>
    <col min="11801" max="11801" width="14" style="168" customWidth="1"/>
    <col min="11802" max="11813" width="7.875" style="168" customWidth="1"/>
    <col min="11814" max="11814" width="10.625" style="168" customWidth="1"/>
    <col min="11815" max="11815" width="1.125" style="168" customWidth="1"/>
    <col min="11816" max="11817" width="1.25" style="168" customWidth="1"/>
    <col min="11818" max="11818" width="7.625" style="168" customWidth="1"/>
    <col min="11819" max="11819" width="7" style="168" customWidth="1"/>
    <col min="11820" max="11821" width="7.625" style="168" customWidth="1"/>
    <col min="11822" max="11822" width="8" style="168" customWidth="1"/>
    <col min="11823" max="11824" width="7.625" style="168" customWidth="1"/>
    <col min="11825" max="11825" width="9.125" style="168" customWidth="1"/>
    <col min="11826" max="11826" width="2.375" style="168" customWidth="1"/>
    <col min="11827" max="11827" width="6.375" style="168" customWidth="1"/>
    <col min="11828" max="11828" width="3.625" style="168" customWidth="1"/>
    <col min="11829" max="11829" width="14.5" style="168" customWidth="1"/>
    <col min="11830" max="11830" width="5.875" style="168" customWidth="1"/>
    <col min="11831" max="11831" width="5" style="168" customWidth="1"/>
    <col min="11832" max="11832" width="11" style="168" customWidth="1"/>
    <col min="11833" max="12032" width="9" style="168"/>
    <col min="12033" max="12033" width="8.875" style="168" customWidth="1"/>
    <col min="12034" max="12034" width="9.75" style="168" customWidth="1"/>
    <col min="12035" max="12035" width="10.5" style="168" customWidth="1"/>
    <col min="12036" max="12044" width="8.75" style="168" customWidth="1"/>
    <col min="12045" max="12045" width="11.875" style="168" customWidth="1"/>
    <col min="12046" max="12046" width="14.25" style="168" customWidth="1"/>
    <col min="12047" max="12047" width="8.75" style="168" customWidth="1"/>
    <col min="12048" max="12048" width="5.25" style="168" customWidth="1"/>
    <col min="12049" max="12049" width="8.75" style="168" customWidth="1"/>
    <col min="12050" max="12050" width="12.25" style="168" customWidth="1"/>
    <col min="12051" max="12051" width="10.25" style="168" customWidth="1"/>
    <col min="12052" max="12053" width="15.5" style="168" customWidth="1"/>
    <col min="12054" max="12054" width="13" style="168" customWidth="1"/>
    <col min="12055" max="12055" width="8.625" style="168" customWidth="1"/>
    <col min="12056" max="12056" width="8" style="168" customWidth="1"/>
    <col min="12057" max="12057" width="14" style="168" customWidth="1"/>
    <col min="12058" max="12069" width="7.875" style="168" customWidth="1"/>
    <col min="12070" max="12070" width="10.625" style="168" customWidth="1"/>
    <col min="12071" max="12071" width="1.125" style="168" customWidth="1"/>
    <col min="12072" max="12073" width="1.25" style="168" customWidth="1"/>
    <col min="12074" max="12074" width="7.625" style="168" customWidth="1"/>
    <col min="12075" max="12075" width="7" style="168" customWidth="1"/>
    <col min="12076" max="12077" width="7.625" style="168" customWidth="1"/>
    <col min="12078" max="12078" width="8" style="168" customWidth="1"/>
    <col min="12079" max="12080" width="7.625" style="168" customWidth="1"/>
    <col min="12081" max="12081" width="9.125" style="168" customWidth="1"/>
    <col min="12082" max="12082" width="2.375" style="168" customWidth="1"/>
    <col min="12083" max="12083" width="6.375" style="168" customWidth="1"/>
    <col min="12084" max="12084" width="3.625" style="168" customWidth="1"/>
    <col min="12085" max="12085" width="14.5" style="168" customWidth="1"/>
    <col min="12086" max="12086" width="5.875" style="168" customWidth="1"/>
    <col min="12087" max="12087" width="5" style="168" customWidth="1"/>
    <col min="12088" max="12088" width="11" style="168" customWidth="1"/>
    <col min="12089" max="12288" width="9" style="168"/>
    <col min="12289" max="12289" width="8.875" style="168" customWidth="1"/>
    <col min="12290" max="12290" width="9.75" style="168" customWidth="1"/>
    <col min="12291" max="12291" width="10.5" style="168" customWidth="1"/>
    <col min="12292" max="12300" width="8.75" style="168" customWidth="1"/>
    <col min="12301" max="12301" width="11.875" style="168" customWidth="1"/>
    <col min="12302" max="12302" width="14.25" style="168" customWidth="1"/>
    <col min="12303" max="12303" width="8.75" style="168" customWidth="1"/>
    <col min="12304" max="12304" width="5.25" style="168" customWidth="1"/>
    <col min="12305" max="12305" width="8.75" style="168" customWidth="1"/>
    <col min="12306" max="12306" width="12.25" style="168" customWidth="1"/>
    <col min="12307" max="12307" width="10.25" style="168" customWidth="1"/>
    <col min="12308" max="12309" width="15.5" style="168" customWidth="1"/>
    <col min="12310" max="12310" width="13" style="168" customWidth="1"/>
    <col min="12311" max="12311" width="8.625" style="168" customWidth="1"/>
    <col min="12312" max="12312" width="8" style="168" customWidth="1"/>
    <col min="12313" max="12313" width="14" style="168" customWidth="1"/>
    <col min="12314" max="12325" width="7.875" style="168" customWidth="1"/>
    <col min="12326" max="12326" width="10.625" style="168" customWidth="1"/>
    <col min="12327" max="12327" width="1.125" style="168" customWidth="1"/>
    <col min="12328" max="12329" width="1.25" style="168" customWidth="1"/>
    <col min="12330" max="12330" width="7.625" style="168" customWidth="1"/>
    <col min="12331" max="12331" width="7" style="168" customWidth="1"/>
    <col min="12332" max="12333" width="7.625" style="168" customWidth="1"/>
    <col min="12334" max="12334" width="8" style="168" customWidth="1"/>
    <col min="12335" max="12336" width="7.625" style="168" customWidth="1"/>
    <col min="12337" max="12337" width="9.125" style="168" customWidth="1"/>
    <col min="12338" max="12338" width="2.375" style="168" customWidth="1"/>
    <col min="12339" max="12339" width="6.375" style="168" customWidth="1"/>
    <col min="12340" max="12340" width="3.625" style="168" customWidth="1"/>
    <col min="12341" max="12341" width="14.5" style="168" customWidth="1"/>
    <col min="12342" max="12342" width="5.875" style="168" customWidth="1"/>
    <col min="12343" max="12343" width="5" style="168" customWidth="1"/>
    <col min="12344" max="12344" width="11" style="168" customWidth="1"/>
    <col min="12345" max="12544" width="9" style="168"/>
    <col min="12545" max="12545" width="8.875" style="168" customWidth="1"/>
    <col min="12546" max="12546" width="9.75" style="168" customWidth="1"/>
    <col min="12547" max="12547" width="10.5" style="168" customWidth="1"/>
    <col min="12548" max="12556" width="8.75" style="168" customWidth="1"/>
    <col min="12557" max="12557" width="11.875" style="168" customWidth="1"/>
    <col min="12558" max="12558" width="14.25" style="168" customWidth="1"/>
    <col min="12559" max="12559" width="8.75" style="168" customWidth="1"/>
    <col min="12560" max="12560" width="5.25" style="168" customWidth="1"/>
    <col min="12561" max="12561" width="8.75" style="168" customWidth="1"/>
    <col min="12562" max="12562" width="12.25" style="168" customWidth="1"/>
    <col min="12563" max="12563" width="10.25" style="168" customWidth="1"/>
    <col min="12564" max="12565" width="15.5" style="168" customWidth="1"/>
    <col min="12566" max="12566" width="13" style="168" customWidth="1"/>
    <col min="12567" max="12567" width="8.625" style="168" customWidth="1"/>
    <col min="12568" max="12568" width="8" style="168" customWidth="1"/>
    <col min="12569" max="12569" width="14" style="168" customWidth="1"/>
    <col min="12570" max="12581" width="7.875" style="168" customWidth="1"/>
    <col min="12582" max="12582" width="10.625" style="168" customWidth="1"/>
    <col min="12583" max="12583" width="1.125" style="168" customWidth="1"/>
    <col min="12584" max="12585" width="1.25" style="168" customWidth="1"/>
    <col min="12586" max="12586" width="7.625" style="168" customWidth="1"/>
    <col min="12587" max="12587" width="7" style="168" customWidth="1"/>
    <col min="12588" max="12589" width="7.625" style="168" customWidth="1"/>
    <col min="12590" max="12590" width="8" style="168" customWidth="1"/>
    <col min="12591" max="12592" width="7.625" style="168" customWidth="1"/>
    <col min="12593" max="12593" width="9.125" style="168" customWidth="1"/>
    <col min="12594" max="12594" width="2.375" style="168" customWidth="1"/>
    <col min="12595" max="12595" width="6.375" style="168" customWidth="1"/>
    <col min="12596" max="12596" width="3.625" style="168" customWidth="1"/>
    <col min="12597" max="12597" width="14.5" style="168" customWidth="1"/>
    <col min="12598" max="12598" width="5.875" style="168" customWidth="1"/>
    <col min="12599" max="12599" width="5" style="168" customWidth="1"/>
    <col min="12600" max="12600" width="11" style="168" customWidth="1"/>
    <col min="12601" max="12800" width="9" style="168"/>
    <col min="12801" max="12801" width="8.875" style="168" customWidth="1"/>
    <col min="12802" max="12802" width="9.75" style="168" customWidth="1"/>
    <col min="12803" max="12803" width="10.5" style="168" customWidth="1"/>
    <col min="12804" max="12812" width="8.75" style="168" customWidth="1"/>
    <col min="12813" max="12813" width="11.875" style="168" customWidth="1"/>
    <col min="12814" max="12814" width="14.25" style="168" customWidth="1"/>
    <col min="12815" max="12815" width="8.75" style="168" customWidth="1"/>
    <col min="12816" max="12816" width="5.25" style="168" customWidth="1"/>
    <col min="12817" max="12817" width="8.75" style="168" customWidth="1"/>
    <col min="12818" max="12818" width="12.25" style="168" customWidth="1"/>
    <col min="12819" max="12819" width="10.25" style="168" customWidth="1"/>
    <col min="12820" max="12821" width="15.5" style="168" customWidth="1"/>
    <col min="12822" max="12822" width="13" style="168" customWidth="1"/>
    <col min="12823" max="12823" width="8.625" style="168" customWidth="1"/>
    <col min="12824" max="12824" width="8" style="168" customWidth="1"/>
    <col min="12825" max="12825" width="14" style="168" customWidth="1"/>
    <col min="12826" max="12837" width="7.875" style="168" customWidth="1"/>
    <col min="12838" max="12838" width="10.625" style="168" customWidth="1"/>
    <col min="12839" max="12839" width="1.125" style="168" customWidth="1"/>
    <col min="12840" max="12841" width="1.25" style="168" customWidth="1"/>
    <col min="12842" max="12842" width="7.625" style="168" customWidth="1"/>
    <col min="12843" max="12843" width="7" style="168" customWidth="1"/>
    <col min="12844" max="12845" width="7.625" style="168" customWidth="1"/>
    <col min="12846" max="12846" width="8" style="168" customWidth="1"/>
    <col min="12847" max="12848" width="7.625" style="168" customWidth="1"/>
    <col min="12849" max="12849" width="9.125" style="168" customWidth="1"/>
    <col min="12850" max="12850" width="2.375" style="168" customWidth="1"/>
    <col min="12851" max="12851" width="6.375" style="168" customWidth="1"/>
    <col min="12852" max="12852" width="3.625" style="168" customWidth="1"/>
    <col min="12853" max="12853" width="14.5" style="168" customWidth="1"/>
    <col min="12854" max="12854" width="5.875" style="168" customWidth="1"/>
    <col min="12855" max="12855" width="5" style="168" customWidth="1"/>
    <col min="12856" max="12856" width="11" style="168" customWidth="1"/>
    <col min="12857" max="13056" width="9" style="168"/>
    <col min="13057" max="13057" width="8.875" style="168" customWidth="1"/>
    <col min="13058" max="13058" width="9.75" style="168" customWidth="1"/>
    <col min="13059" max="13059" width="10.5" style="168" customWidth="1"/>
    <col min="13060" max="13068" width="8.75" style="168" customWidth="1"/>
    <col min="13069" max="13069" width="11.875" style="168" customWidth="1"/>
    <col min="13070" max="13070" width="14.25" style="168" customWidth="1"/>
    <col min="13071" max="13071" width="8.75" style="168" customWidth="1"/>
    <col min="13072" max="13072" width="5.25" style="168" customWidth="1"/>
    <col min="13073" max="13073" width="8.75" style="168" customWidth="1"/>
    <col min="13074" max="13074" width="12.25" style="168" customWidth="1"/>
    <col min="13075" max="13075" width="10.25" style="168" customWidth="1"/>
    <col min="13076" max="13077" width="15.5" style="168" customWidth="1"/>
    <col min="13078" max="13078" width="13" style="168" customWidth="1"/>
    <col min="13079" max="13079" width="8.625" style="168" customWidth="1"/>
    <col min="13080" max="13080" width="8" style="168" customWidth="1"/>
    <col min="13081" max="13081" width="14" style="168" customWidth="1"/>
    <col min="13082" max="13093" width="7.875" style="168" customWidth="1"/>
    <col min="13094" max="13094" width="10.625" style="168" customWidth="1"/>
    <col min="13095" max="13095" width="1.125" style="168" customWidth="1"/>
    <col min="13096" max="13097" width="1.25" style="168" customWidth="1"/>
    <col min="13098" max="13098" width="7.625" style="168" customWidth="1"/>
    <col min="13099" max="13099" width="7" style="168" customWidth="1"/>
    <col min="13100" max="13101" width="7.625" style="168" customWidth="1"/>
    <col min="13102" max="13102" width="8" style="168" customWidth="1"/>
    <col min="13103" max="13104" width="7.625" style="168" customWidth="1"/>
    <col min="13105" max="13105" width="9.125" style="168" customWidth="1"/>
    <col min="13106" max="13106" width="2.375" style="168" customWidth="1"/>
    <col min="13107" max="13107" width="6.375" style="168" customWidth="1"/>
    <col min="13108" max="13108" width="3.625" style="168" customWidth="1"/>
    <col min="13109" max="13109" width="14.5" style="168" customWidth="1"/>
    <col min="13110" max="13110" width="5.875" style="168" customWidth="1"/>
    <col min="13111" max="13111" width="5" style="168" customWidth="1"/>
    <col min="13112" max="13112" width="11" style="168" customWidth="1"/>
    <col min="13113" max="13312" width="9" style="168"/>
    <col min="13313" max="13313" width="8.875" style="168" customWidth="1"/>
    <col min="13314" max="13314" width="9.75" style="168" customWidth="1"/>
    <col min="13315" max="13315" width="10.5" style="168" customWidth="1"/>
    <col min="13316" max="13324" width="8.75" style="168" customWidth="1"/>
    <col min="13325" max="13325" width="11.875" style="168" customWidth="1"/>
    <col min="13326" max="13326" width="14.25" style="168" customWidth="1"/>
    <col min="13327" max="13327" width="8.75" style="168" customWidth="1"/>
    <col min="13328" max="13328" width="5.25" style="168" customWidth="1"/>
    <col min="13329" max="13329" width="8.75" style="168" customWidth="1"/>
    <col min="13330" max="13330" width="12.25" style="168" customWidth="1"/>
    <col min="13331" max="13331" width="10.25" style="168" customWidth="1"/>
    <col min="13332" max="13333" width="15.5" style="168" customWidth="1"/>
    <col min="13334" max="13334" width="13" style="168" customWidth="1"/>
    <col min="13335" max="13335" width="8.625" style="168" customWidth="1"/>
    <col min="13336" max="13336" width="8" style="168" customWidth="1"/>
    <col min="13337" max="13337" width="14" style="168" customWidth="1"/>
    <col min="13338" max="13349" width="7.875" style="168" customWidth="1"/>
    <col min="13350" max="13350" width="10.625" style="168" customWidth="1"/>
    <col min="13351" max="13351" width="1.125" style="168" customWidth="1"/>
    <col min="13352" max="13353" width="1.25" style="168" customWidth="1"/>
    <col min="13354" max="13354" width="7.625" style="168" customWidth="1"/>
    <col min="13355" max="13355" width="7" style="168" customWidth="1"/>
    <col min="13356" max="13357" width="7.625" style="168" customWidth="1"/>
    <col min="13358" max="13358" width="8" style="168" customWidth="1"/>
    <col min="13359" max="13360" width="7.625" style="168" customWidth="1"/>
    <col min="13361" max="13361" width="9.125" style="168" customWidth="1"/>
    <col min="13362" max="13362" width="2.375" style="168" customWidth="1"/>
    <col min="13363" max="13363" width="6.375" style="168" customWidth="1"/>
    <col min="13364" max="13364" width="3.625" style="168" customWidth="1"/>
    <col min="13365" max="13365" width="14.5" style="168" customWidth="1"/>
    <col min="13366" max="13366" width="5.875" style="168" customWidth="1"/>
    <col min="13367" max="13367" width="5" style="168" customWidth="1"/>
    <col min="13368" max="13368" width="11" style="168" customWidth="1"/>
    <col min="13369" max="13568" width="9" style="168"/>
    <col min="13569" max="13569" width="8.875" style="168" customWidth="1"/>
    <col min="13570" max="13570" width="9.75" style="168" customWidth="1"/>
    <col min="13571" max="13571" width="10.5" style="168" customWidth="1"/>
    <col min="13572" max="13580" width="8.75" style="168" customWidth="1"/>
    <col min="13581" max="13581" width="11.875" style="168" customWidth="1"/>
    <col min="13582" max="13582" width="14.25" style="168" customWidth="1"/>
    <col min="13583" max="13583" width="8.75" style="168" customWidth="1"/>
    <col min="13584" max="13584" width="5.25" style="168" customWidth="1"/>
    <col min="13585" max="13585" width="8.75" style="168" customWidth="1"/>
    <col min="13586" max="13586" width="12.25" style="168" customWidth="1"/>
    <col min="13587" max="13587" width="10.25" style="168" customWidth="1"/>
    <col min="13588" max="13589" width="15.5" style="168" customWidth="1"/>
    <col min="13590" max="13590" width="13" style="168" customWidth="1"/>
    <col min="13591" max="13591" width="8.625" style="168" customWidth="1"/>
    <col min="13592" max="13592" width="8" style="168" customWidth="1"/>
    <col min="13593" max="13593" width="14" style="168" customWidth="1"/>
    <col min="13594" max="13605" width="7.875" style="168" customWidth="1"/>
    <col min="13606" max="13606" width="10.625" style="168" customWidth="1"/>
    <col min="13607" max="13607" width="1.125" style="168" customWidth="1"/>
    <col min="13608" max="13609" width="1.25" style="168" customWidth="1"/>
    <col min="13610" max="13610" width="7.625" style="168" customWidth="1"/>
    <col min="13611" max="13611" width="7" style="168" customWidth="1"/>
    <col min="13612" max="13613" width="7.625" style="168" customWidth="1"/>
    <col min="13614" max="13614" width="8" style="168" customWidth="1"/>
    <col min="13615" max="13616" width="7.625" style="168" customWidth="1"/>
    <col min="13617" max="13617" width="9.125" style="168" customWidth="1"/>
    <col min="13618" max="13618" width="2.375" style="168" customWidth="1"/>
    <col min="13619" max="13619" width="6.375" style="168" customWidth="1"/>
    <col min="13620" max="13620" width="3.625" style="168" customWidth="1"/>
    <col min="13621" max="13621" width="14.5" style="168" customWidth="1"/>
    <col min="13622" max="13622" width="5.875" style="168" customWidth="1"/>
    <col min="13623" max="13623" width="5" style="168" customWidth="1"/>
    <col min="13624" max="13624" width="11" style="168" customWidth="1"/>
    <col min="13625" max="13824" width="9" style="168"/>
    <col min="13825" max="13825" width="8.875" style="168" customWidth="1"/>
    <col min="13826" max="13826" width="9.75" style="168" customWidth="1"/>
    <col min="13827" max="13827" width="10.5" style="168" customWidth="1"/>
    <col min="13828" max="13836" width="8.75" style="168" customWidth="1"/>
    <col min="13837" max="13837" width="11.875" style="168" customWidth="1"/>
    <col min="13838" max="13838" width="14.25" style="168" customWidth="1"/>
    <col min="13839" max="13839" width="8.75" style="168" customWidth="1"/>
    <col min="13840" max="13840" width="5.25" style="168" customWidth="1"/>
    <col min="13841" max="13841" width="8.75" style="168" customWidth="1"/>
    <col min="13842" max="13842" width="12.25" style="168" customWidth="1"/>
    <col min="13843" max="13843" width="10.25" style="168" customWidth="1"/>
    <col min="13844" max="13845" width="15.5" style="168" customWidth="1"/>
    <col min="13846" max="13846" width="13" style="168" customWidth="1"/>
    <col min="13847" max="13847" width="8.625" style="168" customWidth="1"/>
    <col min="13848" max="13848" width="8" style="168" customWidth="1"/>
    <col min="13849" max="13849" width="14" style="168" customWidth="1"/>
    <col min="13850" max="13861" width="7.875" style="168" customWidth="1"/>
    <col min="13862" max="13862" width="10.625" style="168" customWidth="1"/>
    <col min="13863" max="13863" width="1.125" style="168" customWidth="1"/>
    <col min="13864" max="13865" width="1.25" style="168" customWidth="1"/>
    <col min="13866" max="13866" width="7.625" style="168" customWidth="1"/>
    <col min="13867" max="13867" width="7" style="168" customWidth="1"/>
    <col min="13868" max="13869" width="7.625" style="168" customWidth="1"/>
    <col min="13870" max="13870" width="8" style="168" customWidth="1"/>
    <col min="13871" max="13872" width="7.625" style="168" customWidth="1"/>
    <col min="13873" max="13873" width="9.125" style="168" customWidth="1"/>
    <col min="13874" max="13874" width="2.375" style="168" customWidth="1"/>
    <col min="13875" max="13875" width="6.375" style="168" customWidth="1"/>
    <col min="13876" max="13876" width="3.625" style="168" customWidth="1"/>
    <col min="13877" max="13877" width="14.5" style="168" customWidth="1"/>
    <col min="13878" max="13878" width="5.875" style="168" customWidth="1"/>
    <col min="13879" max="13879" width="5" style="168" customWidth="1"/>
    <col min="13880" max="13880" width="11" style="168" customWidth="1"/>
    <col min="13881" max="14080" width="9" style="168"/>
    <col min="14081" max="14081" width="8.875" style="168" customWidth="1"/>
    <col min="14082" max="14082" width="9.75" style="168" customWidth="1"/>
    <col min="14083" max="14083" width="10.5" style="168" customWidth="1"/>
    <col min="14084" max="14092" width="8.75" style="168" customWidth="1"/>
    <col min="14093" max="14093" width="11.875" style="168" customWidth="1"/>
    <col min="14094" max="14094" width="14.25" style="168" customWidth="1"/>
    <col min="14095" max="14095" width="8.75" style="168" customWidth="1"/>
    <col min="14096" max="14096" width="5.25" style="168" customWidth="1"/>
    <col min="14097" max="14097" width="8.75" style="168" customWidth="1"/>
    <col min="14098" max="14098" width="12.25" style="168" customWidth="1"/>
    <col min="14099" max="14099" width="10.25" style="168" customWidth="1"/>
    <col min="14100" max="14101" width="15.5" style="168" customWidth="1"/>
    <col min="14102" max="14102" width="13" style="168" customWidth="1"/>
    <col min="14103" max="14103" width="8.625" style="168" customWidth="1"/>
    <col min="14104" max="14104" width="8" style="168" customWidth="1"/>
    <col min="14105" max="14105" width="14" style="168" customWidth="1"/>
    <col min="14106" max="14117" width="7.875" style="168" customWidth="1"/>
    <col min="14118" max="14118" width="10.625" style="168" customWidth="1"/>
    <col min="14119" max="14119" width="1.125" style="168" customWidth="1"/>
    <col min="14120" max="14121" width="1.25" style="168" customWidth="1"/>
    <col min="14122" max="14122" width="7.625" style="168" customWidth="1"/>
    <col min="14123" max="14123" width="7" style="168" customWidth="1"/>
    <col min="14124" max="14125" width="7.625" style="168" customWidth="1"/>
    <col min="14126" max="14126" width="8" style="168" customWidth="1"/>
    <col min="14127" max="14128" width="7.625" style="168" customWidth="1"/>
    <col min="14129" max="14129" width="9.125" style="168" customWidth="1"/>
    <col min="14130" max="14130" width="2.375" style="168" customWidth="1"/>
    <col min="14131" max="14131" width="6.375" style="168" customWidth="1"/>
    <col min="14132" max="14132" width="3.625" style="168" customWidth="1"/>
    <col min="14133" max="14133" width="14.5" style="168" customWidth="1"/>
    <col min="14134" max="14134" width="5.875" style="168" customWidth="1"/>
    <col min="14135" max="14135" width="5" style="168" customWidth="1"/>
    <col min="14136" max="14136" width="11" style="168" customWidth="1"/>
    <col min="14137" max="14336" width="9" style="168"/>
    <col min="14337" max="14337" width="8.875" style="168" customWidth="1"/>
    <col min="14338" max="14338" width="9.75" style="168" customWidth="1"/>
    <col min="14339" max="14339" width="10.5" style="168" customWidth="1"/>
    <col min="14340" max="14348" width="8.75" style="168" customWidth="1"/>
    <col min="14349" max="14349" width="11.875" style="168" customWidth="1"/>
    <col min="14350" max="14350" width="14.25" style="168" customWidth="1"/>
    <col min="14351" max="14351" width="8.75" style="168" customWidth="1"/>
    <col min="14352" max="14352" width="5.25" style="168" customWidth="1"/>
    <col min="14353" max="14353" width="8.75" style="168" customWidth="1"/>
    <col min="14354" max="14354" width="12.25" style="168" customWidth="1"/>
    <col min="14355" max="14355" width="10.25" style="168" customWidth="1"/>
    <col min="14356" max="14357" width="15.5" style="168" customWidth="1"/>
    <col min="14358" max="14358" width="13" style="168" customWidth="1"/>
    <col min="14359" max="14359" width="8.625" style="168" customWidth="1"/>
    <col min="14360" max="14360" width="8" style="168" customWidth="1"/>
    <col min="14361" max="14361" width="14" style="168" customWidth="1"/>
    <col min="14362" max="14373" width="7.875" style="168" customWidth="1"/>
    <col min="14374" max="14374" width="10.625" style="168" customWidth="1"/>
    <col min="14375" max="14375" width="1.125" style="168" customWidth="1"/>
    <col min="14376" max="14377" width="1.25" style="168" customWidth="1"/>
    <col min="14378" max="14378" width="7.625" style="168" customWidth="1"/>
    <col min="14379" max="14379" width="7" style="168" customWidth="1"/>
    <col min="14380" max="14381" width="7.625" style="168" customWidth="1"/>
    <col min="14382" max="14382" width="8" style="168" customWidth="1"/>
    <col min="14383" max="14384" width="7.625" style="168" customWidth="1"/>
    <col min="14385" max="14385" width="9.125" style="168" customWidth="1"/>
    <col min="14386" max="14386" width="2.375" style="168" customWidth="1"/>
    <col min="14387" max="14387" width="6.375" style="168" customWidth="1"/>
    <col min="14388" max="14388" width="3.625" style="168" customWidth="1"/>
    <col min="14389" max="14389" width="14.5" style="168" customWidth="1"/>
    <col min="14390" max="14390" width="5.875" style="168" customWidth="1"/>
    <col min="14391" max="14391" width="5" style="168" customWidth="1"/>
    <col min="14392" max="14392" width="11" style="168" customWidth="1"/>
    <col min="14393" max="14592" width="9" style="168"/>
    <col min="14593" max="14593" width="8.875" style="168" customWidth="1"/>
    <col min="14594" max="14594" width="9.75" style="168" customWidth="1"/>
    <col min="14595" max="14595" width="10.5" style="168" customWidth="1"/>
    <col min="14596" max="14604" width="8.75" style="168" customWidth="1"/>
    <col min="14605" max="14605" width="11.875" style="168" customWidth="1"/>
    <col min="14606" max="14606" width="14.25" style="168" customWidth="1"/>
    <col min="14607" max="14607" width="8.75" style="168" customWidth="1"/>
    <col min="14608" max="14608" width="5.25" style="168" customWidth="1"/>
    <col min="14609" max="14609" width="8.75" style="168" customWidth="1"/>
    <col min="14610" max="14610" width="12.25" style="168" customWidth="1"/>
    <col min="14611" max="14611" width="10.25" style="168" customWidth="1"/>
    <col min="14612" max="14613" width="15.5" style="168" customWidth="1"/>
    <col min="14614" max="14614" width="13" style="168" customWidth="1"/>
    <col min="14615" max="14615" width="8.625" style="168" customWidth="1"/>
    <col min="14616" max="14616" width="8" style="168" customWidth="1"/>
    <col min="14617" max="14617" width="14" style="168" customWidth="1"/>
    <col min="14618" max="14629" width="7.875" style="168" customWidth="1"/>
    <col min="14630" max="14630" width="10.625" style="168" customWidth="1"/>
    <col min="14631" max="14631" width="1.125" style="168" customWidth="1"/>
    <col min="14632" max="14633" width="1.25" style="168" customWidth="1"/>
    <col min="14634" max="14634" width="7.625" style="168" customWidth="1"/>
    <col min="14635" max="14635" width="7" style="168" customWidth="1"/>
    <col min="14636" max="14637" width="7.625" style="168" customWidth="1"/>
    <col min="14638" max="14638" width="8" style="168" customWidth="1"/>
    <col min="14639" max="14640" width="7.625" style="168" customWidth="1"/>
    <col min="14641" max="14641" width="9.125" style="168" customWidth="1"/>
    <col min="14642" max="14642" width="2.375" style="168" customWidth="1"/>
    <col min="14643" max="14643" width="6.375" style="168" customWidth="1"/>
    <col min="14644" max="14644" width="3.625" style="168" customWidth="1"/>
    <col min="14645" max="14645" width="14.5" style="168" customWidth="1"/>
    <col min="14646" max="14646" width="5.875" style="168" customWidth="1"/>
    <col min="14647" max="14647" width="5" style="168" customWidth="1"/>
    <col min="14648" max="14648" width="11" style="168" customWidth="1"/>
    <col min="14649" max="14848" width="9" style="168"/>
    <col min="14849" max="14849" width="8.875" style="168" customWidth="1"/>
    <col min="14850" max="14850" width="9.75" style="168" customWidth="1"/>
    <col min="14851" max="14851" width="10.5" style="168" customWidth="1"/>
    <col min="14852" max="14860" width="8.75" style="168" customWidth="1"/>
    <col min="14861" max="14861" width="11.875" style="168" customWidth="1"/>
    <col min="14862" max="14862" width="14.25" style="168" customWidth="1"/>
    <col min="14863" max="14863" width="8.75" style="168" customWidth="1"/>
    <col min="14864" max="14864" width="5.25" style="168" customWidth="1"/>
    <col min="14865" max="14865" width="8.75" style="168" customWidth="1"/>
    <col min="14866" max="14866" width="12.25" style="168" customWidth="1"/>
    <col min="14867" max="14867" width="10.25" style="168" customWidth="1"/>
    <col min="14868" max="14869" width="15.5" style="168" customWidth="1"/>
    <col min="14870" max="14870" width="13" style="168" customWidth="1"/>
    <col min="14871" max="14871" width="8.625" style="168" customWidth="1"/>
    <col min="14872" max="14872" width="8" style="168" customWidth="1"/>
    <col min="14873" max="14873" width="14" style="168" customWidth="1"/>
    <col min="14874" max="14885" width="7.875" style="168" customWidth="1"/>
    <col min="14886" max="14886" width="10.625" style="168" customWidth="1"/>
    <col min="14887" max="14887" width="1.125" style="168" customWidth="1"/>
    <col min="14888" max="14889" width="1.25" style="168" customWidth="1"/>
    <col min="14890" max="14890" width="7.625" style="168" customWidth="1"/>
    <col min="14891" max="14891" width="7" style="168" customWidth="1"/>
    <col min="14892" max="14893" width="7.625" style="168" customWidth="1"/>
    <col min="14894" max="14894" width="8" style="168" customWidth="1"/>
    <col min="14895" max="14896" width="7.625" style="168" customWidth="1"/>
    <col min="14897" max="14897" width="9.125" style="168" customWidth="1"/>
    <col min="14898" max="14898" width="2.375" style="168" customWidth="1"/>
    <col min="14899" max="14899" width="6.375" style="168" customWidth="1"/>
    <col min="14900" max="14900" width="3.625" style="168" customWidth="1"/>
    <col min="14901" max="14901" width="14.5" style="168" customWidth="1"/>
    <col min="14902" max="14902" width="5.875" style="168" customWidth="1"/>
    <col min="14903" max="14903" width="5" style="168" customWidth="1"/>
    <col min="14904" max="14904" width="11" style="168" customWidth="1"/>
    <col min="14905" max="15104" width="9" style="168"/>
    <col min="15105" max="15105" width="8.875" style="168" customWidth="1"/>
    <col min="15106" max="15106" width="9.75" style="168" customWidth="1"/>
    <col min="15107" max="15107" width="10.5" style="168" customWidth="1"/>
    <col min="15108" max="15116" width="8.75" style="168" customWidth="1"/>
    <col min="15117" max="15117" width="11.875" style="168" customWidth="1"/>
    <col min="15118" max="15118" width="14.25" style="168" customWidth="1"/>
    <col min="15119" max="15119" width="8.75" style="168" customWidth="1"/>
    <col min="15120" max="15120" width="5.25" style="168" customWidth="1"/>
    <col min="15121" max="15121" width="8.75" style="168" customWidth="1"/>
    <col min="15122" max="15122" width="12.25" style="168" customWidth="1"/>
    <col min="15123" max="15123" width="10.25" style="168" customWidth="1"/>
    <col min="15124" max="15125" width="15.5" style="168" customWidth="1"/>
    <col min="15126" max="15126" width="13" style="168" customWidth="1"/>
    <col min="15127" max="15127" width="8.625" style="168" customWidth="1"/>
    <col min="15128" max="15128" width="8" style="168" customWidth="1"/>
    <col min="15129" max="15129" width="14" style="168" customWidth="1"/>
    <col min="15130" max="15141" width="7.875" style="168" customWidth="1"/>
    <col min="15142" max="15142" width="10.625" style="168" customWidth="1"/>
    <col min="15143" max="15143" width="1.125" style="168" customWidth="1"/>
    <col min="15144" max="15145" width="1.25" style="168" customWidth="1"/>
    <col min="15146" max="15146" width="7.625" style="168" customWidth="1"/>
    <col min="15147" max="15147" width="7" style="168" customWidth="1"/>
    <col min="15148" max="15149" width="7.625" style="168" customWidth="1"/>
    <col min="15150" max="15150" width="8" style="168" customWidth="1"/>
    <col min="15151" max="15152" width="7.625" style="168" customWidth="1"/>
    <col min="15153" max="15153" width="9.125" style="168" customWidth="1"/>
    <col min="15154" max="15154" width="2.375" style="168" customWidth="1"/>
    <col min="15155" max="15155" width="6.375" style="168" customWidth="1"/>
    <col min="15156" max="15156" width="3.625" style="168" customWidth="1"/>
    <col min="15157" max="15157" width="14.5" style="168" customWidth="1"/>
    <col min="15158" max="15158" width="5.875" style="168" customWidth="1"/>
    <col min="15159" max="15159" width="5" style="168" customWidth="1"/>
    <col min="15160" max="15160" width="11" style="168" customWidth="1"/>
    <col min="15161" max="15360" width="9" style="168"/>
    <col min="15361" max="15361" width="8.875" style="168" customWidth="1"/>
    <col min="15362" max="15362" width="9.75" style="168" customWidth="1"/>
    <col min="15363" max="15363" width="10.5" style="168" customWidth="1"/>
    <col min="15364" max="15372" width="8.75" style="168" customWidth="1"/>
    <col min="15373" max="15373" width="11.875" style="168" customWidth="1"/>
    <col min="15374" max="15374" width="14.25" style="168" customWidth="1"/>
    <col min="15375" max="15375" width="8.75" style="168" customWidth="1"/>
    <col min="15376" max="15376" width="5.25" style="168" customWidth="1"/>
    <col min="15377" max="15377" width="8.75" style="168" customWidth="1"/>
    <col min="15378" max="15378" width="12.25" style="168" customWidth="1"/>
    <col min="15379" max="15379" width="10.25" style="168" customWidth="1"/>
    <col min="15380" max="15381" width="15.5" style="168" customWidth="1"/>
    <col min="15382" max="15382" width="13" style="168" customWidth="1"/>
    <col min="15383" max="15383" width="8.625" style="168" customWidth="1"/>
    <col min="15384" max="15384" width="8" style="168" customWidth="1"/>
    <col min="15385" max="15385" width="14" style="168" customWidth="1"/>
    <col min="15386" max="15397" width="7.875" style="168" customWidth="1"/>
    <col min="15398" max="15398" width="10.625" style="168" customWidth="1"/>
    <col min="15399" max="15399" width="1.125" style="168" customWidth="1"/>
    <col min="15400" max="15401" width="1.25" style="168" customWidth="1"/>
    <col min="15402" max="15402" width="7.625" style="168" customWidth="1"/>
    <col min="15403" max="15403" width="7" style="168" customWidth="1"/>
    <col min="15404" max="15405" width="7.625" style="168" customWidth="1"/>
    <col min="15406" max="15406" width="8" style="168" customWidth="1"/>
    <col min="15407" max="15408" width="7.625" style="168" customWidth="1"/>
    <col min="15409" max="15409" width="9.125" style="168" customWidth="1"/>
    <col min="15410" max="15410" width="2.375" style="168" customWidth="1"/>
    <col min="15411" max="15411" width="6.375" style="168" customWidth="1"/>
    <col min="15412" max="15412" width="3.625" style="168" customWidth="1"/>
    <col min="15413" max="15413" width="14.5" style="168" customWidth="1"/>
    <col min="15414" max="15414" width="5.875" style="168" customWidth="1"/>
    <col min="15415" max="15415" width="5" style="168" customWidth="1"/>
    <col min="15416" max="15416" width="11" style="168" customWidth="1"/>
    <col min="15417" max="15616" width="9" style="168"/>
    <col min="15617" max="15617" width="8.875" style="168" customWidth="1"/>
    <col min="15618" max="15618" width="9.75" style="168" customWidth="1"/>
    <col min="15619" max="15619" width="10.5" style="168" customWidth="1"/>
    <col min="15620" max="15628" width="8.75" style="168" customWidth="1"/>
    <col min="15629" max="15629" width="11.875" style="168" customWidth="1"/>
    <col min="15630" max="15630" width="14.25" style="168" customWidth="1"/>
    <col min="15631" max="15631" width="8.75" style="168" customWidth="1"/>
    <col min="15632" max="15632" width="5.25" style="168" customWidth="1"/>
    <col min="15633" max="15633" width="8.75" style="168" customWidth="1"/>
    <col min="15634" max="15634" width="12.25" style="168" customWidth="1"/>
    <col min="15635" max="15635" width="10.25" style="168" customWidth="1"/>
    <col min="15636" max="15637" width="15.5" style="168" customWidth="1"/>
    <col min="15638" max="15638" width="13" style="168" customWidth="1"/>
    <col min="15639" max="15639" width="8.625" style="168" customWidth="1"/>
    <col min="15640" max="15640" width="8" style="168" customWidth="1"/>
    <col min="15641" max="15641" width="14" style="168" customWidth="1"/>
    <col min="15642" max="15653" width="7.875" style="168" customWidth="1"/>
    <col min="15654" max="15654" width="10.625" style="168" customWidth="1"/>
    <col min="15655" max="15655" width="1.125" style="168" customWidth="1"/>
    <col min="15656" max="15657" width="1.25" style="168" customWidth="1"/>
    <col min="15658" max="15658" width="7.625" style="168" customWidth="1"/>
    <col min="15659" max="15659" width="7" style="168" customWidth="1"/>
    <col min="15660" max="15661" width="7.625" style="168" customWidth="1"/>
    <col min="15662" max="15662" width="8" style="168" customWidth="1"/>
    <col min="15663" max="15664" width="7.625" style="168" customWidth="1"/>
    <col min="15665" max="15665" width="9.125" style="168" customWidth="1"/>
    <col min="15666" max="15666" width="2.375" style="168" customWidth="1"/>
    <col min="15667" max="15667" width="6.375" style="168" customWidth="1"/>
    <col min="15668" max="15668" width="3.625" style="168" customWidth="1"/>
    <col min="15669" max="15669" width="14.5" style="168" customWidth="1"/>
    <col min="15670" max="15670" width="5.875" style="168" customWidth="1"/>
    <col min="15671" max="15671" width="5" style="168" customWidth="1"/>
    <col min="15672" max="15672" width="11" style="168" customWidth="1"/>
    <col min="15673" max="15872" width="9" style="168"/>
    <col min="15873" max="15873" width="8.875" style="168" customWidth="1"/>
    <col min="15874" max="15874" width="9.75" style="168" customWidth="1"/>
    <col min="15875" max="15875" width="10.5" style="168" customWidth="1"/>
    <col min="15876" max="15884" width="8.75" style="168" customWidth="1"/>
    <col min="15885" max="15885" width="11.875" style="168" customWidth="1"/>
    <col min="15886" max="15886" width="14.25" style="168" customWidth="1"/>
    <col min="15887" max="15887" width="8.75" style="168" customWidth="1"/>
    <col min="15888" max="15888" width="5.25" style="168" customWidth="1"/>
    <col min="15889" max="15889" width="8.75" style="168" customWidth="1"/>
    <col min="15890" max="15890" width="12.25" style="168" customWidth="1"/>
    <col min="15891" max="15891" width="10.25" style="168" customWidth="1"/>
    <col min="15892" max="15893" width="15.5" style="168" customWidth="1"/>
    <col min="15894" max="15894" width="13" style="168" customWidth="1"/>
    <col min="15895" max="15895" width="8.625" style="168" customWidth="1"/>
    <col min="15896" max="15896" width="8" style="168" customWidth="1"/>
    <col min="15897" max="15897" width="14" style="168" customWidth="1"/>
    <col min="15898" max="15909" width="7.875" style="168" customWidth="1"/>
    <col min="15910" max="15910" width="10.625" style="168" customWidth="1"/>
    <col min="15911" max="15911" width="1.125" style="168" customWidth="1"/>
    <col min="15912" max="15913" width="1.25" style="168" customWidth="1"/>
    <col min="15914" max="15914" width="7.625" style="168" customWidth="1"/>
    <col min="15915" max="15915" width="7" style="168" customWidth="1"/>
    <col min="15916" max="15917" width="7.625" style="168" customWidth="1"/>
    <col min="15918" max="15918" width="8" style="168" customWidth="1"/>
    <col min="15919" max="15920" width="7.625" style="168" customWidth="1"/>
    <col min="15921" max="15921" width="9.125" style="168" customWidth="1"/>
    <col min="15922" max="15922" width="2.375" style="168" customWidth="1"/>
    <col min="15923" max="15923" width="6.375" style="168" customWidth="1"/>
    <col min="15924" max="15924" width="3.625" style="168" customWidth="1"/>
    <col min="15925" max="15925" width="14.5" style="168" customWidth="1"/>
    <col min="15926" max="15926" width="5.875" style="168" customWidth="1"/>
    <col min="15927" max="15927" width="5" style="168" customWidth="1"/>
    <col min="15928" max="15928" width="11" style="168" customWidth="1"/>
    <col min="15929" max="16128" width="9" style="168"/>
    <col min="16129" max="16129" width="8.875" style="168" customWidth="1"/>
    <col min="16130" max="16130" width="9.75" style="168" customWidth="1"/>
    <col min="16131" max="16131" width="10.5" style="168" customWidth="1"/>
    <col min="16132" max="16140" width="8.75" style="168" customWidth="1"/>
    <col min="16141" max="16141" width="11.875" style="168" customWidth="1"/>
    <col min="16142" max="16142" width="14.25" style="168" customWidth="1"/>
    <col min="16143" max="16143" width="8.75" style="168" customWidth="1"/>
    <col min="16144" max="16144" width="5.25" style="168" customWidth="1"/>
    <col min="16145" max="16145" width="8.75" style="168" customWidth="1"/>
    <col min="16146" max="16146" width="12.25" style="168" customWidth="1"/>
    <col min="16147" max="16147" width="10.25" style="168" customWidth="1"/>
    <col min="16148" max="16149" width="15.5" style="168" customWidth="1"/>
    <col min="16150" max="16150" width="13" style="168" customWidth="1"/>
    <col min="16151" max="16151" width="8.625" style="168" customWidth="1"/>
    <col min="16152" max="16152" width="8" style="168" customWidth="1"/>
    <col min="16153" max="16153" width="14" style="168" customWidth="1"/>
    <col min="16154" max="16165" width="7.875" style="168" customWidth="1"/>
    <col min="16166" max="16166" width="10.625" style="168" customWidth="1"/>
    <col min="16167" max="16167" width="1.125" style="168" customWidth="1"/>
    <col min="16168" max="16169" width="1.25" style="168" customWidth="1"/>
    <col min="16170" max="16170" width="7.625" style="168" customWidth="1"/>
    <col min="16171" max="16171" width="7" style="168" customWidth="1"/>
    <col min="16172" max="16173" width="7.625" style="168" customWidth="1"/>
    <col min="16174" max="16174" width="8" style="168" customWidth="1"/>
    <col min="16175" max="16176" width="7.625" style="168" customWidth="1"/>
    <col min="16177" max="16177" width="9.125" style="168" customWidth="1"/>
    <col min="16178" max="16178" width="2.375" style="168" customWidth="1"/>
    <col min="16179" max="16179" width="6.375" style="168" customWidth="1"/>
    <col min="16180" max="16180" width="3.625" style="168" customWidth="1"/>
    <col min="16181" max="16181" width="14.5" style="168" customWidth="1"/>
    <col min="16182" max="16182" width="5.875" style="168" customWidth="1"/>
    <col min="16183" max="16183" width="5" style="168" customWidth="1"/>
    <col min="16184" max="16184" width="11" style="168" customWidth="1"/>
    <col min="16185" max="16384" width="9" style="168"/>
  </cols>
  <sheetData>
    <row r="1" spans="1:57" ht="39.75" customHeight="1" x14ac:dyDescent="0.3">
      <c r="A1" s="169"/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1"/>
      <c r="N1" s="247" t="s">
        <v>278</v>
      </c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168" t="s">
        <v>266</v>
      </c>
      <c r="AO1" s="248" t="s">
        <v>111</v>
      </c>
      <c r="AP1" s="249"/>
      <c r="AQ1" s="249"/>
      <c r="AR1" s="249" t="s">
        <v>113</v>
      </c>
      <c r="AS1" s="249"/>
      <c r="AT1" s="249" t="s">
        <v>56</v>
      </c>
      <c r="AU1" s="249"/>
      <c r="AV1" s="249" t="s">
        <v>87</v>
      </c>
      <c r="AW1" s="249"/>
      <c r="AX1" s="250" t="s">
        <v>26</v>
      </c>
      <c r="AY1" s="251"/>
      <c r="AZ1" s="251"/>
      <c r="BA1" s="251"/>
      <c r="BB1" s="251"/>
      <c r="BC1" s="251"/>
      <c r="BD1" s="251"/>
      <c r="BE1" s="252"/>
    </row>
    <row r="2" spans="1:57" ht="21" customHeight="1" x14ac:dyDescent="0.3">
      <c r="A2" s="172"/>
      <c r="B2" s="173" t="s">
        <v>292</v>
      </c>
      <c r="C2" s="174"/>
      <c r="M2" s="175"/>
      <c r="Y2" s="168" t="s">
        <v>295</v>
      </c>
      <c r="AO2" s="253"/>
      <c r="AP2" s="254"/>
      <c r="AQ2" s="254"/>
      <c r="AR2" s="254"/>
      <c r="AS2" s="254"/>
      <c r="AT2" s="254"/>
      <c r="AU2" s="254"/>
      <c r="AV2" s="254"/>
      <c r="AW2" s="254"/>
      <c r="AX2" s="255" t="s">
        <v>301</v>
      </c>
      <c r="AY2" s="256"/>
      <c r="AZ2" s="256"/>
      <c r="BA2" s="256"/>
      <c r="BB2" s="256"/>
      <c r="BC2" s="256"/>
      <c r="BD2" s="256"/>
      <c r="BE2" s="257"/>
    </row>
    <row r="3" spans="1:57" ht="36.75" customHeight="1" x14ac:dyDescent="0.3">
      <c r="A3" s="172"/>
      <c r="B3" s="261" t="s">
        <v>119</v>
      </c>
      <c r="C3" s="262" t="s">
        <v>10</v>
      </c>
      <c r="D3" s="262"/>
      <c r="E3" s="262"/>
      <c r="F3" s="262"/>
      <c r="G3" s="262"/>
      <c r="M3" s="175"/>
      <c r="N3" s="168" t="s">
        <v>257</v>
      </c>
      <c r="O3" s="168" t="str">
        <f>+C3</f>
        <v>제천시 내토로12길 64번지 내</v>
      </c>
      <c r="Z3" s="168" t="s">
        <v>258</v>
      </c>
      <c r="AO3" s="253"/>
      <c r="AP3" s="254"/>
      <c r="AQ3" s="254"/>
      <c r="AR3" s="254"/>
      <c r="AS3" s="254"/>
      <c r="AT3" s="254"/>
      <c r="AU3" s="254"/>
      <c r="AV3" s="254"/>
      <c r="AW3" s="254"/>
      <c r="AX3" s="258"/>
      <c r="AY3" s="259"/>
      <c r="AZ3" s="259"/>
      <c r="BA3" s="259"/>
      <c r="BB3" s="259"/>
      <c r="BC3" s="259"/>
      <c r="BD3" s="259"/>
      <c r="BE3" s="260"/>
    </row>
    <row r="4" spans="1:57" ht="28.5" customHeight="1" x14ac:dyDescent="0.3">
      <c r="A4" s="176"/>
      <c r="B4" s="261"/>
      <c r="C4" s="262"/>
      <c r="D4" s="262"/>
      <c r="E4" s="262"/>
      <c r="F4" s="262"/>
      <c r="G4" s="262"/>
      <c r="M4" s="175"/>
      <c r="N4" s="168" t="s">
        <v>264</v>
      </c>
      <c r="O4" s="168" t="str">
        <f>B10</f>
        <v>제천하수처리장 슬러지 고속혼합장치 관급자재 제조·구매설치</v>
      </c>
      <c r="Z4" s="168" t="s">
        <v>23</v>
      </c>
      <c r="AO4" s="176"/>
      <c r="AP4" s="177" t="str">
        <f>B2</f>
        <v xml:space="preserve">   2 0 2 6  년도</v>
      </c>
      <c r="AQ4" s="178"/>
      <c r="AR4" s="178"/>
      <c r="BE4" s="175"/>
    </row>
    <row r="5" spans="1:57" ht="21" customHeight="1" x14ac:dyDescent="0.3">
      <c r="A5" s="176"/>
      <c r="M5" s="175"/>
      <c r="N5" s="168" t="s">
        <v>260</v>
      </c>
      <c r="O5" s="168" t="s">
        <v>293</v>
      </c>
      <c r="Z5" s="168" t="s">
        <v>277</v>
      </c>
      <c r="AO5" s="176"/>
      <c r="AR5" s="263" t="str">
        <f>B10</f>
        <v>제천하수처리장 슬러지 고속혼합장치 관급자재 제조·구매설치</v>
      </c>
      <c r="AS5" s="263"/>
      <c r="AT5" s="263"/>
      <c r="AU5" s="263"/>
      <c r="AV5" s="263"/>
      <c r="AW5" s="263"/>
      <c r="AX5" s="263"/>
      <c r="AY5" s="263"/>
      <c r="AZ5" s="263"/>
      <c r="BA5" s="263"/>
      <c r="BB5" s="263"/>
      <c r="BC5" s="263"/>
      <c r="BD5" s="263"/>
      <c r="BE5" s="175"/>
    </row>
    <row r="6" spans="1:57" ht="21" customHeight="1" x14ac:dyDescent="0.3">
      <c r="A6" s="176"/>
      <c r="M6" s="175"/>
      <c r="Z6" s="168" t="s">
        <v>271</v>
      </c>
      <c r="AO6" s="176"/>
      <c r="AR6" s="263"/>
      <c r="AS6" s="263"/>
      <c r="AT6" s="263"/>
      <c r="AU6" s="263"/>
      <c r="AV6" s="263"/>
      <c r="AW6" s="263"/>
      <c r="AX6" s="263"/>
      <c r="AY6" s="263"/>
      <c r="AZ6" s="263"/>
      <c r="BA6" s="263"/>
      <c r="BB6" s="263"/>
      <c r="BC6" s="263"/>
      <c r="BD6" s="263"/>
      <c r="BE6" s="175"/>
    </row>
    <row r="7" spans="1:57" ht="21" customHeight="1" x14ac:dyDescent="0.3">
      <c r="A7" s="176"/>
      <c r="M7" s="175"/>
      <c r="N7" s="168" t="s">
        <v>48</v>
      </c>
      <c r="Y7" s="179" t="s">
        <v>47</v>
      </c>
      <c r="Z7" s="264">
        <v>30</v>
      </c>
      <c r="AA7" s="264"/>
      <c r="AB7" s="264">
        <v>60</v>
      </c>
      <c r="AC7" s="264"/>
      <c r="AD7" s="264">
        <v>90</v>
      </c>
      <c r="AE7" s="264"/>
      <c r="AF7" s="264">
        <v>120</v>
      </c>
      <c r="AG7" s="264"/>
      <c r="AH7" s="264">
        <v>150</v>
      </c>
      <c r="AI7" s="264"/>
      <c r="AJ7" s="264">
        <v>180</v>
      </c>
      <c r="AK7" s="265"/>
      <c r="AL7" s="180" t="s">
        <v>51</v>
      </c>
      <c r="AM7" s="181"/>
      <c r="AN7" s="181"/>
      <c r="AO7" s="182"/>
      <c r="BE7" s="175"/>
    </row>
    <row r="8" spans="1:57" ht="21" customHeight="1" x14ac:dyDescent="0.3">
      <c r="A8" s="176"/>
      <c r="B8" s="183"/>
      <c r="C8" s="183"/>
      <c r="D8" s="183"/>
      <c r="E8" s="183"/>
      <c r="F8" s="183"/>
      <c r="G8" s="183"/>
      <c r="H8" s="183"/>
      <c r="I8" s="183"/>
      <c r="J8" s="183"/>
      <c r="K8" s="183"/>
      <c r="L8" s="183"/>
      <c r="M8" s="175"/>
      <c r="O8" s="266" t="s">
        <v>47</v>
      </c>
      <c r="P8" s="267"/>
      <c r="Q8" s="268" t="s">
        <v>25</v>
      </c>
      <c r="R8" s="267"/>
      <c r="S8" s="267"/>
      <c r="T8" s="267"/>
      <c r="U8" s="267"/>
      <c r="V8" s="267"/>
      <c r="W8" s="267"/>
      <c r="X8" s="269"/>
      <c r="Y8" s="184" t="str">
        <f>O9</f>
        <v>고속혼합장치</v>
      </c>
      <c r="Z8" s="185"/>
      <c r="AA8" s="186"/>
      <c r="AB8" s="185"/>
      <c r="AC8" s="186"/>
      <c r="AD8" s="185"/>
      <c r="AE8" s="186"/>
      <c r="AF8" s="185"/>
      <c r="AG8" s="186"/>
      <c r="AH8" s="187"/>
      <c r="AI8" s="188"/>
      <c r="AJ8" s="189"/>
      <c r="AK8" s="189"/>
      <c r="AL8" s="190"/>
      <c r="AM8" s="181"/>
      <c r="AN8" s="181"/>
      <c r="AO8" s="182"/>
      <c r="AP8" s="177" t="s">
        <v>6</v>
      </c>
      <c r="AQ8" s="178"/>
      <c r="AR8" s="178"/>
      <c r="AS8" s="168" t="s">
        <v>60</v>
      </c>
      <c r="BA8" s="259" t="str">
        <f>C3</f>
        <v>제천시 내토로12길 64번지 내</v>
      </c>
      <c r="BB8" s="259"/>
      <c r="BC8" s="259"/>
      <c r="BD8" s="259"/>
      <c r="BE8" s="175"/>
    </row>
    <row r="9" spans="1:57" ht="21" customHeight="1" x14ac:dyDescent="0.3">
      <c r="A9" s="176"/>
      <c r="B9" s="183"/>
      <c r="C9" s="183"/>
      <c r="D9" s="183"/>
      <c r="E9" s="183"/>
      <c r="F9" s="183"/>
      <c r="G9" s="183"/>
      <c r="H9" s="183"/>
      <c r="I9" s="183"/>
      <c r="J9" s="183"/>
      <c r="K9" s="183"/>
      <c r="L9" s="183"/>
      <c r="M9" s="175"/>
      <c r="O9" s="270" t="str">
        <f>일위대가목록!B4</f>
        <v>고속혼합장치</v>
      </c>
      <c r="P9" s="271"/>
      <c r="Q9" s="272" t="s">
        <v>206</v>
      </c>
      <c r="R9" s="273"/>
      <c r="S9" s="273"/>
      <c r="T9" s="273"/>
      <c r="U9" s="273"/>
      <c r="V9" s="273"/>
      <c r="W9" s="273"/>
      <c r="X9" s="191"/>
      <c r="Y9" s="192"/>
      <c r="Z9" s="185"/>
      <c r="AA9" s="186"/>
      <c r="AB9" s="185"/>
      <c r="AC9" s="186"/>
      <c r="AD9" s="185"/>
      <c r="AE9" s="186"/>
      <c r="AF9" s="185"/>
      <c r="AG9" s="186"/>
      <c r="AH9" s="187"/>
      <c r="AI9" s="188"/>
      <c r="AJ9" s="189"/>
      <c r="AK9" s="189"/>
      <c r="AL9" s="190"/>
      <c r="AO9" s="176"/>
      <c r="BE9" s="175"/>
    </row>
    <row r="10" spans="1:57" ht="21" customHeight="1" x14ac:dyDescent="0.3">
      <c r="A10" s="176"/>
      <c r="B10" s="274" t="s">
        <v>302</v>
      </c>
      <c r="C10" s="274"/>
      <c r="D10" s="274"/>
      <c r="E10" s="274"/>
      <c r="F10" s="274"/>
      <c r="G10" s="274"/>
      <c r="H10" s="274"/>
      <c r="I10" s="274"/>
      <c r="J10" s="274"/>
      <c r="K10" s="274"/>
      <c r="L10" s="274"/>
      <c r="M10" s="175"/>
      <c r="O10" s="276"/>
      <c r="P10" s="277"/>
      <c r="Q10" s="193"/>
      <c r="R10" s="194"/>
      <c r="S10" s="194"/>
      <c r="T10" s="194"/>
      <c r="U10" s="194"/>
      <c r="V10" s="189"/>
      <c r="W10" s="189"/>
      <c r="X10" s="191"/>
      <c r="Y10" s="192"/>
      <c r="Z10" s="187"/>
      <c r="AA10" s="195"/>
      <c r="AB10" s="187"/>
      <c r="AC10" s="195"/>
      <c r="AD10" s="187"/>
      <c r="AE10" s="195"/>
      <c r="AF10" s="187"/>
      <c r="AG10" s="195"/>
      <c r="AH10" s="187"/>
      <c r="AI10" s="188"/>
      <c r="AJ10" s="189"/>
      <c r="AK10" s="189"/>
      <c r="AL10" s="190"/>
      <c r="AO10" s="176"/>
      <c r="AP10" s="177" t="s">
        <v>256</v>
      </c>
      <c r="AQ10" s="178"/>
      <c r="AR10" s="178"/>
      <c r="AS10" s="278" t="str">
        <f>O9</f>
        <v>고속혼합장치</v>
      </c>
      <c r="AT10" s="278"/>
      <c r="AU10" s="279" t="str">
        <f t="shared" ref="AU10:AU16" si="0">Q9</f>
        <v>1식</v>
      </c>
      <c r="AV10" s="279"/>
      <c r="AW10" s="279"/>
      <c r="AX10" s="279"/>
      <c r="AY10" s="279"/>
      <c r="AZ10" s="279"/>
      <c r="BA10" s="279"/>
      <c r="BB10" s="279"/>
      <c r="BC10" s="279"/>
      <c r="BD10" s="279"/>
      <c r="BE10" s="175"/>
    </row>
    <row r="11" spans="1:57" ht="21" customHeight="1" x14ac:dyDescent="0.3">
      <c r="A11" s="176"/>
      <c r="B11" s="275"/>
      <c r="C11" s="275"/>
      <c r="D11" s="275"/>
      <c r="E11" s="275"/>
      <c r="F11" s="275"/>
      <c r="G11" s="275"/>
      <c r="H11" s="275"/>
      <c r="I11" s="275"/>
      <c r="J11" s="275"/>
      <c r="K11" s="275"/>
      <c r="L11" s="275"/>
      <c r="M11" s="175"/>
      <c r="O11" s="276"/>
      <c r="P11" s="277"/>
      <c r="Q11" s="272"/>
      <c r="R11" s="273"/>
      <c r="S11" s="273"/>
      <c r="T11" s="273"/>
      <c r="U11" s="273"/>
      <c r="V11" s="273"/>
      <c r="W11" s="273"/>
      <c r="X11" s="191"/>
      <c r="Y11" s="192"/>
      <c r="Z11" s="187"/>
      <c r="AA11" s="195"/>
      <c r="AB11" s="187"/>
      <c r="AC11" s="195"/>
      <c r="AD11" s="187"/>
      <c r="AE11" s="195"/>
      <c r="AF11" s="187"/>
      <c r="AG11" s="195"/>
      <c r="AH11" s="187"/>
      <c r="AI11" s="188"/>
      <c r="AJ11" s="189"/>
      <c r="AK11" s="189"/>
      <c r="AL11" s="190"/>
      <c r="AO11" s="176"/>
      <c r="AP11" s="196"/>
      <c r="AQ11" s="197"/>
      <c r="AR11" s="197"/>
      <c r="AS11" s="278">
        <f>O10</f>
        <v>0</v>
      </c>
      <c r="AT11" s="278"/>
      <c r="AU11" s="279">
        <f t="shared" si="0"/>
        <v>0</v>
      </c>
      <c r="AV11" s="279"/>
      <c r="AW11" s="279"/>
      <c r="AX11" s="279"/>
      <c r="AY11" s="279"/>
      <c r="AZ11" s="279"/>
      <c r="BA11" s="279"/>
      <c r="BB11" s="279"/>
      <c r="BC11" s="279"/>
      <c r="BD11" s="279"/>
      <c r="BE11" s="175"/>
    </row>
    <row r="12" spans="1:57" ht="21" customHeight="1" x14ac:dyDescent="0.3">
      <c r="A12" s="176"/>
      <c r="M12" s="175"/>
      <c r="O12" s="276"/>
      <c r="P12" s="277"/>
      <c r="Q12" s="272"/>
      <c r="R12" s="273"/>
      <c r="S12" s="273"/>
      <c r="T12" s="273"/>
      <c r="U12" s="273"/>
      <c r="V12" s="273"/>
      <c r="W12" s="273"/>
      <c r="X12" s="191"/>
      <c r="Y12" s="192"/>
      <c r="Z12" s="187"/>
      <c r="AA12" s="195"/>
      <c r="AB12" s="187"/>
      <c r="AC12" s="195"/>
      <c r="AD12" s="187"/>
      <c r="AE12" s="195"/>
      <c r="AF12" s="187"/>
      <c r="AG12" s="195"/>
      <c r="AH12" s="187"/>
      <c r="AI12" s="188"/>
      <c r="AJ12" s="189"/>
      <c r="AK12" s="189"/>
      <c r="AL12" s="190"/>
      <c r="AO12" s="176"/>
      <c r="AS12" s="278">
        <f>O11</f>
        <v>0</v>
      </c>
      <c r="AT12" s="278"/>
      <c r="AU12" s="279">
        <f t="shared" si="0"/>
        <v>0</v>
      </c>
      <c r="AV12" s="279"/>
      <c r="AW12" s="279"/>
      <c r="AX12" s="279"/>
      <c r="AY12" s="279"/>
      <c r="AZ12" s="279"/>
      <c r="BA12" s="279"/>
      <c r="BB12" s="279"/>
      <c r="BC12" s="279"/>
      <c r="BD12" s="279"/>
      <c r="BE12" s="175"/>
    </row>
    <row r="13" spans="1:57" ht="21" customHeight="1" x14ac:dyDescent="0.3">
      <c r="A13" s="176"/>
      <c r="M13" s="175"/>
      <c r="O13" s="276"/>
      <c r="P13" s="277"/>
      <c r="Q13" s="272"/>
      <c r="R13" s="273"/>
      <c r="S13" s="273"/>
      <c r="T13" s="273"/>
      <c r="U13" s="273"/>
      <c r="V13" s="189"/>
      <c r="W13" s="189"/>
      <c r="X13" s="191"/>
      <c r="Y13" s="192"/>
      <c r="Z13" s="187"/>
      <c r="AA13" s="195"/>
      <c r="AB13" s="187"/>
      <c r="AC13" s="195"/>
      <c r="AD13" s="187"/>
      <c r="AE13" s="195"/>
      <c r="AF13" s="187"/>
      <c r="AG13" s="195"/>
      <c r="AH13" s="187"/>
      <c r="AI13" s="188"/>
      <c r="AJ13" s="189"/>
      <c r="AK13" s="189"/>
      <c r="AL13" s="190"/>
      <c r="AO13" s="176"/>
      <c r="AS13" s="278">
        <f>O12</f>
        <v>0</v>
      </c>
      <c r="AT13" s="278"/>
      <c r="AU13" s="279">
        <f t="shared" si="0"/>
        <v>0</v>
      </c>
      <c r="AV13" s="279"/>
      <c r="AW13" s="279"/>
      <c r="AX13" s="279"/>
      <c r="AY13" s="279"/>
      <c r="AZ13" s="279"/>
      <c r="BA13" s="279"/>
      <c r="BB13" s="279"/>
      <c r="BC13" s="279"/>
      <c r="BD13" s="279"/>
      <c r="BE13" s="175"/>
    </row>
    <row r="14" spans="1:57" ht="21" customHeight="1" x14ac:dyDescent="0.3">
      <c r="A14" s="176"/>
      <c r="M14" s="175"/>
      <c r="O14" s="280"/>
      <c r="P14" s="281"/>
      <c r="Q14" s="282"/>
      <c r="R14" s="283"/>
      <c r="S14" s="283"/>
      <c r="T14" s="283"/>
      <c r="U14" s="283"/>
      <c r="V14" s="197"/>
      <c r="W14" s="197"/>
      <c r="X14" s="198"/>
      <c r="Y14" s="199"/>
      <c r="Z14" s="200"/>
      <c r="AA14" s="201"/>
      <c r="AB14" s="200"/>
      <c r="AC14" s="201"/>
      <c r="AD14" s="200"/>
      <c r="AE14" s="201"/>
      <c r="AF14" s="200"/>
      <c r="AG14" s="201"/>
      <c r="AH14" s="202"/>
      <c r="AI14" s="203"/>
      <c r="AJ14" s="204"/>
      <c r="AK14" s="204"/>
      <c r="AL14" s="205"/>
      <c r="AO14" s="176"/>
      <c r="AS14" s="284">
        <f>O13</f>
        <v>0</v>
      </c>
      <c r="AT14" s="284"/>
      <c r="AU14" s="279">
        <f>Q13</f>
        <v>0</v>
      </c>
      <c r="AV14" s="279"/>
      <c r="AW14" s="279"/>
      <c r="AX14" s="279"/>
      <c r="AY14" s="279"/>
      <c r="AZ14" s="279"/>
      <c r="BA14" s="279"/>
      <c r="BB14" s="279"/>
      <c r="BC14" s="279"/>
      <c r="BD14" s="279"/>
      <c r="BE14" s="175"/>
    </row>
    <row r="15" spans="1:57" ht="21" customHeight="1" x14ac:dyDescent="0.3">
      <c r="A15" s="176"/>
      <c r="M15" s="175"/>
      <c r="O15" s="285"/>
      <c r="P15" s="285"/>
      <c r="Q15" s="286"/>
      <c r="R15" s="286"/>
      <c r="S15" s="286"/>
      <c r="T15" s="286"/>
      <c r="U15" s="286"/>
      <c r="V15" s="170"/>
      <c r="W15" s="170"/>
      <c r="X15" s="170"/>
      <c r="Y15" s="206"/>
      <c r="Z15" s="170"/>
      <c r="AA15" s="170"/>
      <c r="AB15" s="170"/>
      <c r="AC15" s="170"/>
      <c r="AD15" s="170"/>
      <c r="AE15" s="170"/>
      <c r="AF15" s="170"/>
      <c r="AG15" s="170"/>
      <c r="AH15" s="170"/>
      <c r="AI15" s="170"/>
      <c r="AJ15" s="287"/>
      <c r="AK15" s="287"/>
      <c r="AL15" s="287"/>
      <c r="AO15" s="176"/>
      <c r="AS15" s="284"/>
      <c r="AT15" s="284"/>
      <c r="AU15" s="279">
        <f>Q14</f>
        <v>0</v>
      </c>
      <c r="AV15" s="279"/>
      <c r="AW15" s="279"/>
      <c r="AX15" s="279"/>
      <c r="AY15" s="279"/>
      <c r="AZ15" s="279"/>
      <c r="BA15" s="279"/>
      <c r="BB15" s="279"/>
      <c r="BC15" s="279"/>
      <c r="BD15" s="279"/>
      <c r="BE15" s="175"/>
    </row>
    <row r="16" spans="1:57" ht="21" customHeight="1" x14ac:dyDescent="0.3">
      <c r="A16" s="176"/>
      <c r="M16" s="175"/>
      <c r="N16" s="168" t="s">
        <v>46</v>
      </c>
      <c r="O16" s="288"/>
      <c r="P16" s="288"/>
      <c r="Q16" s="207"/>
      <c r="Y16" s="168" t="s">
        <v>50</v>
      </c>
      <c r="Z16" s="168" t="s">
        <v>1</v>
      </c>
      <c r="AO16" s="176"/>
      <c r="AS16" s="284"/>
      <c r="AT16" s="284"/>
      <c r="AU16" s="279">
        <f t="shared" si="0"/>
        <v>0</v>
      </c>
      <c r="AV16" s="279"/>
      <c r="AW16" s="279"/>
      <c r="AX16" s="279"/>
      <c r="AY16" s="279"/>
      <c r="AZ16" s="279"/>
      <c r="BA16" s="279"/>
      <c r="BB16" s="279"/>
      <c r="BC16" s="279"/>
      <c r="BD16" s="279"/>
      <c r="BE16" s="175"/>
    </row>
    <row r="17" spans="1:57" ht="21" customHeight="1" x14ac:dyDescent="0.3">
      <c r="A17" s="176"/>
      <c r="M17" s="175"/>
      <c r="O17" s="289" t="s">
        <v>59</v>
      </c>
      <c r="P17" s="290"/>
      <c r="Q17" s="293" t="s">
        <v>49</v>
      </c>
      <c r="R17" s="290"/>
      <c r="S17" s="294" t="s">
        <v>251</v>
      </c>
      <c r="T17" s="296" t="s">
        <v>9</v>
      </c>
      <c r="U17" s="296"/>
      <c r="V17" s="294" t="s">
        <v>89</v>
      </c>
      <c r="W17" s="293" t="s">
        <v>34</v>
      </c>
      <c r="X17" s="297"/>
      <c r="Z17" s="168" t="s">
        <v>275</v>
      </c>
      <c r="AO17" s="176"/>
      <c r="AP17" s="208"/>
      <c r="AS17" s="209"/>
      <c r="AT17" s="207"/>
      <c r="AU17" s="210"/>
      <c r="AV17" s="210"/>
      <c r="AW17" s="211"/>
      <c r="AX17" s="211"/>
      <c r="AY17" s="211"/>
      <c r="AZ17" s="298"/>
      <c r="BA17" s="298"/>
      <c r="BB17" s="212"/>
      <c r="BD17" s="212"/>
      <c r="BE17" s="175"/>
    </row>
    <row r="18" spans="1:57" ht="21" customHeight="1" x14ac:dyDescent="0.3">
      <c r="A18" s="176"/>
      <c r="M18" s="175"/>
      <c r="O18" s="291"/>
      <c r="P18" s="292"/>
      <c r="Q18" s="258"/>
      <c r="R18" s="292"/>
      <c r="S18" s="295"/>
      <c r="T18" s="213" t="s">
        <v>94</v>
      </c>
      <c r="U18" s="213" t="s">
        <v>85</v>
      </c>
      <c r="V18" s="295"/>
      <c r="W18" s="258"/>
      <c r="X18" s="260"/>
      <c r="Z18" s="168" t="s">
        <v>2</v>
      </c>
      <c r="AO18" s="176"/>
      <c r="AP18" s="208"/>
      <c r="AQ18" s="178"/>
      <c r="AR18" s="299" t="s">
        <v>114</v>
      </c>
      <c r="AS18" s="299"/>
      <c r="AT18" s="300" t="str">
        <f>"일금 "&amp;NUMBERSTRING(AZ18,1)&amp;"-원정"</f>
        <v>일금 구천구백팔십구만팔천-원정</v>
      </c>
      <c r="AU18" s="300"/>
      <c r="AV18" s="300"/>
      <c r="AW18" s="300"/>
      <c r="AX18" s="300"/>
      <c r="AY18" s="300"/>
      <c r="AZ18" s="301">
        <f>AT19+AT20+AT21</f>
        <v>99898000</v>
      </c>
      <c r="BA18" s="301"/>
      <c r="BB18" s="301"/>
      <c r="BC18" s="301"/>
      <c r="BD18" s="174"/>
      <c r="BE18" s="175"/>
    </row>
    <row r="19" spans="1:57" ht="21" customHeight="1" x14ac:dyDescent="0.3">
      <c r="A19" s="176"/>
      <c r="M19" s="175"/>
      <c r="O19" s="313"/>
      <c r="P19" s="310"/>
      <c r="Q19" s="311"/>
      <c r="R19" s="305"/>
      <c r="S19" s="213"/>
      <c r="T19" s="314" t="s">
        <v>58</v>
      </c>
      <c r="U19" s="315"/>
      <c r="V19" s="214"/>
      <c r="W19" s="311"/>
      <c r="X19" s="318"/>
      <c r="Z19" s="168" t="s">
        <v>3</v>
      </c>
      <c r="AO19" s="176"/>
      <c r="AQ19" s="174"/>
      <c r="AR19" s="307" t="s">
        <v>54</v>
      </c>
      <c r="AS19" s="307"/>
      <c r="AT19" s="324">
        <f>공사원가계산서!D31</f>
        <v>98840000</v>
      </c>
      <c r="AU19" s="324"/>
      <c r="AV19" s="324"/>
      <c r="AW19" s="325" t="s">
        <v>88</v>
      </c>
      <c r="AX19" s="325"/>
      <c r="AY19" s="302">
        <f>공사원가계산서!D30</f>
        <v>8985454</v>
      </c>
      <c r="AZ19" s="302"/>
      <c r="BA19" s="302"/>
      <c r="BB19" s="302"/>
      <c r="BC19" s="215"/>
      <c r="BE19" s="175"/>
    </row>
    <row r="20" spans="1:57" ht="21" customHeight="1" x14ac:dyDescent="0.3">
      <c r="A20" s="176"/>
      <c r="B20" s="303" t="s">
        <v>276</v>
      </c>
      <c r="C20" s="303"/>
      <c r="D20" s="303"/>
      <c r="E20" s="303"/>
      <c r="F20" s="303"/>
      <c r="G20" s="303"/>
      <c r="H20" s="303"/>
      <c r="I20" s="303"/>
      <c r="J20" s="303"/>
      <c r="K20" s="303"/>
      <c r="L20" s="303"/>
      <c r="M20" s="175"/>
      <c r="O20" s="304"/>
      <c r="P20" s="305"/>
      <c r="Q20" s="254"/>
      <c r="R20" s="254"/>
      <c r="S20" s="213"/>
      <c r="T20" s="316"/>
      <c r="U20" s="317"/>
      <c r="V20" s="214"/>
      <c r="W20" s="254"/>
      <c r="X20" s="306"/>
      <c r="AO20" s="176"/>
      <c r="AP20" s="174"/>
      <c r="AQ20" s="174"/>
      <c r="AR20" s="307" t="s">
        <v>80</v>
      </c>
      <c r="AS20" s="307"/>
      <c r="AT20" s="308">
        <f>공사원가계산서!D32</f>
        <v>1058000</v>
      </c>
      <c r="AU20" s="308"/>
      <c r="AV20" s="308"/>
      <c r="AW20" s="216"/>
      <c r="AX20" s="212"/>
      <c r="AY20" s="217"/>
      <c r="AZ20" s="217"/>
      <c r="BA20" s="217"/>
      <c r="BB20" s="217"/>
      <c r="BC20" s="217"/>
      <c r="BE20" s="175"/>
    </row>
    <row r="21" spans="1:57" ht="21" customHeight="1" x14ac:dyDescent="0.3">
      <c r="A21" s="176"/>
      <c r="B21" s="303"/>
      <c r="C21" s="303"/>
      <c r="D21" s="303"/>
      <c r="E21" s="303"/>
      <c r="F21" s="303"/>
      <c r="G21" s="303"/>
      <c r="H21" s="303"/>
      <c r="I21" s="303"/>
      <c r="J21" s="303"/>
      <c r="K21" s="303"/>
      <c r="L21" s="303"/>
      <c r="M21" s="218"/>
      <c r="O21" s="309"/>
      <c r="P21" s="310"/>
      <c r="Q21" s="311"/>
      <c r="R21" s="305"/>
      <c r="S21" s="213"/>
      <c r="T21" s="219"/>
      <c r="U21" s="214"/>
      <c r="V21" s="214"/>
      <c r="W21" s="254"/>
      <c r="X21" s="306"/>
      <c r="AO21" s="176"/>
      <c r="AP21" s="174"/>
      <c r="AQ21" s="174"/>
      <c r="AR21" s="307"/>
      <c r="AS21" s="307"/>
      <c r="AT21" s="312"/>
      <c r="AU21" s="312"/>
      <c r="AV21" s="312"/>
      <c r="AW21" s="220"/>
      <c r="AX21" s="216"/>
      <c r="AY21" s="216"/>
      <c r="AZ21" s="216"/>
      <c r="BA21" s="216"/>
      <c r="BB21" s="216"/>
      <c r="BC21" s="216"/>
      <c r="BE21" s="175"/>
    </row>
    <row r="22" spans="1:57" ht="21" customHeight="1" x14ac:dyDescent="0.3">
      <c r="A22" s="221"/>
      <c r="B22" s="222"/>
      <c r="C22" s="222"/>
      <c r="D22" s="222"/>
      <c r="E22" s="222"/>
      <c r="F22" s="222"/>
      <c r="G22" s="222"/>
      <c r="H22" s="222"/>
      <c r="I22" s="222"/>
      <c r="J22" s="222"/>
      <c r="K22" s="222"/>
      <c r="L22" s="222"/>
      <c r="M22" s="223"/>
      <c r="O22" s="319"/>
      <c r="P22" s="320"/>
      <c r="Q22" s="321"/>
      <c r="R22" s="322"/>
      <c r="S22" s="224"/>
      <c r="T22" s="224"/>
      <c r="U22" s="225"/>
      <c r="V22" s="225"/>
      <c r="W22" s="322"/>
      <c r="X22" s="323"/>
      <c r="AO22" s="221"/>
      <c r="AP22" s="222"/>
      <c r="AQ22" s="222"/>
      <c r="AR22" s="222"/>
      <c r="AS22" s="222"/>
      <c r="AT22" s="222"/>
      <c r="AU22" s="222"/>
      <c r="AV22" s="222"/>
      <c r="AW22" s="222"/>
      <c r="AX22" s="222"/>
      <c r="AY22" s="222"/>
      <c r="AZ22" s="222"/>
      <c r="BA22" s="222"/>
      <c r="BB22" s="222"/>
      <c r="BC22" s="222"/>
      <c r="BD22" s="222"/>
      <c r="BE22" s="223"/>
    </row>
  </sheetData>
  <mergeCells count="85">
    <mergeCell ref="O22:P22"/>
    <mergeCell ref="Q22:R22"/>
    <mergeCell ref="W22:X22"/>
    <mergeCell ref="AT19:AV19"/>
    <mergeCell ref="AW19:AX19"/>
    <mergeCell ref="AR19:AS19"/>
    <mergeCell ref="AY19:BB19"/>
    <mergeCell ref="B20:L21"/>
    <mergeCell ref="O20:P20"/>
    <mergeCell ref="Q20:R20"/>
    <mergeCell ref="W20:X20"/>
    <mergeCell ref="AR20:AS20"/>
    <mergeCell ref="AT20:AV20"/>
    <mergeCell ref="O21:P21"/>
    <mergeCell ref="Q21:R21"/>
    <mergeCell ref="W21:X21"/>
    <mergeCell ref="AR21:AS21"/>
    <mergeCell ref="AT21:AV21"/>
    <mergeCell ref="O19:P19"/>
    <mergeCell ref="Q19:R19"/>
    <mergeCell ref="T19:U20"/>
    <mergeCell ref="W19:X19"/>
    <mergeCell ref="O16:P16"/>
    <mergeCell ref="AS16:AT16"/>
    <mergeCell ref="AU16:BD16"/>
    <mergeCell ref="O17:P18"/>
    <mergeCell ref="Q17:R18"/>
    <mergeCell ref="S17:S18"/>
    <mergeCell ref="T17:U17"/>
    <mergeCell ref="V17:V18"/>
    <mergeCell ref="W17:X18"/>
    <mergeCell ref="AZ17:BA17"/>
    <mergeCell ref="AR18:AS18"/>
    <mergeCell ref="AT18:AY18"/>
    <mergeCell ref="AZ18:BC18"/>
    <mergeCell ref="O14:P14"/>
    <mergeCell ref="Q14:U14"/>
    <mergeCell ref="AS14:AT14"/>
    <mergeCell ref="AU14:BD14"/>
    <mergeCell ref="O15:P15"/>
    <mergeCell ref="Q15:U15"/>
    <mergeCell ref="AJ15:AL15"/>
    <mergeCell ref="AS15:AT15"/>
    <mergeCell ref="AU15:BD15"/>
    <mergeCell ref="O12:P12"/>
    <mergeCell ref="Q12:W12"/>
    <mergeCell ref="AS12:AT12"/>
    <mergeCell ref="AU12:BD12"/>
    <mergeCell ref="O13:P13"/>
    <mergeCell ref="Q13:U13"/>
    <mergeCell ref="AS13:AT13"/>
    <mergeCell ref="AU13:BD13"/>
    <mergeCell ref="B10:L11"/>
    <mergeCell ref="O10:P10"/>
    <mergeCell ref="AS10:AT10"/>
    <mergeCell ref="AU10:BD10"/>
    <mergeCell ref="O11:P11"/>
    <mergeCell ref="Q11:W11"/>
    <mergeCell ref="AS11:AT11"/>
    <mergeCell ref="AU11:BD11"/>
    <mergeCell ref="O8:P8"/>
    <mergeCell ref="Q8:X8"/>
    <mergeCell ref="BA8:BD8"/>
    <mergeCell ref="O9:P9"/>
    <mergeCell ref="Q9:W9"/>
    <mergeCell ref="B3:B4"/>
    <mergeCell ref="C3:G4"/>
    <mergeCell ref="AR5:BD6"/>
    <mergeCell ref="Z7:AA7"/>
    <mergeCell ref="AB7:AC7"/>
    <mergeCell ref="AD7:AE7"/>
    <mergeCell ref="AF7:AG7"/>
    <mergeCell ref="AH7:AI7"/>
    <mergeCell ref="AJ7:AK7"/>
    <mergeCell ref="AX1:BE1"/>
    <mergeCell ref="AO2:AQ3"/>
    <mergeCell ref="AR2:AS3"/>
    <mergeCell ref="AT2:AU3"/>
    <mergeCell ref="AV2:AW3"/>
    <mergeCell ref="AX2:BE3"/>
    <mergeCell ref="N1:X1"/>
    <mergeCell ref="AO1:AQ1"/>
    <mergeCell ref="AR1:AS1"/>
    <mergeCell ref="AT1:AU1"/>
    <mergeCell ref="AV1:AW1"/>
  </mergeCells>
  <phoneticPr fontId="32" type="noConversion"/>
  <pageMargins left="1.1808333396911621" right="0.62986111640930176" top="0.98416668176651001" bottom="0.74763888120651245" header="0.51152777671813965" footer="0.51152777671813965"/>
  <pageSetup paperSize="9" scale="92" orientation="landscape" r:id="rId1"/>
  <colBreaks count="3" manualBreakCount="3">
    <brk id="13" max="16383" man="1"/>
    <brk id="24" max="16383" man="1"/>
    <brk id="40" max="16383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P39"/>
  <sheetViews>
    <sheetView tabSelected="1" view="pageBreakPreview" topLeftCell="A16" zoomScale="160" zoomScaleNormal="100" zoomScaleSheetLayoutView="160" workbookViewId="0">
      <selection activeCell="D32" sqref="D32"/>
    </sheetView>
  </sheetViews>
  <sheetFormatPr defaultColWidth="9" defaultRowHeight="20.100000000000001" customHeight="1" x14ac:dyDescent="0.3"/>
  <cols>
    <col min="1" max="2" width="3.625" style="4" customWidth="1"/>
    <col min="3" max="3" width="30.625" style="4" customWidth="1"/>
    <col min="4" max="4" width="25.625" style="4" customWidth="1"/>
    <col min="5" max="5" width="40.625" style="4" customWidth="1"/>
    <col min="6" max="6" width="15.625" style="4" customWidth="1"/>
    <col min="7" max="7" width="9" style="234" bestFit="1" customWidth="1"/>
    <col min="8" max="8" width="13" style="4" bestFit="1" customWidth="1"/>
    <col min="9" max="13" width="9" style="4"/>
    <col min="14" max="14" width="31.125" style="4" bestFit="1" customWidth="1"/>
    <col min="15" max="16384" width="9" style="4"/>
  </cols>
  <sheetData>
    <row r="1" spans="1:16" ht="20.100000000000001" customHeight="1" x14ac:dyDescent="0.3">
      <c r="A1" s="326" t="s">
        <v>268</v>
      </c>
      <c r="B1" s="326"/>
      <c r="C1" s="326"/>
      <c r="D1" s="326"/>
      <c r="E1" s="326"/>
      <c r="F1" s="326"/>
    </row>
    <row r="2" spans="1:16" ht="20.100000000000001" customHeight="1" x14ac:dyDescent="0.3">
      <c r="A2" s="5" t="s">
        <v>288</v>
      </c>
      <c r="B2" s="6"/>
      <c r="D2" s="6"/>
      <c r="E2" s="7"/>
      <c r="F2" s="6"/>
    </row>
    <row r="3" spans="1:16" ht="17.100000000000001" customHeight="1" x14ac:dyDescent="0.3">
      <c r="A3" s="327" t="s">
        <v>121</v>
      </c>
      <c r="B3" s="328"/>
      <c r="C3" s="328"/>
      <c r="D3" s="8" t="s">
        <v>133</v>
      </c>
      <c r="E3" s="9" t="s">
        <v>287</v>
      </c>
      <c r="F3" s="10" t="s">
        <v>152</v>
      </c>
      <c r="G3" s="235" t="s">
        <v>215</v>
      </c>
      <c r="H3" s="11" t="s">
        <v>230</v>
      </c>
    </row>
    <row r="4" spans="1:16" ht="17.100000000000001" customHeight="1" x14ac:dyDescent="0.3">
      <c r="A4" s="329" t="s">
        <v>132</v>
      </c>
      <c r="B4" s="330"/>
      <c r="C4" s="331"/>
      <c r="D4" s="13">
        <f>공종별집계표!F7</f>
        <v>80800000</v>
      </c>
      <c r="E4" s="14"/>
      <c r="F4" s="15"/>
      <c r="G4" s="235"/>
      <c r="H4" s="11"/>
    </row>
    <row r="5" spans="1:16" ht="17.100000000000001" customHeight="1" x14ac:dyDescent="0.3">
      <c r="A5" s="332" t="s">
        <v>44</v>
      </c>
      <c r="B5" s="335" t="s">
        <v>236</v>
      </c>
      <c r="C5" s="12" t="s">
        <v>100</v>
      </c>
      <c r="D5" s="13">
        <v>0</v>
      </c>
      <c r="E5" s="14" t="s">
        <v>101</v>
      </c>
      <c r="F5" s="15"/>
    </row>
    <row r="6" spans="1:16" ht="17.100000000000001" customHeight="1" x14ac:dyDescent="0.3">
      <c r="A6" s="333"/>
      <c r="B6" s="336"/>
      <c r="C6" s="16" t="s">
        <v>207</v>
      </c>
      <c r="D6" s="17">
        <v>0</v>
      </c>
      <c r="E6" s="18"/>
      <c r="F6" s="19"/>
    </row>
    <row r="7" spans="1:16" ht="17.100000000000001" customHeight="1" x14ac:dyDescent="0.3">
      <c r="A7" s="333"/>
      <c r="B7" s="335" t="s">
        <v>214</v>
      </c>
      <c r="C7" s="12" t="s">
        <v>118</v>
      </c>
      <c r="D7" s="13">
        <f>공종별집계표!J8</f>
        <v>4828795</v>
      </c>
      <c r="E7" s="20" t="s">
        <v>101</v>
      </c>
      <c r="F7" s="21"/>
    </row>
    <row r="8" spans="1:16" ht="17.100000000000001" customHeight="1" x14ac:dyDescent="0.3">
      <c r="A8" s="333"/>
      <c r="B8" s="337"/>
      <c r="C8" s="22" t="s">
        <v>148</v>
      </c>
      <c r="D8" s="167">
        <f>INT(D7*G8/100)</f>
        <v>845039</v>
      </c>
      <c r="E8" s="24" t="str">
        <f>"(직접노무비)×"&amp;G8&amp;"%"</f>
        <v>(직접노무비)×17.5%</v>
      </c>
      <c r="F8" s="25" t="s">
        <v>294</v>
      </c>
      <c r="G8" s="235">
        <v>17.5</v>
      </c>
    </row>
    <row r="9" spans="1:16" ht="17.100000000000001" customHeight="1" x14ac:dyDescent="0.3">
      <c r="A9" s="333"/>
      <c r="B9" s="336"/>
      <c r="C9" s="16" t="s">
        <v>207</v>
      </c>
      <c r="D9" s="17">
        <f>SUM(D7:D8)</f>
        <v>5673834</v>
      </c>
      <c r="E9" s="18"/>
      <c r="F9" s="19"/>
    </row>
    <row r="10" spans="1:16" ht="17.100000000000001" customHeight="1" x14ac:dyDescent="0.3">
      <c r="A10" s="333"/>
      <c r="B10" s="335" t="s">
        <v>254</v>
      </c>
      <c r="C10" s="12" t="s">
        <v>117</v>
      </c>
      <c r="D10" s="166">
        <f>공종별집계표!L8</f>
        <v>461125</v>
      </c>
      <c r="E10" s="20" t="s">
        <v>101</v>
      </c>
      <c r="F10" s="26"/>
    </row>
    <row r="11" spans="1:16" ht="17.100000000000001" customHeight="1" x14ac:dyDescent="0.3">
      <c r="A11" s="333"/>
      <c r="B11" s="337"/>
      <c r="C11" s="22" t="s">
        <v>106</v>
      </c>
      <c r="D11" s="167">
        <f>INT(D9*G11/100)</f>
        <v>201988</v>
      </c>
      <c r="E11" s="24" t="str">
        <f>"(노무비)×"&amp;G11&amp;"%"</f>
        <v>(노무비)×3.56%</v>
      </c>
      <c r="F11" s="27"/>
      <c r="G11" s="235">
        <v>3.56</v>
      </c>
    </row>
    <row r="12" spans="1:16" ht="17.100000000000001" customHeight="1" x14ac:dyDescent="0.3">
      <c r="A12" s="333"/>
      <c r="B12" s="337"/>
      <c r="C12" s="22" t="s">
        <v>98</v>
      </c>
      <c r="D12" s="167">
        <f>INT(D9*G12/100)</f>
        <v>57305</v>
      </c>
      <c r="E12" s="24" t="str">
        <f>"(노무비)×"&amp;G12&amp;"% ["&amp;H12&amp;"등급]"</f>
        <v>(노무비)×1.01% [7등급]</v>
      </c>
      <c r="F12" s="27"/>
      <c r="G12" s="235">
        <v>1.01</v>
      </c>
      <c r="H12" s="11">
        <v>7</v>
      </c>
    </row>
    <row r="13" spans="1:16" ht="17.100000000000001" customHeight="1" x14ac:dyDescent="0.3">
      <c r="A13" s="333"/>
      <c r="B13" s="337"/>
      <c r="C13" s="22" t="s">
        <v>103</v>
      </c>
      <c r="D13" s="23">
        <f>INT(D7*G13/100)</f>
        <v>173595</v>
      </c>
      <c r="E13" s="24" t="str">
        <f>"(직접노무비)×"&amp;G13&amp;"%"</f>
        <v>(직접노무비)×3.595%</v>
      </c>
      <c r="F13" s="27"/>
      <c r="G13" s="235">
        <v>3.5950000000000002</v>
      </c>
    </row>
    <row r="14" spans="1:16" ht="17.100000000000001" customHeight="1" x14ac:dyDescent="0.3">
      <c r="A14" s="333"/>
      <c r="B14" s="337"/>
      <c r="C14" s="22" t="s">
        <v>147</v>
      </c>
      <c r="D14" s="167">
        <f>INT(D7*G14/100)</f>
        <v>229367</v>
      </c>
      <c r="E14" s="24" t="str">
        <f>"(직접노무비)×"&amp;G14&amp;"%"</f>
        <v>(직접노무비)×4.75%</v>
      </c>
      <c r="F14" s="27"/>
      <c r="G14" s="235">
        <v>4.75</v>
      </c>
    </row>
    <row r="15" spans="1:16" ht="17.100000000000001" customHeight="1" x14ac:dyDescent="0.3">
      <c r="A15" s="333"/>
      <c r="B15" s="337"/>
      <c r="C15" s="22" t="s">
        <v>36</v>
      </c>
      <c r="D15" s="167">
        <f>INT(D13*G15/100)</f>
        <v>22810</v>
      </c>
      <c r="E15" s="24" t="str">
        <f>"(건강보험료)×"&amp;G15&amp;"%"</f>
        <v>(건강보험료)×13.14%</v>
      </c>
      <c r="F15" s="27"/>
      <c r="G15" s="235">
        <v>13.14</v>
      </c>
      <c r="L15" s="28"/>
      <c r="M15" s="28"/>
      <c r="N15" s="28" t="s">
        <v>183</v>
      </c>
      <c r="O15" s="28">
        <v>3.15</v>
      </c>
      <c r="P15" s="28"/>
    </row>
    <row r="16" spans="1:16" ht="17.100000000000001" customHeight="1" x14ac:dyDescent="0.3">
      <c r="A16" s="333"/>
      <c r="B16" s="337"/>
      <c r="C16" s="22" t="s">
        <v>263</v>
      </c>
      <c r="D16" s="167">
        <f>INT(D7*G16/100)</f>
        <v>0</v>
      </c>
      <c r="E16" s="24" t="str">
        <f>"(직접노무비)×"&amp;G16&amp;"%"</f>
        <v>(직접노무비)×0%</v>
      </c>
      <c r="F16" s="25" t="s">
        <v>285</v>
      </c>
      <c r="G16" s="235">
        <v>0</v>
      </c>
      <c r="H16" s="11" t="s">
        <v>41</v>
      </c>
      <c r="K16" s="24" t="s">
        <v>39</v>
      </c>
      <c r="L16" s="28"/>
      <c r="M16" s="28"/>
      <c r="N16" s="28" t="s">
        <v>259</v>
      </c>
      <c r="O16" s="29" t="s">
        <v>215</v>
      </c>
      <c r="P16" s="30" t="s">
        <v>245</v>
      </c>
    </row>
    <row r="17" spans="1:16" ht="17.100000000000001" customHeight="1" x14ac:dyDescent="0.3">
      <c r="A17" s="333"/>
      <c r="B17" s="337"/>
      <c r="C17" s="22" t="s">
        <v>27</v>
      </c>
      <c r="D17" s="232">
        <f>INT(MIN(P17:P21))</f>
        <v>152107</v>
      </c>
      <c r="E17" s="233" t="str">
        <f>"(재료비+직접노무비)×"&amp;O15&amp;"%"</f>
        <v>(재료비+직접노무비)×3.15%</v>
      </c>
      <c r="F17" s="27"/>
      <c r="L17" s="28" t="s">
        <v>29</v>
      </c>
      <c r="M17" s="28"/>
      <c r="N17" s="31" t="s">
        <v>18</v>
      </c>
      <c r="O17" s="28">
        <v>3.15</v>
      </c>
      <c r="P17" s="31">
        <f>($D$6+$D$7)*O17/100</f>
        <v>152107.04250000001</v>
      </c>
    </row>
    <row r="18" spans="1:16" ht="17.100000000000001" customHeight="1" x14ac:dyDescent="0.3">
      <c r="A18" s="333"/>
      <c r="B18" s="337"/>
      <c r="C18" s="22" t="s">
        <v>297</v>
      </c>
      <c r="D18" s="232">
        <f>D9*G18%</f>
        <v>340.43004000000002</v>
      </c>
      <c r="E18" s="233" t="s">
        <v>299</v>
      </c>
      <c r="F18" s="27"/>
      <c r="G18" s="234">
        <v>6.0000000000000001E-3</v>
      </c>
      <c r="L18" s="28"/>
      <c r="M18" s="28"/>
      <c r="N18" s="31"/>
      <c r="O18" s="28"/>
      <c r="P18" s="31"/>
    </row>
    <row r="19" spans="1:16" ht="17.100000000000001" customHeight="1" x14ac:dyDescent="0.3">
      <c r="A19" s="333"/>
      <c r="B19" s="337"/>
      <c r="C19" s="22" t="s">
        <v>298</v>
      </c>
      <c r="D19" s="232">
        <f>D9*G19%</f>
        <v>5106.4506000000001</v>
      </c>
      <c r="E19" s="233" t="s">
        <v>300</v>
      </c>
      <c r="F19" s="27"/>
      <c r="G19" s="234">
        <v>0.09</v>
      </c>
      <c r="L19" s="28"/>
      <c r="M19" s="28"/>
      <c r="N19" s="31"/>
      <c r="O19" s="28"/>
      <c r="P19" s="31"/>
    </row>
    <row r="20" spans="1:16" ht="17.100000000000001" customHeight="1" x14ac:dyDescent="0.3">
      <c r="A20" s="333"/>
      <c r="B20" s="337"/>
      <c r="C20" s="22" t="s">
        <v>112</v>
      </c>
      <c r="D20" s="23">
        <f>INT((D6+D7+D10)*G20/100)</f>
        <v>26449</v>
      </c>
      <c r="E20" s="24" t="str">
        <f>"(재료비+직접노무비+산출경비)×"&amp;G20&amp;"%"</f>
        <v>(재료비+직접노무비+산출경비)×0.5%</v>
      </c>
      <c r="F20" s="27"/>
      <c r="G20" s="235">
        <v>0.5</v>
      </c>
      <c r="L20" s="28" t="s">
        <v>110</v>
      </c>
      <c r="M20" s="28" t="s">
        <v>237</v>
      </c>
      <c r="N20" s="31" t="s">
        <v>283</v>
      </c>
      <c r="O20" s="28">
        <v>3.15</v>
      </c>
      <c r="P20" s="31">
        <f>($D$6+$D$7+$D$32)*O20/100</f>
        <v>185434.04250000001</v>
      </c>
    </row>
    <row r="21" spans="1:16" ht="17.100000000000001" customHeight="1" x14ac:dyDescent="0.3">
      <c r="A21" s="333"/>
      <c r="B21" s="337"/>
      <c r="C21" s="22" t="s">
        <v>176</v>
      </c>
      <c r="D21" s="167">
        <f>INT((D6+D9)*G21/100)</f>
        <v>283691</v>
      </c>
      <c r="E21" s="24" t="str">
        <f>"(재료비+노무비)×"&amp;G21&amp;"%"</f>
        <v>(재료비+노무비)×5%</v>
      </c>
      <c r="F21" s="27"/>
      <c r="G21" s="235">
        <v>5</v>
      </c>
      <c r="L21" s="28" t="s">
        <v>32</v>
      </c>
      <c r="M21" s="28" t="s">
        <v>227</v>
      </c>
      <c r="N21" s="31" t="s">
        <v>282</v>
      </c>
      <c r="O21" s="28">
        <v>3.15</v>
      </c>
      <c r="P21" s="31">
        <f>($D$6+$D$7)*O21/100*1.2</f>
        <v>182528.451</v>
      </c>
    </row>
    <row r="22" spans="1:16" ht="17.100000000000001" customHeight="1" x14ac:dyDescent="0.3">
      <c r="A22" s="333"/>
      <c r="B22" s="337"/>
      <c r="C22" s="22" t="s">
        <v>8</v>
      </c>
      <c r="D22" s="23">
        <f>INT((D6+D7+D10)*G22/100)</f>
        <v>4284</v>
      </c>
      <c r="E22" s="24" t="str">
        <f>"(재료비+직접노무비+산출경비)×"&amp;G22&amp;"%"</f>
        <v>(재료비+직접노무비+산출경비)×0.081%</v>
      </c>
      <c r="F22" s="32"/>
      <c r="G22" s="235">
        <v>8.1000000000000003E-2</v>
      </c>
      <c r="H22" s="33" t="s">
        <v>126</v>
      </c>
      <c r="I22" s="11" t="s">
        <v>57</v>
      </c>
      <c r="J22" s="6" t="s">
        <v>261</v>
      </c>
      <c r="K22" s="24" t="s">
        <v>13</v>
      </c>
    </row>
    <row r="23" spans="1:16" ht="17.100000000000001" customHeight="1" x14ac:dyDescent="0.3">
      <c r="A23" s="333"/>
      <c r="B23" s="337"/>
      <c r="C23" s="22" t="s">
        <v>5</v>
      </c>
      <c r="D23" s="23">
        <f>INT((D6+D7+D10)*G23/100)</f>
        <v>5289</v>
      </c>
      <c r="E23" s="24" t="str">
        <f>"(재료비+직접노무비+산출경비)×"&amp;G23&amp;"%"</f>
        <v>(재료비+직접노무비+산출경비)×0.1%</v>
      </c>
      <c r="F23" s="32"/>
      <c r="G23" s="235">
        <v>0.1</v>
      </c>
      <c r="L23" s="28"/>
      <c r="M23" s="28"/>
      <c r="N23" s="28" t="s">
        <v>33</v>
      </c>
      <c r="O23" s="28"/>
      <c r="P23" s="28"/>
    </row>
    <row r="24" spans="1:16" ht="17.100000000000001" customHeight="1" x14ac:dyDescent="0.3">
      <c r="A24" s="334"/>
      <c r="B24" s="336"/>
      <c r="C24" s="16" t="s">
        <v>207</v>
      </c>
      <c r="D24" s="17">
        <f>SUM(D10:D23)</f>
        <v>1623456.8806400001</v>
      </c>
      <c r="E24" s="34"/>
      <c r="F24" s="35"/>
      <c r="L24" s="28"/>
      <c r="M24" s="28"/>
      <c r="N24" s="28" t="s">
        <v>265</v>
      </c>
      <c r="O24" s="29" t="s">
        <v>215</v>
      </c>
      <c r="P24" s="30" t="s">
        <v>245</v>
      </c>
    </row>
    <row r="25" spans="1:16" ht="17.100000000000001" customHeight="1" x14ac:dyDescent="0.3">
      <c r="A25" s="345" t="s">
        <v>181</v>
      </c>
      <c r="B25" s="346"/>
      <c r="C25" s="347"/>
      <c r="D25" s="23">
        <f>D6+D9+D24</f>
        <v>7297290.8806400001</v>
      </c>
      <c r="E25" s="36" t="s">
        <v>269</v>
      </c>
      <c r="F25" s="37"/>
      <c r="L25" s="28" t="s">
        <v>29</v>
      </c>
      <c r="M25" s="28"/>
      <c r="N25" s="31" t="s">
        <v>18</v>
      </c>
      <c r="O25" s="28">
        <v>1.99</v>
      </c>
      <c r="P25" s="31">
        <f>($D$6+$D$7)*O25/100</f>
        <v>96093.020500000013</v>
      </c>
    </row>
    <row r="26" spans="1:16" ht="17.100000000000001" customHeight="1" x14ac:dyDescent="0.3">
      <c r="A26" s="329" t="s">
        <v>92</v>
      </c>
      <c r="B26" s="330"/>
      <c r="C26" s="331"/>
      <c r="D26" s="23">
        <f>INT((D6+D9+D24)*G26/100)</f>
        <v>583783</v>
      </c>
      <c r="E26" s="24" t="str">
        <f>"(재료비+노무비+경비)×"&amp;G26&amp;"%"</f>
        <v>(재료비+노무비+경비)×8%</v>
      </c>
      <c r="F26" s="32"/>
      <c r="G26" s="235">
        <v>8</v>
      </c>
      <c r="H26" s="11" t="s">
        <v>95</v>
      </c>
      <c r="L26" s="28" t="s">
        <v>110</v>
      </c>
      <c r="M26" s="28" t="s">
        <v>237</v>
      </c>
      <c r="N26" s="31" t="s">
        <v>283</v>
      </c>
      <c r="O26" s="28">
        <v>1.99</v>
      </c>
      <c r="P26" s="31">
        <f>($D$6+$D$7+$D$32)*O26/100</f>
        <v>117147.22050000001</v>
      </c>
    </row>
    <row r="27" spans="1:16" ht="17.100000000000001" customHeight="1" x14ac:dyDescent="0.3">
      <c r="A27" s="329" t="s">
        <v>209</v>
      </c>
      <c r="B27" s="330"/>
      <c r="C27" s="331"/>
      <c r="D27" s="167">
        <f>INT((D9+D24+D26)*G27/100-H27)-8699/1.1-858/1.1</f>
        <v>1173472.8181818181</v>
      </c>
      <c r="E27" s="24" t="s">
        <v>279</v>
      </c>
      <c r="F27" s="32"/>
      <c r="G27" s="235">
        <v>15</v>
      </c>
      <c r="H27" s="7"/>
      <c r="I27" s="7"/>
      <c r="J27" s="7"/>
      <c r="L27" s="28" t="s">
        <v>32</v>
      </c>
      <c r="M27" s="28" t="s">
        <v>227</v>
      </c>
      <c r="N27" s="31" t="s">
        <v>282</v>
      </c>
      <c r="O27" s="28">
        <v>1.99</v>
      </c>
      <c r="P27" s="31">
        <f>($D$6+$D$7)*O27/100*1.2</f>
        <v>115311.62460000001</v>
      </c>
    </row>
    <row r="28" spans="1:16" ht="17.100000000000001" customHeight="1" x14ac:dyDescent="0.3">
      <c r="A28" s="329" t="s">
        <v>146</v>
      </c>
      <c r="B28" s="330"/>
      <c r="C28" s="331"/>
      <c r="D28" s="167">
        <f>SUM(D25:D27)</f>
        <v>9054546.6988218185</v>
      </c>
      <c r="E28" s="24" t="s">
        <v>11</v>
      </c>
      <c r="F28" s="32"/>
    </row>
    <row r="29" spans="1:16" ht="17.100000000000001" customHeight="1" x14ac:dyDescent="0.3">
      <c r="A29" s="329" t="s">
        <v>249</v>
      </c>
      <c r="B29" s="330"/>
      <c r="C29" s="331"/>
      <c r="D29" s="23">
        <f>D28+D4</f>
        <v>89854546.698821813</v>
      </c>
      <c r="E29" s="24" t="s">
        <v>270</v>
      </c>
      <c r="F29" s="32"/>
    </row>
    <row r="30" spans="1:16" ht="17.100000000000001" customHeight="1" x14ac:dyDescent="0.3">
      <c r="A30" s="329" t="s">
        <v>179</v>
      </c>
      <c r="B30" s="330"/>
      <c r="C30" s="331"/>
      <c r="D30" s="23">
        <f>INT(D29*G30/100)</f>
        <v>8985454</v>
      </c>
      <c r="E30" s="24" t="s">
        <v>62</v>
      </c>
      <c r="F30" s="32"/>
      <c r="G30" s="235">
        <v>10</v>
      </c>
    </row>
    <row r="31" spans="1:16" ht="17.100000000000001" customHeight="1" x14ac:dyDescent="0.3">
      <c r="A31" s="338" t="s">
        <v>140</v>
      </c>
      <c r="B31" s="339"/>
      <c r="C31" s="339"/>
      <c r="D31" s="142">
        <f>INT(D29+D30)</f>
        <v>98840000</v>
      </c>
      <c r="E31" s="24" t="s">
        <v>61</v>
      </c>
      <c r="F31" s="143"/>
    </row>
    <row r="32" spans="1:16" ht="17.100000000000001" customHeight="1" x14ac:dyDescent="0.3">
      <c r="A32" s="340" t="s">
        <v>125</v>
      </c>
      <c r="B32" s="341"/>
      <c r="C32" s="341"/>
      <c r="D32" s="237">
        <v>1058000</v>
      </c>
      <c r="E32" s="34"/>
      <c r="F32" s="146"/>
      <c r="G32" s="236">
        <v>1.07</v>
      </c>
      <c r="H32" s="227">
        <f>INT(D31*G32/100)</f>
        <v>1057588</v>
      </c>
    </row>
    <row r="33" spans="1:6" ht="17.100000000000001" customHeight="1" x14ac:dyDescent="0.3">
      <c r="A33" s="342" t="s">
        <v>153</v>
      </c>
      <c r="B33" s="343"/>
      <c r="C33" s="344"/>
      <c r="D33" s="238">
        <f>INT(D31+D32)</f>
        <v>99898000</v>
      </c>
      <c r="E33" s="144" t="s">
        <v>267</v>
      </c>
      <c r="F33" s="145"/>
    </row>
    <row r="35" spans="1:6" ht="20.100000000000001" customHeight="1" x14ac:dyDescent="0.3">
      <c r="C35" s="38"/>
      <c r="D35" s="7"/>
    </row>
    <row r="36" spans="1:6" ht="20.100000000000001" customHeight="1" x14ac:dyDescent="0.3">
      <c r="C36" s="38"/>
      <c r="D36" s="7"/>
    </row>
    <row r="37" spans="1:6" ht="20.100000000000001" customHeight="1" x14ac:dyDescent="0.3">
      <c r="D37" s="7"/>
    </row>
    <row r="38" spans="1:6" ht="20.100000000000001" customHeight="1" x14ac:dyDescent="0.3">
      <c r="C38" s="38"/>
      <c r="D38" s="7"/>
    </row>
    <row r="39" spans="1:6" ht="20.100000000000001" customHeight="1" x14ac:dyDescent="0.3">
      <c r="D39" s="7"/>
    </row>
  </sheetData>
  <mergeCells count="16">
    <mergeCell ref="A30:C30"/>
    <mergeCell ref="A31:C31"/>
    <mergeCell ref="A32:C32"/>
    <mergeCell ref="A33:C33"/>
    <mergeCell ref="A25:C25"/>
    <mergeCell ref="A26:C26"/>
    <mergeCell ref="A27:C27"/>
    <mergeCell ref="A28:C28"/>
    <mergeCell ref="A29:C29"/>
    <mergeCell ref="A1:F1"/>
    <mergeCell ref="A3:C3"/>
    <mergeCell ref="A4:C4"/>
    <mergeCell ref="A5:A24"/>
    <mergeCell ref="B5:B6"/>
    <mergeCell ref="B7:B9"/>
    <mergeCell ref="B10:B24"/>
  </mergeCells>
  <phoneticPr fontId="32" type="noConversion"/>
  <pageMargins left="0.7086111307144165" right="0.7086111307144165" top="0.94486111402511597" bottom="0.59041666984558105" header="0.31486111879348755" footer="0.31486111879348755"/>
  <pageSetup paperSize="9" scale="84" orientation="landscape" r:id="rId1"/>
  <headerFooter>
    <oddHeader>&amp;L&amp;"맑은 고딕,Regular"&amp;9
[ 제천하수처리장 침사지 조목스크린 제조구매설치 ]&amp;C&amp;"돋움,Bold"&amp;U공 사 원 가 계 산 서&amp;U</oddHeader>
  </headerFooter>
  <colBreaks count="1" manualBreakCount="1">
    <brk id="6" max="16383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AV26"/>
  <sheetViews>
    <sheetView view="pageBreakPreview" topLeftCell="A7" zoomScale="160" zoomScaleNormal="145" zoomScaleSheetLayoutView="160" workbookViewId="0">
      <selection activeCell="H7" sqref="H7"/>
    </sheetView>
  </sheetViews>
  <sheetFormatPr defaultColWidth="9.125" defaultRowHeight="16.5" x14ac:dyDescent="0.3"/>
  <cols>
    <col min="1" max="1" width="18.625" style="62" customWidth="1"/>
    <col min="2" max="2" width="18.125" style="62" customWidth="1"/>
    <col min="3" max="3" width="3.625" style="63" customWidth="1"/>
    <col min="4" max="4" width="4.125" style="63" customWidth="1"/>
    <col min="5" max="12" width="9.125" style="62" customWidth="1"/>
    <col min="13" max="13" width="5.625" style="62" customWidth="1"/>
    <col min="14" max="16" width="9.125" style="1" hidden="1"/>
  </cols>
  <sheetData>
    <row r="1" spans="1:48" s="62" customFormat="1" ht="20.100000000000001" customHeight="1" x14ac:dyDescent="0.3">
      <c r="A1" s="348" t="s">
        <v>28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</row>
    <row r="2" spans="1:48" s="62" customFormat="1" ht="20.100000000000001" customHeight="1" x14ac:dyDescent="0.3">
      <c r="A2" s="226" t="str">
        <f>공사원가계산서!A2</f>
        <v>[ 제천하수처리장 고속혼합장치 관급자재 제조구매설치 ]</v>
      </c>
      <c r="B2" s="40"/>
      <c r="C2" s="41"/>
      <c r="D2" s="41"/>
      <c r="E2" s="40"/>
      <c r="F2" s="40"/>
      <c r="G2" s="40"/>
      <c r="H2" s="40"/>
      <c r="I2" s="40"/>
      <c r="J2" s="40"/>
      <c r="K2" s="40"/>
      <c r="L2" s="40"/>
      <c r="M2" s="40"/>
    </row>
    <row r="3" spans="1:48" s="62" customFormat="1" ht="20.100000000000001" customHeight="1" x14ac:dyDescent="0.3">
      <c r="A3" s="349" t="s">
        <v>70</v>
      </c>
      <c r="B3" s="351" t="s">
        <v>221</v>
      </c>
      <c r="C3" s="351" t="s">
        <v>251</v>
      </c>
      <c r="D3" s="351" t="s">
        <v>252</v>
      </c>
      <c r="E3" s="351" t="s">
        <v>38</v>
      </c>
      <c r="F3" s="351"/>
      <c r="G3" s="351" t="s">
        <v>99</v>
      </c>
      <c r="H3" s="351"/>
      <c r="I3" s="351" t="s">
        <v>162</v>
      </c>
      <c r="J3" s="351"/>
      <c r="K3" s="351" t="s">
        <v>77</v>
      </c>
      <c r="L3" s="351"/>
      <c r="M3" s="353" t="s">
        <v>163</v>
      </c>
      <c r="N3" s="355"/>
      <c r="O3" s="355"/>
      <c r="P3" s="355"/>
      <c r="Q3" s="355"/>
      <c r="R3" s="355"/>
      <c r="S3" s="355"/>
      <c r="T3" s="355"/>
      <c r="U3" s="355"/>
      <c r="V3" s="355"/>
      <c r="W3" s="355"/>
      <c r="X3" s="355"/>
      <c r="Y3" s="355"/>
      <c r="Z3" s="355"/>
      <c r="AA3" s="355"/>
      <c r="AB3" s="355"/>
      <c r="AC3" s="355"/>
      <c r="AD3" s="355"/>
      <c r="AE3" s="355"/>
      <c r="AF3" s="355"/>
      <c r="AG3" s="355"/>
      <c r="AH3" s="355"/>
      <c r="AI3" s="355"/>
      <c r="AJ3" s="355"/>
      <c r="AK3" s="355"/>
      <c r="AL3" s="355"/>
      <c r="AM3" s="355"/>
      <c r="AN3" s="355"/>
      <c r="AO3" s="355"/>
      <c r="AP3" s="355"/>
      <c r="AQ3" s="355"/>
      <c r="AR3" s="355"/>
      <c r="AS3" s="355"/>
      <c r="AT3" s="355"/>
      <c r="AU3" s="355"/>
      <c r="AV3" s="355"/>
    </row>
    <row r="4" spans="1:48" s="62" customFormat="1" ht="20.100000000000001" customHeight="1" x14ac:dyDescent="0.3">
      <c r="A4" s="350"/>
      <c r="B4" s="352"/>
      <c r="C4" s="352"/>
      <c r="D4" s="352"/>
      <c r="E4" s="42" t="s">
        <v>115</v>
      </c>
      <c r="F4" s="42" t="s">
        <v>199</v>
      </c>
      <c r="G4" s="42" t="s">
        <v>115</v>
      </c>
      <c r="H4" s="42" t="s">
        <v>199</v>
      </c>
      <c r="I4" s="42" t="s">
        <v>115</v>
      </c>
      <c r="J4" s="42" t="s">
        <v>199</v>
      </c>
      <c r="K4" s="42" t="s">
        <v>115</v>
      </c>
      <c r="L4" s="42" t="s">
        <v>199</v>
      </c>
      <c r="M4" s="354"/>
      <c r="N4" s="355"/>
      <c r="O4" s="355"/>
      <c r="P4" s="355"/>
      <c r="Q4" s="355"/>
      <c r="R4" s="355"/>
      <c r="S4" s="355"/>
      <c r="T4" s="355"/>
      <c r="U4" s="355"/>
      <c r="V4" s="355"/>
      <c r="W4" s="355"/>
      <c r="X4" s="355"/>
      <c r="Y4" s="355"/>
      <c r="Z4" s="355"/>
      <c r="AA4" s="355"/>
      <c r="AB4" s="355"/>
      <c r="AC4" s="355"/>
      <c r="AD4" s="355"/>
      <c r="AE4" s="355"/>
      <c r="AF4" s="355"/>
      <c r="AG4" s="355"/>
      <c r="AH4" s="355"/>
      <c r="AI4" s="355"/>
      <c r="AJ4" s="355"/>
      <c r="AK4" s="355"/>
      <c r="AL4" s="355"/>
      <c r="AM4" s="355"/>
      <c r="AN4" s="355"/>
      <c r="AO4" s="355"/>
      <c r="AP4" s="355"/>
      <c r="AQ4" s="355"/>
      <c r="AR4" s="355"/>
      <c r="AS4" s="355"/>
      <c r="AT4" s="355"/>
      <c r="AU4" s="355"/>
      <c r="AV4" s="355"/>
    </row>
    <row r="5" spans="1:48" s="62" customFormat="1" ht="20.100000000000001" customHeight="1" x14ac:dyDescent="0.3">
      <c r="A5" s="43" t="s">
        <v>272</v>
      </c>
      <c r="B5" s="44"/>
      <c r="C5" s="64"/>
      <c r="D5" s="65">
        <v>1</v>
      </c>
      <c r="E5" s="66"/>
      <c r="F5" s="66">
        <f>F6</f>
        <v>86089920</v>
      </c>
      <c r="G5" s="51"/>
      <c r="H5" s="51">
        <f>H6</f>
        <v>80800000</v>
      </c>
      <c r="I5" s="66"/>
      <c r="J5" s="66">
        <f>J6</f>
        <v>4828795</v>
      </c>
      <c r="K5" s="66"/>
      <c r="L5" s="66">
        <f>L6</f>
        <v>461125</v>
      </c>
      <c r="M5" s="67"/>
      <c r="N5" s="62" t="s">
        <v>242</v>
      </c>
      <c r="O5" s="62">
        <v>100000</v>
      </c>
    </row>
    <row r="6" spans="1:48" s="62" customFormat="1" ht="20.100000000000001" customHeight="1" x14ac:dyDescent="0.3">
      <c r="A6" s="49" t="str">
        <f>공종별내역서!A4</f>
        <v>1. 고속혼합장치</v>
      </c>
      <c r="B6" s="50"/>
      <c r="C6" s="45"/>
      <c r="D6" s="46">
        <v>1</v>
      </c>
      <c r="E6" s="47">
        <f t="shared" ref="E6:F7" si="0">K6+I6+G6</f>
        <v>86089920</v>
      </c>
      <c r="F6" s="47">
        <f t="shared" si="0"/>
        <v>86089920</v>
      </c>
      <c r="G6" s="51">
        <f>H7+H8</f>
        <v>80800000</v>
      </c>
      <c r="H6" s="51">
        <f>D6*G6</f>
        <v>80800000</v>
      </c>
      <c r="I6" s="51">
        <f>J7+J8</f>
        <v>4828795</v>
      </c>
      <c r="J6" s="51">
        <f>D6*I6</f>
        <v>4828795</v>
      </c>
      <c r="K6" s="51">
        <f>L7+L8</f>
        <v>461125</v>
      </c>
      <c r="L6" s="51">
        <f>D6*K6</f>
        <v>461125</v>
      </c>
      <c r="M6" s="48"/>
      <c r="N6" s="62" t="s">
        <v>130</v>
      </c>
      <c r="O6" s="62">
        <v>120000</v>
      </c>
    </row>
    <row r="7" spans="1:48" s="62" customFormat="1" ht="20.100000000000001" customHeight="1" x14ac:dyDescent="0.3">
      <c r="A7" s="52" t="s">
        <v>52</v>
      </c>
      <c r="B7" s="50"/>
      <c r="C7" s="45"/>
      <c r="D7" s="46">
        <v>1</v>
      </c>
      <c r="E7" s="47">
        <f t="shared" si="0"/>
        <v>80800000</v>
      </c>
      <c r="F7" s="47">
        <f t="shared" si="0"/>
        <v>80800000</v>
      </c>
      <c r="G7" s="47">
        <f>공종별내역서!H26</f>
        <v>80800000</v>
      </c>
      <c r="H7" s="47">
        <f>D7*G7</f>
        <v>80800000</v>
      </c>
      <c r="I7" s="47">
        <f>공종별내역서!J26</f>
        <v>0</v>
      </c>
      <c r="J7" s="47">
        <f>D7*I7</f>
        <v>0</v>
      </c>
      <c r="K7" s="47">
        <f>공종별내역서!L26</f>
        <v>0</v>
      </c>
      <c r="L7" s="47">
        <f>D7*K7</f>
        <v>0</v>
      </c>
      <c r="M7" s="48"/>
      <c r="N7" s="62" t="s">
        <v>201</v>
      </c>
      <c r="O7" s="62">
        <v>120280</v>
      </c>
    </row>
    <row r="8" spans="1:48" s="62" customFormat="1" ht="20.100000000000001" customHeight="1" x14ac:dyDescent="0.3">
      <c r="A8" s="52" t="s">
        <v>93</v>
      </c>
      <c r="B8" s="50"/>
      <c r="C8" s="45"/>
      <c r="D8" s="46">
        <v>1</v>
      </c>
      <c r="E8" s="47">
        <f>K8+I8+G8</f>
        <v>5289920</v>
      </c>
      <c r="F8" s="47">
        <f>L8+J8+H8</f>
        <v>5289920</v>
      </c>
      <c r="G8" s="47">
        <f>공종별내역서!H49</f>
        <v>0</v>
      </c>
      <c r="H8" s="47">
        <f>D8*G8</f>
        <v>0</v>
      </c>
      <c r="I8" s="47">
        <f>공종별내역서!J49</f>
        <v>4828795</v>
      </c>
      <c r="J8" s="47">
        <f>D8*I8</f>
        <v>4828795</v>
      </c>
      <c r="K8" s="47">
        <f>공종별내역서!L49</f>
        <v>461125</v>
      </c>
      <c r="L8" s="47">
        <f>D8*K8</f>
        <v>461125</v>
      </c>
      <c r="M8" s="53" t="s">
        <v>222</v>
      </c>
    </row>
    <row r="9" spans="1:48" s="62" customFormat="1" ht="20.100000000000001" customHeight="1" x14ac:dyDescent="0.3">
      <c r="A9" s="54" t="s">
        <v>222</v>
      </c>
      <c r="B9" s="50" t="s">
        <v>222</v>
      </c>
      <c r="C9" s="45" t="s">
        <v>222</v>
      </c>
      <c r="D9" s="46" t="s">
        <v>222</v>
      </c>
      <c r="E9" s="47" t="s">
        <v>222</v>
      </c>
      <c r="F9" s="47" t="s">
        <v>222</v>
      </c>
      <c r="G9" s="47" t="s">
        <v>222</v>
      </c>
      <c r="H9" s="47" t="s">
        <v>222</v>
      </c>
      <c r="I9" s="47" t="s">
        <v>222</v>
      </c>
      <c r="J9" s="47" t="s">
        <v>222</v>
      </c>
      <c r="K9" s="47" t="s">
        <v>222</v>
      </c>
      <c r="L9" s="47" t="s">
        <v>222</v>
      </c>
      <c r="M9" s="48" t="s">
        <v>222</v>
      </c>
    </row>
    <row r="10" spans="1:48" s="62" customFormat="1" ht="20.100000000000001" customHeight="1" x14ac:dyDescent="0.3">
      <c r="A10" s="52" t="s">
        <v>222</v>
      </c>
      <c r="B10" s="50" t="s">
        <v>222</v>
      </c>
      <c r="C10" s="45" t="s">
        <v>222</v>
      </c>
      <c r="D10" s="46" t="s">
        <v>222</v>
      </c>
      <c r="E10" s="47" t="s">
        <v>222</v>
      </c>
      <c r="F10" s="47" t="s">
        <v>222</v>
      </c>
      <c r="G10" s="47" t="s">
        <v>222</v>
      </c>
      <c r="H10" s="47" t="s">
        <v>222</v>
      </c>
      <c r="I10" s="47" t="s">
        <v>222</v>
      </c>
      <c r="J10" s="47" t="s">
        <v>222</v>
      </c>
      <c r="K10" s="47" t="s">
        <v>222</v>
      </c>
      <c r="L10" s="47" t="s">
        <v>222</v>
      </c>
      <c r="M10" s="48" t="s">
        <v>222</v>
      </c>
    </row>
    <row r="11" spans="1:48" s="62" customFormat="1" ht="20.100000000000001" customHeight="1" x14ac:dyDescent="0.3">
      <c r="A11" s="54" t="s">
        <v>222</v>
      </c>
      <c r="B11" s="50" t="s">
        <v>222</v>
      </c>
      <c r="C11" s="45" t="s">
        <v>222</v>
      </c>
      <c r="D11" s="46" t="s">
        <v>222</v>
      </c>
      <c r="E11" s="47" t="s">
        <v>222</v>
      </c>
      <c r="F11" s="47" t="s">
        <v>222</v>
      </c>
      <c r="G11" s="47" t="s">
        <v>222</v>
      </c>
      <c r="H11" s="47" t="s">
        <v>222</v>
      </c>
      <c r="I11" s="47" t="s">
        <v>222</v>
      </c>
      <c r="J11" s="47" t="s">
        <v>222</v>
      </c>
      <c r="K11" s="47" t="s">
        <v>222</v>
      </c>
      <c r="L11" s="47" t="s">
        <v>222</v>
      </c>
      <c r="M11" s="48" t="s">
        <v>222</v>
      </c>
    </row>
    <row r="12" spans="1:48" s="62" customFormat="1" ht="20.100000000000001" customHeight="1" x14ac:dyDescent="0.3">
      <c r="A12" s="52" t="s">
        <v>222</v>
      </c>
      <c r="B12" s="50" t="s">
        <v>222</v>
      </c>
      <c r="C12" s="45" t="s">
        <v>222</v>
      </c>
      <c r="D12" s="46" t="s">
        <v>222</v>
      </c>
      <c r="E12" s="47" t="s">
        <v>222</v>
      </c>
      <c r="F12" s="47" t="s">
        <v>222</v>
      </c>
      <c r="G12" s="47" t="s">
        <v>222</v>
      </c>
      <c r="H12" s="47" t="s">
        <v>222</v>
      </c>
      <c r="I12" s="47" t="s">
        <v>222</v>
      </c>
      <c r="J12" s="47" t="s">
        <v>222</v>
      </c>
      <c r="K12" s="47" t="s">
        <v>222</v>
      </c>
      <c r="L12" s="47" t="s">
        <v>222</v>
      </c>
      <c r="M12" s="48" t="s">
        <v>222</v>
      </c>
    </row>
    <row r="13" spans="1:48" s="62" customFormat="1" ht="20.100000000000001" customHeight="1" x14ac:dyDescent="0.3">
      <c r="A13" s="52" t="s">
        <v>222</v>
      </c>
      <c r="B13" s="50" t="s">
        <v>222</v>
      </c>
      <c r="C13" s="45" t="s">
        <v>222</v>
      </c>
      <c r="D13" s="46" t="s">
        <v>222</v>
      </c>
      <c r="E13" s="47" t="s">
        <v>222</v>
      </c>
      <c r="F13" s="47" t="s">
        <v>222</v>
      </c>
      <c r="G13" s="47" t="s">
        <v>222</v>
      </c>
      <c r="H13" s="47"/>
      <c r="I13" s="47" t="s">
        <v>222</v>
      </c>
      <c r="J13" s="47" t="s">
        <v>222</v>
      </c>
      <c r="K13" s="47" t="s">
        <v>222</v>
      </c>
      <c r="L13" s="47" t="s">
        <v>222</v>
      </c>
      <c r="M13" s="48" t="s">
        <v>222</v>
      </c>
    </row>
    <row r="14" spans="1:48" s="62" customFormat="1" ht="20.100000000000001" customHeight="1" x14ac:dyDescent="0.3">
      <c r="A14" s="52" t="s">
        <v>222</v>
      </c>
      <c r="B14" s="50" t="s">
        <v>222</v>
      </c>
      <c r="C14" s="45" t="s">
        <v>222</v>
      </c>
      <c r="D14" s="46" t="s">
        <v>222</v>
      </c>
      <c r="E14" s="47" t="s">
        <v>222</v>
      </c>
      <c r="F14" s="47" t="s">
        <v>222</v>
      </c>
      <c r="G14" s="47" t="s">
        <v>222</v>
      </c>
      <c r="H14" s="47"/>
      <c r="I14" s="47" t="s">
        <v>222</v>
      </c>
      <c r="J14" s="47" t="s">
        <v>222</v>
      </c>
      <c r="K14" s="47" t="s">
        <v>222</v>
      </c>
      <c r="L14" s="47" t="s">
        <v>222</v>
      </c>
      <c r="M14" s="48" t="s">
        <v>222</v>
      </c>
    </row>
    <row r="15" spans="1:48" s="62" customFormat="1" ht="20.100000000000001" customHeight="1" x14ac:dyDescent="0.3">
      <c r="A15" s="52" t="s">
        <v>222</v>
      </c>
      <c r="B15" s="50" t="s">
        <v>222</v>
      </c>
      <c r="C15" s="45" t="s">
        <v>222</v>
      </c>
      <c r="D15" s="46" t="s">
        <v>222</v>
      </c>
      <c r="E15" s="47" t="s">
        <v>222</v>
      </c>
      <c r="F15" s="47" t="s">
        <v>222</v>
      </c>
      <c r="G15" s="47" t="s">
        <v>222</v>
      </c>
      <c r="H15" s="47" t="s">
        <v>222</v>
      </c>
      <c r="I15" s="47" t="s">
        <v>222</v>
      </c>
      <c r="J15" s="47" t="s">
        <v>222</v>
      </c>
      <c r="K15" s="47" t="s">
        <v>222</v>
      </c>
      <c r="L15" s="47" t="s">
        <v>222</v>
      </c>
      <c r="M15" s="48" t="s">
        <v>222</v>
      </c>
    </row>
    <row r="16" spans="1:48" s="62" customFormat="1" ht="20.100000000000001" customHeight="1" x14ac:dyDescent="0.3">
      <c r="A16" s="52" t="s">
        <v>222</v>
      </c>
      <c r="B16" s="50" t="s">
        <v>222</v>
      </c>
      <c r="C16" s="45" t="s">
        <v>222</v>
      </c>
      <c r="D16" s="46" t="s">
        <v>222</v>
      </c>
      <c r="E16" s="47" t="s">
        <v>222</v>
      </c>
      <c r="F16" s="47" t="s">
        <v>222</v>
      </c>
      <c r="G16" s="47" t="s">
        <v>222</v>
      </c>
      <c r="H16" s="47"/>
      <c r="I16" s="47" t="s">
        <v>222</v>
      </c>
      <c r="J16" s="47" t="s">
        <v>222</v>
      </c>
      <c r="K16" s="47" t="s">
        <v>222</v>
      </c>
      <c r="L16" s="47" t="s">
        <v>222</v>
      </c>
      <c r="M16" s="48" t="s">
        <v>222</v>
      </c>
    </row>
    <row r="17" spans="1:13" s="62" customFormat="1" ht="20.100000000000001" customHeight="1" x14ac:dyDescent="0.3">
      <c r="A17" s="52" t="s">
        <v>222</v>
      </c>
      <c r="B17" s="50" t="s">
        <v>222</v>
      </c>
      <c r="C17" s="45" t="s">
        <v>222</v>
      </c>
      <c r="D17" s="46" t="s">
        <v>222</v>
      </c>
      <c r="E17" s="47" t="s">
        <v>222</v>
      </c>
      <c r="F17" s="47" t="s">
        <v>222</v>
      </c>
      <c r="G17" s="47" t="s">
        <v>222</v>
      </c>
      <c r="H17" s="47" t="s">
        <v>222</v>
      </c>
      <c r="I17" s="47" t="s">
        <v>222</v>
      </c>
      <c r="J17" s="47" t="s">
        <v>222</v>
      </c>
      <c r="K17" s="47" t="s">
        <v>222</v>
      </c>
      <c r="L17" s="47" t="s">
        <v>222</v>
      </c>
      <c r="M17" s="48" t="s">
        <v>222</v>
      </c>
    </row>
    <row r="18" spans="1:13" s="62" customFormat="1" ht="20.100000000000001" customHeight="1" x14ac:dyDescent="0.3">
      <c r="A18" s="52" t="s">
        <v>222</v>
      </c>
      <c r="B18" s="50" t="s">
        <v>222</v>
      </c>
      <c r="C18" s="45" t="s">
        <v>222</v>
      </c>
      <c r="D18" s="46" t="s">
        <v>222</v>
      </c>
      <c r="E18" s="47" t="s">
        <v>222</v>
      </c>
      <c r="F18" s="47" t="s">
        <v>222</v>
      </c>
      <c r="G18" s="47" t="s">
        <v>222</v>
      </c>
      <c r="H18" s="47" t="s">
        <v>222</v>
      </c>
      <c r="I18" s="47" t="s">
        <v>222</v>
      </c>
      <c r="J18" s="47" t="s">
        <v>222</v>
      </c>
      <c r="K18" s="47" t="s">
        <v>222</v>
      </c>
      <c r="L18" s="47" t="s">
        <v>222</v>
      </c>
      <c r="M18" s="48" t="s">
        <v>222</v>
      </c>
    </row>
    <row r="19" spans="1:13" s="62" customFormat="1" ht="20.100000000000001" customHeight="1" x14ac:dyDescent="0.3">
      <c r="A19" s="55" t="s">
        <v>222</v>
      </c>
      <c r="B19" s="50" t="s">
        <v>222</v>
      </c>
      <c r="C19" s="45" t="s">
        <v>222</v>
      </c>
      <c r="D19" s="46" t="s">
        <v>222</v>
      </c>
      <c r="E19" s="47" t="s">
        <v>222</v>
      </c>
      <c r="F19" s="47" t="s">
        <v>222</v>
      </c>
      <c r="G19" s="47" t="s">
        <v>222</v>
      </c>
      <c r="H19" s="47" t="s">
        <v>222</v>
      </c>
      <c r="I19" s="47" t="s">
        <v>222</v>
      </c>
      <c r="J19" s="47" t="s">
        <v>222</v>
      </c>
      <c r="K19" s="47" t="s">
        <v>222</v>
      </c>
      <c r="L19" s="47" t="s">
        <v>222</v>
      </c>
      <c r="M19" s="48" t="s">
        <v>222</v>
      </c>
    </row>
    <row r="20" spans="1:13" s="62" customFormat="1" ht="20.100000000000001" customHeight="1" x14ac:dyDescent="0.3">
      <c r="A20" s="55" t="s">
        <v>222</v>
      </c>
      <c r="B20" s="50" t="s">
        <v>222</v>
      </c>
      <c r="C20" s="45" t="s">
        <v>222</v>
      </c>
      <c r="D20" s="46" t="s">
        <v>222</v>
      </c>
      <c r="E20" s="47" t="s">
        <v>222</v>
      </c>
      <c r="F20" s="47" t="s">
        <v>222</v>
      </c>
      <c r="G20" s="47" t="s">
        <v>222</v>
      </c>
      <c r="H20" s="47" t="s">
        <v>222</v>
      </c>
      <c r="I20" s="47" t="s">
        <v>222</v>
      </c>
      <c r="J20" s="47" t="s">
        <v>222</v>
      </c>
      <c r="K20" s="47" t="s">
        <v>222</v>
      </c>
      <c r="L20" s="47" t="s">
        <v>222</v>
      </c>
      <c r="M20" s="48" t="s">
        <v>222</v>
      </c>
    </row>
    <row r="21" spans="1:13" s="62" customFormat="1" ht="20.100000000000001" customHeight="1" x14ac:dyDescent="0.3">
      <c r="A21" s="55" t="s">
        <v>222</v>
      </c>
      <c r="B21" s="50" t="s">
        <v>222</v>
      </c>
      <c r="C21" s="45" t="s">
        <v>222</v>
      </c>
      <c r="D21" s="46" t="s">
        <v>222</v>
      </c>
      <c r="E21" s="47" t="s">
        <v>222</v>
      </c>
      <c r="F21" s="47" t="s">
        <v>222</v>
      </c>
      <c r="G21" s="47" t="s">
        <v>222</v>
      </c>
      <c r="H21" s="47" t="s">
        <v>222</v>
      </c>
      <c r="I21" s="47" t="s">
        <v>222</v>
      </c>
      <c r="J21" s="47" t="s">
        <v>222</v>
      </c>
      <c r="K21" s="47" t="s">
        <v>222</v>
      </c>
      <c r="L21" s="47" t="s">
        <v>222</v>
      </c>
      <c r="M21" s="48" t="s">
        <v>222</v>
      </c>
    </row>
    <row r="22" spans="1:13" s="62" customFormat="1" ht="20.100000000000001" customHeight="1" x14ac:dyDescent="0.3">
      <c r="A22" s="55" t="s">
        <v>222</v>
      </c>
      <c r="B22" s="50" t="s">
        <v>222</v>
      </c>
      <c r="C22" s="45" t="s">
        <v>222</v>
      </c>
      <c r="D22" s="46" t="s">
        <v>222</v>
      </c>
      <c r="E22" s="47" t="s">
        <v>222</v>
      </c>
      <c r="F22" s="47" t="s">
        <v>222</v>
      </c>
      <c r="G22" s="47" t="s">
        <v>222</v>
      </c>
      <c r="H22" s="47" t="s">
        <v>222</v>
      </c>
      <c r="I22" s="47" t="s">
        <v>222</v>
      </c>
      <c r="J22" s="47" t="s">
        <v>222</v>
      </c>
      <c r="K22" s="47" t="s">
        <v>222</v>
      </c>
      <c r="L22" s="47" t="s">
        <v>222</v>
      </c>
      <c r="M22" s="48" t="s">
        <v>222</v>
      </c>
    </row>
    <row r="23" spans="1:13" s="62" customFormat="1" ht="20.100000000000001" customHeight="1" x14ac:dyDescent="0.3">
      <c r="A23" s="55" t="s">
        <v>222</v>
      </c>
      <c r="B23" s="50" t="s">
        <v>222</v>
      </c>
      <c r="C23" s="45" t="s">
        <v>222</v>
      </c>
      <c r="D23" s="46" t="s">
        <v>222</v>
      </c>
      <c r="E23" s="47" t="s">
        <v>222</v>
      </c>
      <c r="F23" s="47" t="s">
        <v>222</v>
      </c>
      <c r="G23" s="47" t="s">
        <v>222</v>
      </c>
      <c r="H23" s="47" t="s">
        <v>222</v>
      </c>
      <c r="I23" s="47" t="s">
        <v>222</v>
      </c>
      <c r="J23" s="47" t="s">
        <v>222</v>
      </c>
      <c r="K23" s="47" t="s">
        <v>222</v>
      </c>
      <c r="L23" s="47" t="s">
        <v>222</v>
      </c>
      <c r="M23" s="48" t="s">
        <v>222</v>
      </c>
    </row>
    <row r="24" spans="1:13" s="62" customFormat="1" ht="20.100000000000001" customHeight="1" x14ac:dyDescent="0.3">
      <c r="A24" s="55" t="s">
        <v>222</v>
      </c>
      <c r="B24" s="50" t="s">
        <v>222</v>
      </c>
      <c r="C24" s="45" t="s">
        <v>222</v>
      </c>
      <c r="D24" s="46" t="s">
        <v>222</v>
      </c>
      <c r="E24" s="47" t="s">
        <v>222</v>
      </c>
      <c r="F24" s="47" t="s">
        <v>222</v>
      </c>
      <c r="G24" s="47" t="s">
        <v>222</v>
      </c>
      <c r="H24" s="47" t="s">
        <v>222</v>
      </c>
      <c r="I24" s="47" t="s">
        <v>222</v>
      </c>
      <c r="J24" s="47" t="s">
        <v>222</v>
      </c>
      <c r="K24" s="47" t="s">
        <v>222</v>
      </c>
      <c r="L24" s="47" t="s">
        <v>222</v>
      </c>
      <c r="M24" s="48" t="s">
        <v>222</v>
      </c>
    </row>
    <row r="25" spans="1:13" s="62" customFormat="1" ht="20.100000000000001" customHeight="1" x14ac:dyDescent="0.3">
      <c r="A25" s="55" t="s">
        <v>222</v>
      </c>
      <c r="B25" s="50" t="s">
        <v>222</v>
      </c>
      <c r="C25" s="45" t="s">
        <v>222</v>
      </c>
      <c r="D25" s="46" t="s">
        <v>222</v>
      </c>
      <c r="E25" s="47" t="s">
        <v>222</v>
      </c>
      <c r="F25" s="47" t="s">
        <v>222</v>
      </c>
      <c r="G25" s="47" t="s">
        <v>222</v>
      </c>
      <c r="H25" s="47" t="s">
        <v>222</v>
      </c>
      <c r="I25" s="47" t="s">
        <v>222</v>
      </c>
      <c r="J25" s="47" t="s">
        <v>222</v>
      </c>
      <c r="K25" s="47" t="s">
        <v>222</v>
      </c>
      <c r="L25" s="47" t="s">
        <v>222</v>
      </c>
      <c r="M25" s="48" t="s">
        <v>222</v>
      </c>
    </row>
    <row r="26" spans="1:13" s="62" customFormat="1" ht="20.100000000000001" customHeight="1" x14ac:dyDescent="0.3">
      <c r="A26" s="68" t="s">
        <v>17</v>
      </c>
      <c r="B26" s="57" t="s">
        <v>222</v>
      </c>
      <c r="C26" s="58" t="s">
        <v>222</v>
      </c>
      <c r="D26" s="59" t="s">
        <v>222</v>
      </c>
      <c r="E26" s="60" t="s">
        <v>222</v>
      </c>
      <c r="F26" s="60">
        <f>F5</f>
        <v>86089920</v>
      </c>
      <c r="G26" s="60"/>
      <c r="H26" s="74">
        <f>H5</f>
        <v>80800000</v>
      </c>
      <c r="I26" s="60" t="s">
        <v>222</v>
      </c>
      <c r="J26" s="60">
        <f>J5</f>
        <v>4828795</v>
      </c>
      <c r="K26" s="60" t="s">
        <v>222</v>
      </c>
      <c r="L26" s="60">
        <f>L5</f>
        <v>461125</v>
      </c>
      <c r="M26" s="61" t="s">
        <v>222</v>
      </c>
    </row>
  </sheetData>
  <mergeCells count="45">
    <mergeCell ref="AR3:AR4"/>
    <mergeCell ref="AS3:AS4"/>
    <mergeCell ref="AT3:AT4"/>
    <mergeCell ref="AU3:AU4"/>
    <mergeCell ref="AV3:AV4"/>
    <mergeCell ref="AM3:AM4"/>
    <mergeCell ref="AN3:AN4"/>
    <mergeCell ref="AO3:AO4"/>
    <mergeCell ref="AP3:AP4"/>
    <mergeCell ref="AQ3:AQ4"/>
    <mergeCell ref="AH3:AH4"/>
    <mergeCell ref="AI3:AI4"/>
    <mergeCell ref="AJ3:AJ4"/>
    <mergeCell ref="AK3:AK4"/>
    <mergeCell ref="AL3:AL4"/>
    <mergeCell ref="AC3:AC4"/>
    <mergeCell ref="AD3:AD4"/>
    <mergeCell ref="AE3:AE4"/>
    <mergeCell ref="AF3:AF4"/>
    <mergeCell ref="AG3:AG4"/>
    <mergeCell ref="X3:X4"/>
    <mergeCell ref="Y3:Y4"/>
    <mergeCell ref="Z3:Z4"/>
    <mergeCell ref="AA3:AA4"/>
    <mergeCell ref="AB3:AB4"/>
    <mergeCell ref="S3:S4"/>
    <mergeCell ref="T3:T4"/>
    <mergeCell ref="U3:U4"/>
    <mergeCell ref="V3:V4"/>
    <mergeCell ref="W3:W4"/>
    <mergeCell ref="N3:N4"/>
    <mergeCell ref="O3:O4"/>
    <mergeCell ref="P3:P4"/>
    <mergeCell ref="Q3:Q4"/>
    <mergeCell ref="R3:R4"/>
    <mergeCell ref="A1:M1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32" type="noConversion"/>
  <conditionalFormatting sqref="E8:L11 E15:L25">
    <cfRule type="cellIs" dxfId="2" priority="3" operator="equal">
      <formula>0</formula>
    </cfRule>
  </conditionalFormatting>
  <conditionalFormatting sqref="E14:L14">
    <cfRule type="cellIs" dxfId="1" priority="2" operator="equal">
      <formula>0</formula>
    </cfRule>
  </conditionalFormatting>
  <conditionalFormatting sqref="E12:L13">
    <cfRule type="cellIs" dxfId="0" priority="1" operator="equal">
      <formula>0</formula>
    </cfRule>
  </conditionalFormatting>
  <pageMargins left="0.6691666841506958" right="0.47236111760139465" top="0.39347222447395325" bottom="0.47236111760139465" header="0" footer="0.31486111879348755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>
    <pageSetUpPr fitToPage="1"/>
  </sheetPr>
  <dimension ref="A1:AV243"/>
  <sheetViews>
    <sheetView view="pageBreakPreview" zoomScaleNormal="145" zoomScaleSheetLayoutView="100" workbookViewId="0">
      <selection activeCell="C6" sqref="C6"/>
    </sheetView>
  </sheetViews>
  <sheetFormatPr defaultColWidth="9.125" defaultRowHeight="16.5" x14ac:dyDescent="0.3"/>
  <cols>
    <col min="1" max="1" width="18.625" style="62" customWidth="1"/>
    <col min="2" max="2" width="21.75" style="62" customWidth="1"/>
    <col min="3" max="3" width="4.125" style="63" customWidth="1"/>
    <col min="4" max="4" width="4.25" style="63" customWidth="1"/>
    <col min="5" max="12" width="9.125" style="62" customWidth="1"/>
    <col min="13" max="13" width="5.625" style="62" customWidth="1"/>
    <col min="14" max="48" width="9.125" style="1" customWidth="1"/>
  </cols>
  <sheetData>
    <row r="1" spans="1:48" s="62" customFormat="1" ht="20.100000000000001" customHeight="1" x14ac:dyDescent="0.3">
      <c r="A1" s="226" t="str">
        <f>공사원가계산서!A2</f>
        <v>[ 제천하수처리장 고속혼합장치 관급자재 제조구매설치 ]</v>
      </c>
      <c r="B1" s="40"/>
      <c r="C1" s="41"/>
      <c r="D1" s="41"/>
      <c r="E1" s="40"/>
      <c r="F1" s="40"/>
      <c r="G1" s="40"/>
      <c r="H1" s="40"/>
      <c r="I1" s="40"/>
      <c r="J1" s="40"/>
      <c r="K1" s="40"/>
      <c r="L1" s="40"/>
      <c r="M1" s="40"/>
    </row>
    <row r="2" spans="1:48" s="62" customFormat="1" ht="20.100000000000001" customHeight="1" x14ac:dyDescent="0.3">
      <c r="A2" s="356" t="s">
        <v>70</v>
      </c>
      <c r="B2" s="358" t="s">
        <v>221</v>
      </c>
      <c r="C2" s="358" t="s">
        <v>251</v>
      </c>
      <c r="D2" s="358" t="s">
        <v>252</v>
      </c>
      <c r="E2" s="360" t="s">
        <v>38</v>
      </c>
      <c r="F2" s="361"/>
      <c r="G2" s="360" t="s">
        <v>99</v>
      </c>
      <c r="H2" s="361"/>
      <c r="I2" s="360" t="s">
        <v>162</v>
      </c>
      <c r="J2" s="361"/>
      <c r="K2" s="360" t="s">
        <v>77</v>
      </c>
      <c r="L2" s="361"/>
      <c r="M2" s="362" t="s">
        <v>163</v>
      </c>
      <c r="N2" s="364" t="s">
        <v>151</v>
      </c>
      <c r="O2" s="355" t="s">
        <v>211</v>
      </c>
      <c r="P2" s="355" t="s">
        <v>235</v>
      </c>
      <c r="Q2" s="355" t="s">
        <v>204</v>
      </c>
      <c r="R2" s="355" t="s">
        <v>171</v>
      </c>
      <c r="S2" s="355" t="s">
        <v>72</v>
      </c>
      <c r="T2" s="355" t="s">
        <v>244</v>
      </c>
      <c r="U2" s="355" t="s">
        <v>231</v>
      </c>
      <c r="V2" s="355" t="s">
        <v>233</v>
      </c>
      <c r="W2" s="355" t="s">
        <v>219</v>
      </c>
      <c r="X2" s="355" t="s">
        <v>170</v>
      </c>
      <c r="Y2" s="355" t="s">
        <v>166</v>
      </c>
      <c r="Z2" s="355" t="s">
        <v>229</v>
      </c>
      <c r="AA2" s="355" t="s">
        <v>164</v>
      </c>
      <c r="AB2" s="355" t="s">
        <v>188</v>
      </c>
      <c r="AC2" s="355" t="s">
        <v>144</v>
      </c>
      <c r="AD2" s="355" t="s">
        <v>184</v>
      </c>
      <c r="AE2" s="355" t="s">
        <v>196</v>
      </c>
      <c r="AF2" s="355" t="s">
        <v>105</v>
      </c>
      <c r="AG2" s="355" t="s">
        <v>150</v>
      </c>
      <c r="AH2" s="355" t="s">
        <v>138</v>
      </c>
      <c r="AI2" s="355" t="s">
        <v>145</v>
      </c>
      <c r="AJ2" s="355" t="s">
        <v>160</v>
      </c>
      <c r="AK2" s="355" t="s">
        <v>189</v>
      </c>
      <c r="AL2" s="355" t="s">
        <v>195</v>
      </c>
      <c r="AM2" s="355" t="s">
        <v>116</v>
      </c>
      <c r="AN2" s="355" t="s">
        <v>158</v>
      </c>
      <c r="AO2" s="355" t="s">
        <v>178</v>
      </c>
      <c r="AP2" s="355" t="s">
        <v>97</v>
      </c>
      <c r="AQ2" s="355" t="s">
        <v>123</v>
      </c>
      <c r="AR2" s="355" t="s">
        <v>191</v>
      </c>
      <c r="AS2" s="355" t="s">
        <v>169</v>
      </c>
      <c r="AT2" s="355" t="s">
        <v>168</v>
      </c>
      <c r="AU2" s="355" t="s">
        <v>238</v>
      </c>
      <c r="AV2" s="355" t="s">
        <v>213</v>
      </c>
    </row>
    <row r="3" spans="1:48" s="62" customFormat="1" ht="20.100000000000001" customHeight="1" x14ac:dyDescent="0.3">
      <c r="A3" s="357"/>
      <c r="B3" s="359"/>
      <c r="C3" s="359"/>
      <c r="D3" s="359"/>
      <c r="E3" s="42" t="s">
        <v>115</v>
      </c>
      <c r="F3" s="42" t="s">
        <v>199</v>
      </c>
      <c r="G3" s="42" t="s">
        <v>115</v>
      </c>
      <c r="H3" s="42" t="s">
        <v>199</v>
      </c>
      <c r="I3" s="42" t="s">
        <v>115</v>
      </c>
      <c r="J3" s="42" t="s">
        <v>199</v>
      </c>
      <c r="K3" s="42" t="s">
        <v>115</v>
      </c>
      <c r="L3" s="42" t="s">
        <v>199</v>
      </c>
      <c r="M3" s="363"/>
      <c r="N3" s="364"/>
      <c r="O3" s="355"/>
      <c r="P3" s="355"/>
      <c r="Q3" s="355"/>
      <c r="R3" s="355"/>
      <c r="S3" s="355"/>
      <c r="T3" s="355"/>
      <c r="U3" s="355"/>
      <c r="V3" s="355"/>
      <c r="W3" s="355"/>
      <c r="X3" s="355"/>
      <c r="Y3" s="355"/>
      <c r="Z3" s="355"/>
      <c r="AA3" s="355"/>
      <c r="AB3" s="355"/>
      <c r="AC3" s="355"/>
      <c r="AD3" s="355"/>
      <c r="AE3" s="355"/>
      <c r="AF3" s="355"/>
      <c r="AG3" s="355"/>
      <c r="AH3" s="355"/>
      <c r="AI3" s="355"/>
      <c r="AJ3" s="355"/>
      <c r="AK3" s="355"/>
      <c r="AL3" s="355"/>
      <c r="AM3" s="355"/>
      <c r="AN3" s="355"/>
      <c r="AO3" s="355"/>
      <c r="AP3" s="355"/>
      <c r="AQ3" s="355"/>
      <c r="AR3" s="355"/>
      <c r="AS3" s="355"/>
      <c r="AT3" s="355"/>
      <c r="AU3" s="355"/>
      <c r="AV3" s="355"/>
    </row>
    <row r="4" spans="1:48" s="62" customFormat="1" ht="20.100000000000001" customHeight="1" x14ac:dyDescent="0.3">
      <c r="A4" s="69" t="s">
        <v>291</v>
      </c>
      <c r="B4" s="70" t="s">
        <v>222</v>
      </c>
      <c r="C4" s="65" t="s">
        <v>222</v>
      </c>
      <c r="D4" s="64"/>
      <c r="E4" s="66">
        <f>ROUNDDOWN(K4+I4+G4,0)</f>
        <v>0</v>
      </c>
      <c r="F4" s="66">
        <f>ROUNDDOWN(L4+J4+H4,0)</f>
        <v>0</v>
      </c>
      <c r="G4" s="66">
        <v>0</v>
      </c>
      <c r="H4" s="66">
        <f>ROUNDDOWN(D4*G4,0)</f>
        <v>0</v>
      </c>
      <c r="I4" s="66">
        <v>0</v>
      </c>
      <c r="J4" s="66">
        <f>ROUNDDOWN(D4*I4,0)</f>
        <v>0</v>
      </c>
      <c r="K4" s="66">
        <v>0</v>
      </c>
      <c r="L4" s="66">
        <f>ROUNDDOWN(D4*K4,0)</f>
        <v>0</v>
      </c>
      <c r="M4" s="67" t="s">
        <v>222</v>
      </c>
      <c r="N4" s="62" t="s">
        <v>222</v>
      </c>
      <c r="O4" s="62" t="s">
        <v>222</v>
      </c>
      <c r="P4" s="62" t="s">
        <v>222</v>
      </c>
      <c r="AV4" s="62">
        <v>0</v>
      </c>
    </row>
    <row r="5" spans="1:48" s="62" customFormat="1" ht="20.100000000000001" customHeight="1" x14ac:dyDescent="0.3">
      <c r="A5" s="54" t="s">
        <v>52</v>
      </c>
      <c r="B5" s="50"/>
      <c r="C5" s="46"/>
      <c r="D5" s="45" t="s">
        <v>222</v>
      </c>
      <c r="E5" s="47" t="s">
        <v>222</v>
      </c>
      <c r="F5" s="47" t="s">
        <v>222</v>
      </c>
      <c r="G5" s="47" t="s">
        <v>222</v>
      </c>
      <c r="H5" s="47" t="s">
        <v>222</v>
      </c>
      <c r="I5" s="47" t="s">
        <v>222</v>
      </c>
      <c r="J5" s="47" t="s">
        <v>222</v>
      </c>
      <c r="K5" s="47" t="s">
        <v>222</v>
      </c>
      <c r="L5" s="47" t="s">
        <v>222</v>
      </c>
      <c r="M5" s="48" t="s">
        <v>222</v>
      </c>
    </row>
    <row r="6" spans="1:48" s="62" customFormat="1" ht="20.100000000000001" customHeight="1" x14ac:dyDescent="0.3">
      <c r="A6" s="54" t="str">
        <f>일위대가목록!B4</f>
        <v>고속혼합장치</v>
      </c>
      <c r="B6" s="50" t="str">
        <f>일위대가목록!C4</f>
        <v>비스크류 비프로펠러형 고속혼합</v>
      </c>
      <c r="C6" s="46" t="s">
        <v>303</v>
      </c>
      <c r="D6" s="45">
        <v>1</v>
      </c>
      <c r="E6" s="47">
        <f>ROUNDDOWN(K6+I6+G6,0)</f>
        <v>80800000</v>
      </c>
      <c r="F6" s="47">
        <f>ROUNDDOWN(L6+J6+H6,0)</f>
        <v>80800000</v>
      </c>
      <c r="G6" s="47">
        <f>단가대비표!O5</f>
        <v>80800000</v>
      </c>
      <c r="H6" s="47">
        <f>ROUNDDOWN(D6*G6,0)</f>
        <v>80800000</v>
      </c>
      <c r="I6" s="47"/>
      <c r="J6" s="47"/>
      <c r="K6" s="47"/>
      <c r="L6" s="47"/>
      <c r="M6" s="48"/>
      <c r="AE6" s="62">
        <v>0</v>
      </c>
      <c r="AF6" s="62">
        <v>0</v>
      </c>
      <c r="AG6" s="62">
        <v>0</v>
      </c>
      <c r="AH6" s="62">
        <v>0</v>
      </c>
      <c r="AI6" s="62">
        <v>24</v>
      </c>
      <c r="AJ6" s="62">
        <v>0</v>
      </c>
      <c r="AK6" s="62">
        <v>0</v>
      </c>
      <c r="AL6" s="62">
        <v>0</v>
      </c>
      <c r="AM6" s="62">
        <v>0</v>
      </c>
      <c r="AN6" s="62">
        <v>0</v>
      </c>
      <c r="AO6" s="62">
        <v>0</v>
      </c>
      <c r="AP6" s="62">
        <v>0</v>
      </c>
      <c r="AQ6" s="62">
        <v>0</v>
      </c>
      <c r="AR6" s="62">
        <v>0</v>
      </c>
      <c r="AS6" s="62">
        <v>0</v>
      </c>
      <c r="AT6" s="62">
        <v>0</v>
      </c>
      <c r="AU6" s="62" t="s">
        <v>222</v>
      </c>
      <c r="AV6" s="62">
        <v>100</v>
      </c>
    </row>
    <row r="7" spans="1:48" s="62" customFormat="1" ht="20.100000000000001" customHeight="1" x14ac:dyDescent="0.3">
      <c r="A7" s="54"/>
      <c r="B7" s="50"/>
      <c r="C7" s="46"/>
      <c r="D7" s="45"/>
      <c r="E7" s="47"/>
      <c r="F7" s="47"/>
      <c r="G7" s="47"/>
      <c r="H7" s="47"/>
      <c r="I7" s="47"/>
      <c r="J7" s="47"/>
      <c r="K7" s="47"/>
      <c r="L7" s="47"/>
      <c r="M7" s="48"/>
    </row>
    <row r="8" spans="1:48" s="62" customFormat="1" ht="20.100000000000001" customHeight="1" x14ac:dyDescent="0.3">
      <c r="A8" s="54"/>
      <c r="B8" s="50"/>
      <c r="C8" s="45"/>
      <c r="D8" s="46"/>
      <c r="E8" s="141"/>
      <c r="F8" s="141"/>
      <c r="G8" s="141"/>
      <c r="H8" s="141"/>
      <c r="I8" s="141"/>
      <c r="J8" s="141"/>
      <c r="K8" s="141"/>
      <c r="L8" s="141"/>
      <c r="M8" s="48"/>
      <c r="N8" s="62" t="s">
        <v>222</v>
      </c>
      <c r="O8" s="62" t="s">
        <v>222</v>
      </c>
      <c r="P8" s="62" t="s">
        <v>222</v>
      </c>
      <c r="AV8" s="62">
        <v>0</v>
      </c>
    </row>
    <row r="9" spans="1:48" s="62" customFormat="1" ht="20.100000000000001" customHeight="1" x14ac:dyDescent="0.3">
      <c r="A9" s="54"/>
      <c r="B9" s="50"/>
      <c r="C9" s="45"/>
      <c r="D9" s="46"/>
      <c r="E9" s="141"/>
      <c r="F9" s="141"/>
      <c r="G9" s="141"/>
      <c r="H9" s="141"/>
      <c r="I9" s="141"/>
      <c r="J9" s="141"/>
      <c r="K9" s="141"/>
      <c r="L9" s="141"/>
      <c r="M9" s="48"/>
      <c r="N9" s="62" t="s">
        <v>222</v>
      </c>
      <c r="O9" s="62" t="s">
        <v>222</v>
      </c>
      <c r="P9" s="62" t="s">
        <v>222</v>
      </c>
      <c r="AV9" s="62">
        <v>0</v>
      </c>
    </row>
    <row r="10" spans="1:48" s="62" customFormat="1" ht="20.100000000000001" customHeight="1" x14ac:dyDescent="0.3">
      <c r="A10" s="54"/>
      <c r="B10" s="50"/>
      <c r="C10" s="45"/>
      <c r="D10" s="46"/>
      <c r="E10" s="141"/>
      <c r="F10" s="141"/>
      <c r="G10" s="141"/>
      <c r="H10" s="141"/>
      <c r="I10" s="141"/>
      <c r="J10" s="141"/>
      <c r="K10" s="141"/>
      <c r="L10" s="141"/>
      <c r="M10" s="48"/>
      <c r="P10" s="62" t="s">
        <v>222</v>
      </c>
      <c r="AV10" s="62">
        <v>0</v>
      </c>
    </row>
    <row r="11" spans="1:48" s="62" customFormat="1" ht="20.100000000000001" customHeight="1" x14ac:dyDescent="0.3">
      <c r="A11" s="54" t="s">
        <v>222</v>
      </c>
      <c r="B11" s="50" t="s">
        <v>222</v>
      </c>
      <c r="C11" s="46" t="s">
        <v>222</v>
      </c>
      <c r="D11" s="45"/>
      <c r="E11" s="47">
        <f t="shared" ref="E11:E25" si="0">ROUNDDOWN(K11+I11+G11,0)</f>
        <v>0</v>
      </c>
      <c r="F11" s="47">
        <f t="shared" ref="F11:F25" si="1">ROUNDDOWN(L11+J11+H11,0)</f>
        <v>0</v>
      </c>
      <c r="G11" s="47">
        <v>0</v>
      </c>
      <c r="H11" s="47">
        <f t="shared" ref="H11:H13" si="2">ROUNDDOWN(D11*G11,0)</f>
        <v>0</v>
      </c>
      <c r="I11" s="47"/>
      <c r="J11" s="47"/>
      <c r="K11" s="47"/>
      <c r="L11" s="47"/>
      <c r="M11" s="48" t="s">
        <v>222</v>
      </c>
      <c r="N11" s="62" t="s">
        <v>222</v>
      </c>
      <c r="O11" s="62" t="s">
        <v>222</v>
      </c>
      <c r="P11" s="62" t="s">
        <v>222</v>
      </c>
      <c r="AV11" s="62">
        <v>0</v>
      </c>
    </row>
    <row r="12" spans="1:48" s="62" customFormat="1" ht="20.100000000000001" customHeight="1" x14ac:dyDescent="0.3">
      <c r="A12" s="54" t="s">
        <v>222</v>
      </c>
      <c r="B12" s="50" t="s">
        <v>222</v>
      </c>
      <c r="C12" s="46" t="s">
        <v>222</v>
      </c>
      <c r="D12" s="45"/>
      <c r="E12" s="47">
        <f t="shared" si="0"/>
        <v>0</v>
      </c>
      <c r="F12" s="47">
        <f t="shared" si="1"/>
        <v>0</v>
      </c>
      <c r="G12" s="47">
        <v>0</v>
      </c>
      <c r="H12" s="47">
        <f t="shared" si="2"/>
        <v>0</v>
      </c>
      <c r="I12" s="47"/>
      <c r="J12" s="47"/>
      <c r="K12" s="47"/>
      <c r="L12" s="47"/>
      <c r="M12" s="48" t="s">
        <v>222</v>
      </c>
      <c r="N12" s="62" t="s">
        <v>222</v>
      </c>
      <c r="O12" s="62" t="s">
        <v>222</v>
      </c>
      <c r="P12" s="62" t="s">
        <v>222</v>
      </c>
      <c r="AV12" s="62">
        <v>0</v>
      </c>
    </row>
    <row r="13" spans="1:48" s="62" customFormat="1" ht="20.100000000000001" customHeight="1" x14ac:dyDescent="0.3">
      <c r="A13" s="54" t="s">
        <v>222</v>
      </c>
      <c r="B13" s="50" t="s">
        <v>222</v>
      </c>
      <c r="C13" s="46" t="s">
        <v>222</v>
      </c>
      <c r="D13" s="45"/>
      <c r="E13" s="47">
        <f t="shared" si="0"/>
        <v>0</v>
      </c>
      <c r="F13" s="47">
        <f t="shared" si="1"/>
        <v>0</v>
      </c>
      <c r="G13" s="47">
        <v>0</v>
      </c>
      <c r="H13" s="47">
        <f t="shared" si="2"/>
        <v>0</v>
      </c>
      <c r="I13" s="47"/>
      <c r="J13" s="47"/>
      <c r="K13" s="47"/>
      <c r="L13" s="47"/>
      <c r="M13" s="48" t="s">
        <v>222</v>
      </c>
      <c r="N13" s="62" t="s">
        <v>222</v>
      </c>
      <c r="O13" s="62" t="s">
        <v>222</v>
      </c>
      <c r="P13" s="62" t="s">
        <v>222</v>
      </c>
      <c r="AV13" s="62">
        <v>0</v>
      </c>
    </row>
    <row r="14" spans="1:48" s="62" customFormat="1" ht="20.100000000000001" customHeight="1" x14ac:dyDescent="0.3">
      <c r="A14" s="54" t="s">
        <v>222</v>
      </c>
      <c r="B14" s="50" t="s">
        <v>222</v>
      </c>
      <c r="C14" s="46" t="s">
        <v>222</v>
      </c>
      <c r="D14" s="45"/>
      <c r="E14" s="47">
        <f t="shared" si="0"/>
        <v>0</v>
      </c>
      <c r="F14" s="47">
        <f t="shared" si="1"/>
        <v>0</v>
      </c>
      <c r="G14" s="47">
        <v>0</v>
      </c>
      <c r="H14" s="47"/>
      <c r="I14" s="47"/>
      <c r="J14" s="47"/>
      <c r="K14" s="47"/>
      <c r="L14" s="47"/>
      <c r="M14" s="48" t="s">
        <v>222</v>
      </c>
      <c r="N14" s="62" t="s">
        <v>222</v>
      </c>
      <c r="O14" s="62" t="s">
        <v>222</v>
      </c>
      <c r="P14" s="62" t="s">
        <v>222</v>
      </c>
      <c r="AV14" s="62">
        <v>0</v>
      </c>
    </row>
    <row r="15" spans="1:48" s="62" customFormat="1" ht="20.100000000000001" customHeight="1" x14ac:dyDescent="0.3">
      <c r="A15" s="54" t="s">
        <v>222</v>
      </c>
      <c r="B15" s="50" t="s">
        <v>222</v>
      </c>
      <c r="C15" s="46" t="s">
        <v>222</v>
      </c>
      <c r="D15" s="45"/>
      <c r="E15" s="47">
        <f t="shared" si="0"/>
        <v>0</v>
      </c>
      <c r="F15" s="47">
        <f t="shared" si="1"/>
        <v>0</v>
      </c>
      <c r="G15" s="47">
        <v>0</v>
      </c>
      <c r="H15" s="47">
        <f t="shared" ref="H15:H25" si="3">ROUNDDOWN(D15*G15,0)</f>
        <v>0</v>
      </c>
      <c r="I15" s="47"/>
      <c r="J15" s="47"/>
      <c r="K15" s="47"/>
      <c r="L15" s="47"/>
      <c r="M15" s="48" t="s">
        <v>222</v>
      </c>
      <c r="N15" s="62" t="s">
        <v>222</v>
      </c>
      <c r="O15" s="62" t="s">
        <v>222</v>
      </c>
      <c r="P15" s="62" t="s">
        <v>222</v>
      </c>
      <c r="AV15" s="62">
        <v>0</v>
      </c>
    </row>
    <row r="16" spans="1:48" s="62" customFormat="1" ht="20.100000000000001" customHeight="1" x14ac:dyDescent="0.3">
      <c r="A16" s="54" t="s">
        <v>222</v>
      </c>
      <c r="B16" s="50" t="s">
        <v>222</v>
      </c>
      <c r="C16" s="46" t="s">
        <v>222</v>
      </c>
      <c r="D16" s="45"/>
      <c r="E16" s="47">
        <f t="shared" si="0"/>
        <v>0</v>
      </c>
      <c r="F16" s="47">
        <f t="shared" si="1"/>
        <v>0</v>
      </c>
      <c r="G16" s="47">
        <v>0</v>
      </c>
      <c r="H16" s="47">
        <f t="shared" si="3"/>
        <v>0</v>
      </c>
      <c r="I16" s="47"/>
      <c r="J16" s="47"/>
      <c r="K16" s="47"/>
      <c r="L16" s="47"/>
      <c r="M16" s="48" t="s">
        <v>222</v>
      </c>
      <c r="N16" s="62" t="s">
        <v>222</v>
      </c>
      <c r="O16" s="62" t="s">
        <v>222</v>
      </c>
      <c r="P16" s="62" t="s">
        <v>222</v>
      </c>
      <c r="AV16" s="62">
        <v>0</v>
      </c>
    </row>
    <row r="17" spans="1:48" s="62" customFormat="1" ht="20.100000000000001" customHeight="1" x14ac:dyDescent="0.3">
      <c r="A17" s="54" t="s">
        <v>222</v>
      </c>
      <c r="B17" s="50" t="s">
        <v>222</v>
      </c>
      <c r="C17" s="46" t="s">
        <v>222</v>
      </c>
      <c r="D17" s="45"/>
      <c r="E17" s="47">
        <f t="shared" si="0"/>
        <v>0</v>
      </c>
      <c r="F17" s="47">
        <f t="shared" si="1"/>
        <v>0</v>
      </c>
      <c r="G17" s="47">
        <v>0</v>
      </c>
      <c r="H17" s="47">
        <f t="shared" si="3"/>
        <v>0</v>
      </c>
      <c r="I17" s="47"/>
      <c r="J17" s="47"/>
      <c r="K17" s="47"/>
      <c r="L17" s="47"/>
      <c r="M17" s="48" t="s">
        <v>222</v>
      </c>
      <c r="N17" s="62" t="s">
        <v>222</v>
      </c>
      <c r="O17" s="62" t="s">
        <v>222</v>
      </c>
      <c r="P17" s="62" t="s">
        <v>222</v>
      </c>
      <c r="AV17" s="62">
        <v>0</v>
      </c>
    </row>
    <row r="18" spans="1:48" s="62" customFormat="1" ht="20.100000000000001" customHeight="1" x14ac:dyDescent="0.3">
      <c r="A18" s="54" t="s">
        <v>222</v>
      </c>
      <c r="B18" s="50" t="s">
        <v>222</v>
      </c>
      <c r="C18" s="46" t="s">
        <v>222</v>
      </c>
      <c r="D18" s="45"/>
      <c r="E18" s="47">
        <f t="shared" si="0"/>
        <v>0</v>
      </c>
      <c r="F18" s="47">
        <f t="shared" si="1"/>
        <v>0</v>
      </c>
      <c r="G18" s="47">
        <v>0</v>
      </c>
      <c r="H18" s="47">
        <f t="shared" si="3"/>
        <v>0</v>
      </c>
      <c r="I18" s="47"/>
      <c r="J18" s="47"/>
      <c r="K18" s="47"/>
      <c r="L18" s="47"/>
      <c r="M18" s="48" t="s">
        <v>222</v>
      </c>
      <c r="N18" s="62" t="s">
        <v>222</v>
      </c>
      <c r="O18" s="62" t="s">
        <v>222</v>
      </c>
      <c r="P18" s="62" t="s">
        <v>222</v>
      </c>
      <c r="AV18" s="62">
        <v>0</v>
      </c>
    </row>
    <row r="19" spans="1:48" s="62" customFormat="1" ht="20.100000000000001" customHeight="1" x14ac:dyDescent="0.3">
      <c r="A19" s="54" t="s">
        <v>222</v>
      </c>
      <c r="B19" s="50" t="s">
        <v>222</v>
      </c>
      <c r="C19" s="46" t="s">
        <v>222</v>
      </c>
      <c r="D19" s="45"/>
      <c r="E19" s="47">
        <f t="shared" si="0"/>
        <v>0</v>
      </c>
      <c r="F19" s="47">
        <f t="shared" si="1"/>
        <v>0</v>
      </c>
      <c r="G19" s="47">
        <v>0</v>
      </c>
      <c r="H19" s="47">
        <f t="shared" si="3"/>
        <v>0</v>
      </c>
      <c r="I19" s="47"/>
      <c r="J19" s="47"/>
      <c r="K19" s="47"/>
      <c r="L19" s="47"/>
      <c r="M19" s="48" t="s">
        <v>222</v>
      </c>
      <c r="N19" s="62" t="s">
        <v>222</v>
      </c>
      <c r="O19" s="62" t="s">
        <v>222</v>
      </c>
      <c r="P19" s="62" t="s">
        <v>222</v>
      </c>
      <c r="AV19" s="62">
        <v>0</v>
      </c>
    </row>
    <row r="20" spans="1:48" s="62" customFormat="1" ht="20.100000000000001" customHeight="1" x14ac:dyDescent="0.3">
      <c r="A20" s="54" t="s">
        <v>222</v>
      </c>
      <c r="B20" s="50" t="s">
        <v>222</v>
      </c>
      <c r="C20" s="46" t="s">
        <v>222</v>
      </c>
      <c r="D20" s="45"/>
      <c r="E20" s="47">
        <f t="shared" si="0"/>
        <v>0</v>
      </c>
      <c r="F20" s="47">
        <f t="shared" si="1"/>
        <v>0</v>
      </c>
      <c r="G20" s="47">
        <v>0</v>
      </c>
      <c r="H20" s="47">
        <f t="shared" si="3"/>
        <v>0</v>
      </c>
      <c r="I20" s="47"/>
      <c r="J20" s="47"/>
      <c r="K20" s="47"/>
      <c r="L20" s="47"/>
      <c r="M20" s="48" t="s">
        <v>222</v>
      </c>
      <c r="N20" s="62" t="s">
        <v>222</v>
      </c>
      <c r="O20" s="62" t="s">
        <v>222</v>
      </c>
      <c r="P20" s="62" t="s">
        <v>222</v>
      </c>
      <c r="AV20" s="62">
        <v>0</v>
      </c>
    </row>
    <row r="21" spans="1:48" s="62" customFormat="1" ht="20.100000000000001" customHeight="1" x14ac:dyDescent="0.3">
      <c r="A21" s="54" t="s">
        <v>222</v>
      </c>
      <c r="B21" s="50" t="s">
        <v>222</v>
      </c>
      <c r="C21" s="46" t="s">
        <v>222</v>
      </c>
      <c r="D21" s="45"/>
      <c r="E21" s="47">
        <f t="shared" si="0"/>
        <v>0</v>
      </c>
      <c r="F21" s="47">
        <f t="shared" si="1"/>
        <v>0</v>
      </c>
      <c r="G21" s="47">
        <v>0</v>
      </c>
      <c r="H21" s="47">
        <f t="shared" si="3"/>
        <v>0</v>
      </c>
      <c r="I21" s="47"/>
      <c r="J21" s="47"/>
      <c r="K21" s="47"/>
      <c r="L21" s="47"/>
      <c r="M21" s="48" t="s">
        <v>222</v>
      </c>
      <c r="N21" s="62" t="s">
        <v>222</v>
      </c>
      <c r="O21" s="62" t="s">
        <v>222</v>
      </c>
      <c r="P21" s="62" t="s">
        <v>222</v>
      </c>
      <c r="AV21" s="62">
        <v>0</v>
      </c>
    </row>
    <row r="22" spans="1:48" s="62" customFormat="1" ht="20.100000000000001" customHeight="1" x14ac:dyDescent="0.3">
      <c r="A22" s="54" t="s">
        <v>222</v>
      </c>
      <c r="B22" s="50" t="s">
        <v>222</v>
      </c>
      <c r="C22" s="46" t="s">
        <v>222</v>
      </c>
      <c r="D22" s="45"/>
      <c r="E22" s="47">
        <f t="shared" si="0"/>
        <v>0</v>
      </c>
      <c r="F22" s="47">
        <f t="shared" si="1"/>
        <v>0</v>
      </c>
      <c r="G22" s="47">
        <v>0</v>
      </c>
      <c r="H22" s="47">
        <f t="shared" si="3"/>
        <v>0</v>
      </c>
      <c r="I22" s="47"/>
      <c r="J22" s="47"/>
      <c r="K22" s="47"/>
      <c r="L22" s="47"/>
      <c r="M22" s="48" t="s">
        <v>222</v>
      </c>
      <c r="N22" s="62" t="s">
        <v>222</v>
      </c>
      <c r="O22" s="62" t="s">
        <v>222</v>
      </c>
      <c r="P22" s="62" t="s">
        <v>222</v>
      </c>
      <c r="AV22" s="62">
        <v>0</v>
      </c>
    </row>
    <row r="23" spans="1:48" s="62" customFormat="1" ht="20.100000000000001" customHeight="1" x14ac:dyDescent="0.3">
      <c r="A23" s="54" t="s">
        <v>222</v>
      </c>
      <c r="B23" s="50" t="s">
        <v>222</v>
      </c>
      <c r="C23" s="46" t="s">
        <v>222</v>
      </c>
      <c r="D23" s="45"/>
      <c r="E23" s="47">
        <f t="shared" si="0"/>
        <v>0</v>
      </c>
      <c r="F23" s="47">
        <f t="shared" si="1"/>
        <v>0</v>
      </c>
      <c r="G23" s="47">
        <v>0</v>
      </c>
      <c r="H23" s="47">
        <f t="shared" si="3"/>
        <v>0</v>
      </c>
      <c r="I23" s="47"/>
      <c r="J23" s="47"/>
      <c r="K23" s="47"/>
      <c r="L23" s="47"/>
      <c r="M23" s="48" t="s">
        <v>222</v>
      </c>
      <c r="N23" s="62" t="s">
        <v>222</v>
      </c>
      <c r="O23" s="62" t="s">
        <v>222</v>
      </c>
      <c r="P23" s="62" t="s">
        <v>222</v>
      </c>
      <c r="AV23" s="62">
        <v>0</v>
      </c>
    </row>
    <row r="24" spans="1:48" s="62" customFormat="1" ht="20.100000000000001" customHeight="1" x14ac:dyDescent="0.3">
      <c r="A24" s="54" t="s">
        <v>222</v>
      </c>
      <c r="B24" s="50" t="s">
        <v>222</v>
      </c>
      <c r="C24" s="46" t="s">
        <v>222</v>
      </c>
      <c r="D24" s="45"/>
      <c r="E24" s="47">
        <f t="shared" si="0"/>
        <v>0</v>
      </c>
      <c r="F24" s="47">
        <f t="shared" si="1"/>
        <v>0</v>
      </c>
      <c r="G24" s="47">
        <v>0</v>
      </c>
      <c r="H24" s="47">
        <f t="shared" si="3"/>
        <v>0</v>
      </c>
      <c r="I24" s="47"/>
      <c r="J24" s="47"/>
      <c r="K24" s="47"/>
      <c r="L24" s="47"/>
      <c r="M24" s="48" t="s">
        <v>222</v>
      </c>
      <c r="N24" s="62" t="s">
        <v>222</v>
      </c>
      <c r="O24" s="62" t="s">
        <v>222</v>
      </c>
      <c r="P24" s="62" t="s">
        <v>222</v>
      </c>
      <c r="AV24" s="62">
        <v>0</v>
      </c>
    </row>
    <row r="25" spans="1:48" s="62" customFormat="1" ht="20.100000000000001" customHeight="1" x14ac:dyDescent="0.3">
      <c r="A25" s="54" t="s">
        <v>222</v>
      </c>
      <c r="B25" s="50" t="s">
        <v>222</v>
      </c>
      <c r="C25" s="46" t="s">
        <v>222</v>
      </c>
      <c r="D25" s="45"/>
      <c r="E25" s="47">
        <f t="shared" si="0"/>
        <v>0</v>
      </c>
      <c r="F25" s="47">
        <f t="shared" si="1"/>
        <v>0</v>
      </c>
      <c r="G25" s="47">
        <v>0</v>
      </c>
      <c r="H25" s="47">
        <f t="shared" si="3"/>
        <v>0</v>
      </c>
      <c r="I25" s="47"/>
      <c r="J25" s="47"/>
      <c r="K25" s="47"/>
      <c r="L25" s="47"/>
      <c r="M25" s="48" t="s">
        <v>222</v>
      </c>
      <c r="N25" s="62" t="s">
        <v>222</v>
      </c>
      <c r="O25" s="62" t="s">
        <v>222</v>
      </c>
      <c r="P25" s="62" t="s">
        <v>222</v>
      </c>
      <c r="AV25" s="62">
        <v>0</v>
      </c>
    </row>
    <row r="26" spans="1:48" s="62" customFormat="1" ht="20.100000000000001" customHeight="1" x14ac:dyDescent="0.3">
      <c r="A26" s="56" t="s">
        <v>17</v>
      </c>
      <c r="B26" s="57" t="s">
        <v>222</v>
      </c>
      <c r="C26" s="59" t="s">
        <v>222</v>
      </c>
      <c r="D26" s="58" t="s">
        <v>222</v>
      </c>
      <c r="E26" s="60">
        <v>0</v>
      </c>
      <c r="F26" s="60">
        <f>L26+J26+H26</f>
        <v>80800000</v>
      </c>
      <c r="G26" s="60"/>
      <c r="H26" s="60">
        <f>TRUNC(SUM(H6:H25),0)</f>
        <v>80800000</v>
      </c>
      <c r="I26" s="60"/>
      <c r="J26" s="60"/>
      <c r="K26" s="60"/>
      <c r="L26" s="60"/>
      <c r="M26" s="61"/>
    </row>
    <row r="27" spans="1:48" s="62" customFormat="1" ht="20.100000000000001" customHeight="1" x14ac:dyDescent="0.3">
      <c r="A27" s="54" t="s">
        <v>93</v>
      </c>
      <c r="B27" s="50"/>
      <c r="C27" s="46"/>
      <c r="D27" s="45" t="s">
        <v>222</v>
      </c>
      <c r="E27" s="47" t="s">
        <v>222</v>
      </c>
      <c r="F27" s="47" t="s">
        <v>222</v>
      </c>
      <c r="G27" s="47" t="s">
        <v>222</v>
      </c>
      <c r="H27" s="47" t="s">
        <v>222</v>
      </c>
      <c r="I27" s="47" t="s">
        <v>222</v>
      </c>
      <c r="J27" s="47" t="s">
        <v>222</v>
      </c>
      <c r="K27" s="47" t="s">
        <v>222</v>
      </c>
      <c r="L27" s="47" t="s">
        <v>222</v>
      </c>
      <c r="M27" s="48" t="s">
        <v>222</v>
      </c>
      <c r="N27" s="62" t="s">
        <v>222</v>
      </c>
      <c r="Q27" s="62" t="s">
        <v>201</v>
      </c>
      <c r="R27" s="62">
        <v>120280</v>
      </c>
      <c r="S27" s="62">
        <v>0</v>
      </c>
    </row>
    <row r="28" spans="1:48" s="62" customFormat="1" ht="20.100000000000001" customHeight="1" x14ac:dyDescent="0.3">
      <c r="A28" s="54" t="s">
        <v>273</v>
      </c>
      <c r="B28" s="50" t="s">
        <v>12</v>
      </c>
      <c r="C28" s="46" t="s">
        <v>218</v>
      </c>
      <c r="D28" s="45">
        <v>1</v>
      </c>
      <c r="E28" s="47">
        <f t="shared" ref="E28:F28" si="4">ROUNDDOWN(K28+I28+G28,0)</f>
        <v>5289920</v>
      </c>
      <c r="F28" s="47">
        <f t="shared" si="4"/>
        <v>5289920</v>
      </c>
      <c r="G28" s="47">
        <f>ROUNDDOWN(ROUNDDOWN(일위대가목록!F4,0)*AV28/100,0)</f>
        <v>0</v>
      </c>
      <c r="H28" s="47">
        <f t="shared" ref="H28:H48" si="5">ROUNDDOWN(D28*G28,0)</f>
        <v>0</v>
      </c>
      <c r="I28" s="47">
        <f>ROUNDDOWN(ROUNDDOWN(일위대가목록!G4,0)*AV28/100,0)</f>
        <v>4828795</v>
      </c>
      <c r="J28" s="47">
        <f>ROUNDDOWN(D28*I28,0)</f>
        <v>4828795</v>
      </c>
      <c r="K28" s="47">
        <f>ROUNDDOWN(ROUNDDOWN(일위대가목록!H4,0)*AV28/100,0)</f>
        <v>461125</v>
      </c>
      <c r="L28" s="47">
        <f>ROUNDDOWN(D28*K28,0)</f>
        <v>461125</v>
      </c>
      <c r="M28" s="48" t="s">
        <v>90</v>
      </c>
      <c r="N28" s="62" t="s">
        <v>174</v>
      </c>
      <c r="O28" s="62" t="s">
        <v>222</v>
      </c>
      <c r="P28" s="62" t="s">
        <v>222</v>
      </c>
      <c r="Q28" s="62" t="s">
        <v>201</v>
      </c>
      <c r="R28" s="62">
        <v>120280</v>
      </c>
      <c r="S28" s="62">
        <v>20</v>
      </c>
      <c r="T28" s="62" t="s">
        <v>243</v>
      </c>
      <c r="U28" s="62" t="s">
        <v>232</v>
      </c>
      <c r="V28" s="62" t="s">
        <v>232</v>
      </c>
      <c r="W28" s="62" t="s">
        <v>222</v>
      </c>
      <c r="X28" s="62">
        <v>0</v>
      </c>
      <c r="Y28" s="62">
        <v>0</v>
      </c>
      <c r="Z28" s="62">
        <v>0</v>
      </c>
      <c r="AA28" s="62">
        <v>0</v>
      </c>
      <c r="AB28" s="62">
        <v>0</v>
      </c>
      <c r="AC28" s="62">
        <v>0</v>
      </c>
      <c r="AD28" s="62">
        <v>0</v>
      </c>
      <c r="AE28" s="62">
        <v>0</v>
      </c>
      <c r="AF28" s="62">
        <v>0</v>
      </c>
      <c r="AG28" s="62">
        <v>0</v>
      </c>
      <c r="AH28" s="62">
        <v>0</v>
      </c>
      <c r="AI28" s="62">
        <v>24</v>
      </c>
      <c r="AJ28" s="62">
        <v>0</v>
      </c>
      <c r="AK28" s="62">
        <v>0</v>
      </c>
      <c r="AL28" s="62">
        <v>0</v>
      </c>
      <c r="AM28" s="62">
        <v>0</v>
      </c>
      <c r="AN28" s="62">
        <v>0</v>
      </c>
      <c r="AO28" s="62">
        <v>0</v>
      </c>
      <c r="AP28" s="62">
        <v>0</v>
      </c>
      <c r="AQ28" s="62">
        <v>0</v>
      </c>
      <c r="AR28" s="62">
        <v>0</v>
      </c>
      <c r="AS28" s="62">
        <v>0</v>
      </c>
      <c r="AT28" s="62">
        <v>0</v>
      </c>
      <c r="AU28" s="62" t="s">
        <v>222</v>
      </c>
      <c r="AV28" s="62">
        <v>100</v>
      </c>
    </row>
    <row r="29" spans="1:48" s="62" customFormat="1" ht="20.100000000000001" customHeight="1" x14ac:dyDescent="0.3">
      <c r="A29" s="54"/>
      <c r="B29" s="50"/>
      <c r="C29" s="46"/>
      <c r="D29" s="45"/>
      <c r="E29" s="47"/>
      <c r="F29" s="47"/>
      <c r="G29" s="47"/>
      <c r="H29" s="47"/>
      <c r="I29" s="47"/>
      <c r="J29" s="47"/>
      <c r="K29" s="47"/>
      <c r="L29" s="47"/>
      <c r="M29" s="48"/>
    </row>
    <row r="30" spans="1:48" s="62" customFormat="1" ht="20.100000000000001" customHeight="1" x14ac:dyDescent="0.3">
      <c r="A30" s="54"/>
      <c r="B30" s="50"/>
      <c r="C30" s="46"/>
      <c r="D30" s="45"/>
      <c r="E30" s="47"/>
      <c r="F30" s="47"/>
      <c r="G30" s="47"/>
      <c r="H30" s="47"/>
      <c r="I30" s="47"/>
      <c r="J30" s="47"/>
      <c r="K30" s="47"/>
      <c r="L30" s="47"/>
      <c r="M30" s="48"/>
    </row>
    <row r="31" spans="1:48" s="62" customFormat="1" ht="20.100000000000001" customHeight="1" x14ac:dyDescent="0.3">
      <c r="A31" s="54"/>
      <c r="B31" s="50"/>
      <c r="C31" s="46"/>
      <c r="D31" s="45"/>
      <c r="E31" s="47"/>
      <c r="F31" s="47"/>
      <c r="G31" s="47"/>
      <c r="H31" s="47"/>
      <c r="I31" s="47"/>
      <c r="J31" s="47"/>
      <c r="K31" s="47"/>
      <c r="L31" s="47"/>
      <c r="M31" s="48"/>
    </row>
    <row r="32" spans="1:48" s="62" customFormat="1" ht="20.100000000000001" customHeight="1" x14ac:dyDescent="0.3">
      <c r="A32" s="54" t="s">
        <v>222</v>
      </c>
      <c r="B32" s="50" t="s">
        <v>222</v>
      </c>
      <c r="C32" s="46" t="s">
        <v>222</v>
      </c>
      <c r="D32" s="45"/>
      <c r="E32" s="47">
        <f t="shared" ref="E32:E48" si="6">ROUNDDOWN(K32+I32+G32,0)</f>
        <v>0</v>
      </c>
      <c r="F32" s="47">
        <f t="shared" ref="F32:F48" si="7">ROUNDDOWN(L32+J32+H32,0)</f>
        <v>0</v>
      </c>
      <c r="G32" s="47">
        <v>0</v>
      </c>
      <c r="H32" s="47">
        <f t="shared" si="5"/>
        <v>0</v>
      </c>
      <c r="I32" s="47">
        <v>0</v>
      </c>
      <c r="J32" s="47">
        <f t="shared" ref="J32:J48" si="8">ROUNDDOWN(D32*I32,0)</f>
        <v>0</v>
      </c>
      <c r="K32" s="47">
        <v>0</v>
      </c>
      <c r="L32" s="47">
        <f t="shared" ref="L32:L48" si="9">ROUNDDOWN(D32*K32,0)</f>
        <v>0</v>
      </c>
      <c r="M32" s="48" t="s">
        <v>222</v>
      </c>
      <c r="N32" s="62" t="s">
        <v>222</v>
      </c>
      <c r="O32" s="62" t="s">
        <v>222</v>
      </c>
      <c r="P32" s="62" t="s">
        <v>222</v>
      </c>
      <c r="AV32" s="62">
        <v>0</v>
      </c>
    </row>
    <row r="33" spans="1:48" s="62" customFormat="1" ht="20.100000000000001" customHeight="1" x14ac:dyDescent="0.3">
      <c r="A33" s="54" t="s">
        <v>222</v>
      </c>
      <c r="B33" s="50" t="s">
        <v>222</v>
      </c>
      <c r="C33" s="46" t="s">
        <v>222</v>
      </c>
      <c r="D33" s="45"/>
      <c r="E33" s="47">
        <f t="shared" si="6"/>
        <v>0</v>
      </c>
      <c r="F33" s="47">
        <f t="shared" si="7"/>
        <v>0</v>
      </c>
      <c r="G33" s="47">
        <v>0</v>
      </c>
      <c r="H33" s="47">
        <f t="shared" si="5"/>
        <v>0</v>
      </c>
      <c r="I33" s="47">
        <v>0</v>
      </c>
      <c r="J33" s="47">
        <f t="shared" si="8"/>
        <v>0</v>
      </c>
      <c r="K33" s="47">
        <v>0</v>
      </c>
      <c r="L33" s="47">
        <f t="shared" si="9"/>
        <v>0</v>
      </c>
      <c r="M33" s="48" t="s">
        <v>222</v>
      </c>
      <c r="N33" s="62" t="s">
        <v>222</v>
      </c>
      <c r="O33" s="62" t="s">
        <v>222</v>
      </c>
      <c r="P33" s="62" t="s">
        <v>222</v>
      </c>
      <c r="AV33" s="62">
        <v>0</v>
      </c>
    </row>
    <row r="34" spans="1:48" s="62" customFormat="1" ht="20.100000000000001" customHeight="1" x14ac:dyDescent="0.3">
      <c r="A34" s="54" t="s">
        <v>222</v>
      </c>
      <c r="B34" s="50" t="s">
        <v>222</v>
      </c>
      <c r="C34" s="46" t="s">
        <v>222</v>
      </c>
      <c r="D34" s="45"/>
      <c r="E34" s="47">
        <f t="shared" si="6"/>
        <v>0</v>
      </c>
      <c r="F34" s="47">
        <f t="shared" si="7"/>
        <v>0</v>
      </c>
      <c r="G34" s="47">
        <v>0</v>
      </c>
      <c r="H34" s="47">
        <f t="shared" si="5"/>
        <v>0</v>
      </c>
      <c r="I34" s="47">
        <v>0</v>
      </c>
      <c r="J34" s="47">
        <f t="shared" si="8"/>
        <v>0</v>
      </c>
      <c r="K34" s="47">
        <v>0</v>
      </c>
      <c r="L34" s="47">
        <f t="shared" si="9"/>
        <v>0</v>
      </c>
      <c r="M34" s="48" t="s">
        <v>222</v>
      </c>
      <c r="N34" s="62" t="s">
        <v>222</v>
      </c>
      <c r="O34" s="62" t="s">
        <v>222</v>
      </c>
      <c r="P34" s="62" t="s">
        <v>222</v>
      </c>
      <c r="AV34" s="62">
        <v>0</v>
      </c>
    </row>
    <row r="35" spans="1:48" s="62" customFormat="1" ht="20.100000000000001" customHeight="1" x14ac:dyDescent="0.3">
      <c r="A35" s="54" t="s">
        <v>222</v>
      </c>
      <c r="B35" s="50" t="s">
        <v>222</v>
      </c>
      <c r="C35" s="46" t="s">
        <v>222</v>
      </c>
      <c r="D35" s="45"/>
      <c r="E35" s="47">
        <f t="shared" ref="E35:E38" si="10">ROUNDDOWN(K35+I35+G35,0)</f>
        <v>0</v>
      </c>
      <c r="F35" s="47">
        <f t="shared" ref="F35:F38" si="11">ROUNDDOWN(L35+J35+H35,0)</f>
        <v>0</v>
      </c>
      <c r="G35" s="47">
        <v>0</v>
      </c>
      <c r="H35" s="47">
        <f t="shared" ref="H35:H36" si="12">ROUNDDOWN(D35*G35,0)</f>
        <v>0</v>
      </c>
      <c r="I35" s="47">
        <v>0</v>
      </c>
      <c r="J35" s="47">
        <f t="shared" ref="J35:J38" si="13">ROUNDDOWN(D35*I35,0)</f>
        <v>0</v>
      </c>
      <c r="K35" s="47">
        <v>0</v>
      </c>
      <c r="L35" s="47">
        <f t="shared" ref="L35:L38" si="14">ROUNDDOWN(D35*K35,0)</f>
        <v>0</v>
      </c>
      <c r="M35" s="48" t="s">
        <v>222</v>
      </c>
      <c r="N35" s="62" t="s">
        <v>222</v>
      </c>
      <c r="O35" s="62" t="s">
        <v>222</v>
      </c>
      <c r="P35" s="62" t="s">
        <v>222</v>
      </c>
      <c r="AV35" s="62">
        <v>0</v>
      </c>
    </row>
    <row r="36" spans="1:48" s="62" customFormat="1" ht="20.100000000000001" customHeight="1" x14ac:dyDescent="0.3">
      <c r="A36" s="54" t="s">
        <v>222</v>
      </c>
      <c r="B36" s="50" t="s">
        <v>222</v>
      </c>
      <c r="C36" s="46" t="s">
        <v>222</v>
      </c>
      <c r="D36" s="45"/>
      <c r="E36" s="47">
        <f t="shared" si="10"/>
        <v>0</v>
      </c>
      <c r="F36" s="47">
        <f t="shared" si="11"/>
        <v>0</v>
      </c>
      <c r="G36" s="47">
        <v>0</v>
      </c>
      <c r="H36" s="47">
        <f t="shared" si="12"/>
        <v>0</v>
      </c>
      <c r="I36" s="47">
        <v>0</v>
      </c>
      <c r="J36" s="47">
        <f t="shared" si="13"/>
        <v>0</v>
      </c>
      <c r="K36" s="47">
        <v>0</v>
      </c>
      <c r="L36" s="47">
        <f t="shared" si="14"/>
        <v>0</v>
      </c>
      <c r="M36" s="48" t="s">
        <v>222</v>
      </c>
      <c r="N36" s="62" t="s">
        <v>222</v>
      </c>
      <c r="O36" s="62" t="s">
        <v>222</v>
      </c>
      <c r="P36" s="62" t="s">
        <v>222</v>
      </c>
      <c r="AV36" s="62">
        <v>0</v>
      </c>
    </row>
    <row r="37" spans="1:48" s="62" customFormat="1" ht="20.100000000000001" customHeight="1" x14ac:dyDescent="0.3">
      <c r="A37" s="54" t="s">
        <v>222</v>
      </c>
      <c r="B37" s="50" t="s">
        <v>222</v>
      </c>
      <c r="C37" s="46" t="s">
        <v>222</v>
      </c>
      <c r="D37" s="45"/>
      <c r="E37" s="47">
        <f t="shared" si="10"/>
        <v>0</v>
      </c>
      <c r="F37" s="47">
        <f t="shared" si="11"/>
        <v>0</v>
      </c>
      <c r="G37" s="47">
        <v>0</v>
      </c>
      <c r="H37" s="47"/>
      <c r="I37" s="47">
        <v>0</v>
      </c>
      <c r="J37" s="47">
        <f t="shared" si="13"/>
        <v>0</v>
      </c>
      <c r="K37" s="47">
        <v>0</v>
      </c>
      <c r="L37" s="47">
        <f t="shared" si="14"/>
        <v>0</v>
      </c>
      <c r="M37" s="48" t="s">
        <v>222</v>
      </c>
      <c r="N37" s="62" t="s">
        <v>222</v>
      </c>
      <c r="O37" s="62" t="s">
        <v>222</v>
      </c>
      <c r="P37" s="62" t="s">
        <v>222</v>
      </c>
      <c r="AV37" s="62">
        <v>0</v>
      </c>
    </row>
    <row r="38" spans="1:48" s="62" customFormat="1" ht="20.100000000000001" customHeight="1" x14ac:dyDescent="0.3">
      <c r="A38" s="54" t="s">
        <v>222</v>
      </c>
      <c r="B38" s="50" t="s">
        <v>222</v>
      </c>
      <c r="C38" s="46" t="s">
        <v>222</v>
      </c>
      <c r="D38" s="45"/>
      <c r="E38" s="47">
        <f t="shared" si="10"/>
        <v>0</v>
      </c>
      <c r="F38" s="47">
        <f t="shared" si="11"/>
        <v>0</v>
      </c>
      <c r="G38" s="47">
        <v>0</v>
      </c>
      <c r="H38" s="47">
        <f>ROUNDDOWN(D38*G38,0)</f>
        <v>0</v>
      </c>
      <c r="I38" s="47">
        <v>0</v>
      </c>
      <c r="J38" s="47">
        <f t="shared" si="13"/>
        <v>0</v>
      </c>
      <c r="K38" s="47">
        <v>0</v>
      </c>
      <c r="L38" s="47">
        <f t="shared" si="14"/>
        <v>0</v>
      </c>
      <c r="M38" s="48" t="s">
        <v>222</v>
      </c>
      <c r="N38" s="62" t="s">
        <v>222</v>
      </c>
      <c r="O38" s="62" t="s">
        <v>222</v>
      </c>
      <c r="P38" s="62" t="s">
        <v>222</v>
      </c>
      <c r="AV38" s="62">
        <v>0</v>
      </c>
    </row>
    <row r="39" spans="1:48" s="62" customFormat="1" ht="20.100000000000001" customHeight="1" x14ac:dyDescent="0.3">
      <c r="A39" s="54" t="s">
        <v>222</v>
      </c>
      <c r="B39" s="50" t="s">
        <v>222</v>
      </c>
      <c r="C39" s="46" t="s">
        <v>222</v>
      </c>
      <c r="D39" s="45"/>
      <c r="E39" s="47">
        <f>ROUNDDOWN(K39+I39+G39,0)</f>
        <v>0</v>
      </c>
      <c r="F39" s="47">
        <f>ROUNDDOWN(L39+J39+H39,0)</f>
        <v>0</v>
      </c>
      <c r="G39" s="47">
        <v>0</v>
      </c>
      <c r="H39" s="47">
        <f>ROUNDDOWN(D39*G39,0)</f>
        <v>0</v>
      </c>
      <c r="I39" s="47">
        <v>0</v>
      </c>
      <c r="J39" s="47">
        <f>ROUNDDOWN(D39*I39,0)</f>
        <v>0</v>
      </c>
      <c r="K39" s="47">
        <v>0</v>
      </c>
      <c r="L39" s="47">
        <f>ROUNDDOWN(D39*K39,0)</f>
        <v>0</v>
      </c>
      <c r="M39" s="48" t="s">
        <v>222</v>
      </c>
      <c r="N39" s="62" t="s">
        <v>222</v>
      </c>
      <c r="O39" s="62" t="s">
        <v>222</v>
      </c>
      <c r="P39" s="62" t="s">
        <v>222</v>
      </c>
      <c r="AV39" s="62">
        <v>0</v>
      </c>
    </row>
    <row r="40" spans="1:48" s="62" customFormat="1" ht="20.100000000000001" customHeight="1" x14ac:dyDescent="0.3">
      <c r="A40" s="54" t="s">
        <v>222</v>
      </c>
      <c r="B40" s="50" t="s">
        <v>222</v>
      </c>
      <c r="C40" s="46" t="s">
        <v>222</v>
      </c>
      <c r="D40" s="45"/>
      <c r="E40" s="47">
        <f t="shared" si="6"/>
        <v>0</v>
      </c>
      <c r="F40" s="47">
        <f t="shared" si="7"/>
        <v>0</v>
      </c>
      <c r="G40" s="47">
        <v>0</v>
      </c>
      <c r="H40" s="47">
        <f t="shared" si="5"/>
        <v>0</v>
      </c>
      <c r="I40" s="47">
        <v>0</v>
      </c>
      <c r="J40" s="47">
        <f t="shared" si="8"/>
        <v>0</v>
      </c>
      <c r="K40" s="47">
        <v>0</v>
      </c>
      <c r="L40" s="47">
        <f t="shared" si="9"/>
        <v>0</v>
      </c>
      <c r="M40" s="48" t="s">
        <v>222</v>
      </c>
      <c r="N40" s="62" t="s">
        <v>222</v>
      </c>
      <c r="O40" s="62" t="s">
        <v>222</v>
      </c>
      <c r="P40" s="62" t="s">
        <v>222</v>
      </c>
      <c r="AV40" s="62">
        <v>0</v>
      </c>
    </row>
    <row r="41" spans="1:48" s="62" customFormat="1" ht="20.100000000000001" customHeight="1" x14ac:dyDescent="0.3">
      <c r="A41" s="54" t="s">
        <v>222</v>
      </c>
      <c r="B41" s="50" t="s">
        <v>222</v>
      </c>
      <c r="C41" s="46" t="s">
        <v>222</v>
      </c>
      <c r="D41" s="45"/>
      <c r="E41" s="47">
        <f t="shared" si="6"/>
        <v>0</v>
      </c>
      <c r="F41" s="47">
        <f t="shared" si="7"/>
        <v>0</v>
      </c>
      <c r="G41" s="47">
        <v>0</v>
      </c>
      <c r="H41" s="47">
        <f t="shared" si="5"/>
        <v>0</v>
      </c>
      <c r="I41" s="47">
        <v>0</v>
      </c>
      <c r="J41" s="47">
        <f t="shared" si="8"/>
        <v>0</v>
      </c>
      <c r="K41" s="47">
        <v>0</v>
      </c>
      <c r="L41" s="47">
        <f t="shared" si="9"/>
        <v>0</v>
      </c>
      <c r="M41" s="48" t="s">
        <v>222</v>
      </c>
      <c r="N41" s="62" t="s">
        <v>222</v>
      </c>
      <c r="O41" s="62" t="s">
        <v>222</v>
      </c>
      <c r="P41" s="62" t="s">
        <v>222</v>
      </c>
      <c r="AV41" s="62">
        <v>0</v>
      </c>
    </row>
    <row r="42" spans="1:48" s="62" customFormat="1" ht="20.100000000000001" customHeight="1" x14ac:dyDescent="0.3">
      <c r="A42" s="54" t="s">
        <v>222</v>
      </c>
      <c r="B42" s="50" t="s">
        <v>222</v>
      </c>
      <c r="C42" s="46" t="s">
        <v>222</v>
      </c>
      <c r="D42" s="45"/>
      <c r="E42" s="47">
        <f t="shared" si="6"/>
        <v>0</v>
      </c>
      <c r="F42" s="47">
        <f t="shared" si="7"/>
        <v>0</v>
      </c>
      <c r="G42" s="47">
        <v>0</v>
      </c>
      <c r="H42" s="47">
        <f t="shared" si="5"/>
        <v>0</v>
      </c>
      <c r="I42" s="47">
        <v>0</v>
      </c>
      <c r="J42" s="47">
        <f t="shared" si="8"/>
        <v>0</v>
      </c>
      <c r="K42" s="47">
        <v>0</v>
      </c>
      <c r="L42" s="47">
        <f t="shared" si="9"/>
        <v>0</v>
      </c>
      <c r="M42" s="48" t="s">
        <v>222</v>
      </c>
      <c r="N42" s="62" t="s">
        <v>222</v>
      </c>
      <c r="O42" s="62" t="s">
        <v>222</v>
      </c>
      <c r="P42" s="62" t="s">
        <v>222</v>
      </c>
      <c r="AV42" s="62">
        <v>0</v>
      </c>
    </row>
    <row r="43" spans="1:48" s="62" customFormat="1" ht="20.100000000000001" customHeight="1" x14ac:dyDescent="0.3">
      <c r="A43" s="54" t="s">
        <v>222</v>
      </c>
      <c r="B43" s="50" t="s">
        <v>222</v>
      </c>
      <c r="C43" s="46" t="s">
        <v>222</v>
      </c>
      <c r="D43" s="45"/>
      <c r="E43" s="47">
        <f t="shared" si="6"/>
        <v>0</v>
      </c>
      <c r="F43" s="47">
        <f t="shared" si="7"/>
        <v>0</v>
      </c>
      <c r="G43" s="47">
        <v>0</v>
      </c>
      <c r="H43" s="47">
        <f t="shared" si="5"/>
        <v>0</v>
      </c>
      <c r="I43" s="47">
        <v>0</v>
      </c>
      <c r="J43" s="47">
        <f t="shared" si="8"/>
        <v>0</v>
      </c>
      <c r="K43" s="47">
        <v>0</v>
      </c>
      <c r="L43" s="47">
        <f t="shared" si="9"/>
        <v>0</v>
      </c>
      <c r="M43" s="48" t="s">
        <v>222</v>
      </c>
      <c r="N43" s="62" t="s">
        <v>222</v>
      </c>
      <c r="O43" s="62" t="s">
        <v>222</v>
      </c>
      <c r="P43" s="62" t="s">
        <v>222</v>
      </c>
      <c r="AV43" s="62">
        <v>0</v>
      </c>
    </row>
    <row r="44" spans="1:48" s="62" customFormat="1" ht="20.100000000000001" customHeight="1" x14ac:dyDescent="0.3">
      <c r="A44" s="54" t="s">
        <v>222</v>
      </c>
      <c r="B44" s="50" t="s">
        <v>222</v>
      </c>
      <c r="C44" s="46" t="s">
        <v>222</v>
      </c>
      <c r="D44" s="45"/>
      <c r="E44" s="47">
        <f t="shared" si="6"/>
        <v>0</v>
      </c>
      <c r="F44" s="47">
        <f t="shared" si="7"/>
        <v>0</v>
      </c>
      <c r="G44" s="47">
        <v>0</v>
      </c>
      <c r="H44" s="47">
        <f t="shared" si="5"/>
        <v>0</v>
      </c>
      <c r="I44" s="47">
        <v>0</v>
      </c>
      <c r="J44" s="47">
        <f t="shared" si="8"/>
        <v>0</v>
      </c>
      <c r="K44" s="47">
        <v>0</v>
      </c>
      <c r="L44" s="47">
        <f t="shared" si="9"/>
        <v>0</v>
      </c>
      <c r="M44" s="48" t="s">
        <v>222</v>
      </c>
      <c r="N44" s="62" t="s">
        <v>222</v>
      </c>
      <c r="O44" s="62" t="s">
        <v>222</v>
      </c>
      <c r="P44" s="62" t="s">
        <v>222</v>
      </c>
      <c r="AV44" s="62">
        <v>0</v>
      </c>
    </row>
    <row r="45" spans="1:48" s="62" customFormat="1" ht="20.100000000000001" customHeight="1" x14ac:dyDescent="0.3">
      <c r="A45" s="54" t="s">
        <v>222</v>
      </c>
      <c r="B45" s="50" t="s">
        <v>222</v>
      </c>
      <c r="C45" s="46" t="s">
        <v>222</v>
      </c>
      <c r="D45" s="45"/>
      <c r="E45" s="47">
        <f t="shared" si="6"/>
        <v>0</v>
      </c>
      <c r="F45" s="47">
        <f t="shared" si="7"/>
        <v>0</v>
      </c>
      <c r="G45" s="47">
        <v>0</v>
      </c>
      <c r="H45" s="47">
        <f t="shared" si="5"/>
        <v>0</v>
      </c>
      <c r="I45" s="47">
        <v>0</v>
      </c>
      <c r="J45" s="47">
        <f t="shared" si="8"/>
        <v>0</v>
      </c>
      <c r="K45" s="47">
        <v>0</v>
      </c>
      <c r="L45" s="47">
        <f t="shared" si="9"/>
        <v>0</v>
      </c>
      <c r="M45" s="48" t="s">
        <v>222</v>
      </c>
      <c r="N45" s="62" t="s">
        <v>222</v>
      </c>
      <c r="O45" s="62" t="s">
        <v>222</v>
      </c>
      <c r="P45" s="62" t="s">
        <v>222</v>
      </c>
      <c r="AV45" s="62">
        <v>0</v>
      </c>
    </row>
    <row r="46" spans="1:48" s="62" customFormat="1" ht="20.100000000000001" customHeight="1" x14ac:dyDescent="0.3">
      <c r="A46" s="54" t="s">
        <v>222</v>
      </c>
      <c r="B46" s="50" t="s">
        <v>222</v>
      </c>
      <c r="C46" s="46" t="s">
        <v>222</v>
      </c>
      <c r="D46" s="45"/>
      <c r="E46" s="47">
        <f t="shared" si="6"/>
        <v>0</v>
      </c>
      <c r="F46" s="47">
        <f t="shared" si="7"/>
        <v>0</v>
      </c>
      <c r="G46" s="47">
        <v>0</v>
      </c>
      <c r="H46" s="47">
        <f t="shared" si="5"/>
        <v>0</v>
      </c>
      <c r="I46" s="47">
        <v>0</v>
      </c>
      <c r="J46" s="47">
        <f t="shared" si="8"/>
        <v>0</v>
      </c>
      <c r="K46" s="47">
        <v>0</v>
      </c>
      <c r="L46" s="47">
        <f t="shared" si="9"/>
        <v>0</v>
      </c>
      <c r="M46" s="48" t="s">
        <v>222</v>
      </c>
      <c r="N46" s="62" t="s">
        <v>222</v>
      </c>
      <c r="O46" s="62" t="s">
        <v>222</v>
      </c>
      <c r="P46" s="62" t="s">
        <v>222</v>
      </c>
      <c r="AV46" s="62">
        <v>0</v>
      </c>
    </row>
    <row r="47" spans="1:48" s="62" customFormat="1" ht="20.100000000000001" customHeight="1" x14ac:dyDescent="0.3">
      <c r="A47" s="54" t="s">
        <v>222</v>
      </c>
      <c r="B47" s="50" t="s">
        <v>222</v>
      </c>
      <c r="C47" s="46" t="s">
        <v>222</v>
      </c>
      <c r="D47" s="45"/>
      <c r="E47" s="47">
        <f t="shared" si="6"/>
        <v>0</v>
      </c>
      <c r="F47" s="47">
        <f t="shared" si="7"/>
        <v>0</v>
      </c>
      <c r="G47" s="47">
        <v>0</v>
      </c>
      <c r="H47" s="47">
        <f t="shared" si="5"/>
        <v>0</v>
      </c>
      <c r="I47" s="47">
        <v>0</v>
      </c>
      <c r="J47" s="47">
        <f t="shared" si="8"/>
        <v>0</v>
      </c>
      <c r="K47" s="47">
        <v>0</v>
      </c>
      <c r="L47" s="47">
        <f t="shared" si="9"/>
        <v>0</v>
      </c>
      <c r="M47" s="48" t="s">
        <v>222</v>
      </c>
      <c r="N47" s="62" t="s">
        <v>222</v>
      </c>
      <c r="O47" s="62" t="s">
        <v>222</v>
      </c>
      <c r="P47" s="62" t="s">
        <v>222</v>
      </c>
      <c r="AV47" s="62">
        <v>0</v>
      </c>
    </row>
    <row r="48" spans="1:48" s="62" customFormat="1" ht="20.100000000000001" customHeight="1" x14ac:dyDescent="0.3">
      <c r="A48" s="54" t="s">
        <v>222</v>
      </c>
      <c r="B48" s="50" t="s">
        <v>222</v>
      </c>
      <c r="C48" s="46" t="s">
        <v>222</v>
      </c>
      <c r="D48" s="45"/>
      <c r="E48" s="47">
        <f t="shared" si="6"/>
        <v>0</v>
      </c>
      <c r="F48" s="47">
        <f t="shared" si="7"/>
        <v>0</v>
      </c>
      <c r="G48" s="47">
        <v>0</v>
      </c>
      <c r="H48" s="47">
        <f t="shared" si="5"/>
        <v>0</v>
      </c>
      <c r="I48" s="47">
        <v>0</v>
      </c>
      <c r="J48" s="47">
        <f t="shared" si="8"/>
        <v>0</v>
      </c>
      <c r="K48" s="47">
        <v>0</v>
      </c>
      <c r="L48" s="47">
        <f t="shared" si="9"/>
        <v>0</v>
      </c>
      <c r="M48" s="48" t="s">
        <v>222</v>
      </c>
      <c r="N48" s="62" t="s">
        <v>222</v>
      </c>
      <c r="O48" s="62" t="s">
        <v>222</v>
      </c>
      <c r="P48" s="62" t="s">
        <v>222</v>
      </c>
      <c r="AV48" s="62">
        <v>0</v>
      </c>
    </row>
    <row r="49" spans="1:13" s="62" customFormat="1" ht="20.100000000000001" customHeight="1" x14ac:dyDescent="0.3">
      <c r="A49" s="56" t="s">
        <v>17</v>
      </c>
      <c r="B49" s="57" t="s">
        <v>222</v>
      </c>
      <c r="C49" s="59" t="s">
        <v>222</v>
      </c>
      <c r="D49" s="58" t="s">
        <v>222</v>
      </c>
      <c r="E49" s="60">
        <v>0</v>
      </c>
      <c r="F49" s="60">
        <f>L49+J49+H49</f>
        <v>5289920</v>
      </c>
      <c r="G49" s="60" t="s">
        <v>222</v>
      </c>
      <c r="H49" s="60">
        <f>TRUNC(SUMIF(Q28:Q48,Q27,H28:H48),0)</f>
        <v>0</v>
      </c>
      <c r="I49" s="60">
        <v>0</v>
      </c>
      <c r="J49" s="60">
        <f>TRUNC(SUMIF(Q28:Q48,Q27,J28:J48),0)</f>
        <v>4828795</v>
      </c>
      <c r="K49" s="60">
        <v>0</v>
      </c>
      <c r="L49" s="60">
        <f>TRUNC(SUMIF(Q28:Q48,Q27,L28:L48),0)</f>
        <v>461125</v>
      </c>
      <c r="M49" s="61"/>
    </row>
    <row r="50" spans="1:13" s="62" customFormat="1" ht="20.100000000000001" customHeight="1" x14ac:dyDescent="0.3">
      <c r="A50" s="54"/>
      <c r="B50" s="50"/>
      <c r="C50" s="46"/>
      <c r="D50" s="45"/>
      <c r="E50" s="47"/>
      <c r="F50" s="47"/>
      <c r="G50" s="47"/>
      <c r="H50" s="47"/>
      <c r="I50" s="47"/>
      <c r="J50" s="47"/>
      <c r="K50" s="47"/>
      <c r="L50" s="47"/>
      <c r="M50" s="48"/>
    </row>
    <row r="51" spans="1:13" s="62" customFormat="1" ht="20.100000000000001" customHeight="1" x14ac:dyDescent="0.3">
      <c r="A51" s="54"/>
      <c r="B51" s="50"/>
      <c r="C51" s="46"/>
      <c r="D51" s="45"/>
      <c r="E51" s="47"/>
      <c r="F51" s="47"/>
      <c r="G51" s="47"/>
      <c r="H51" s="47"/>
      <c r="I51" s="47"/>
      <c r="J51" s="47"/>
      <c r="K51" s="47"/>
      <c r="L51" s="47"/>
      <c r="M51" s="48"/>
    </row>
    <row r="52" spans="1:13" s="62" customFormat="1" ht="20.100000000000001" customHeight="1" x14ac:dyDescent="0.3">
      <c r="A52" s="54"/>
      <c r="B52" s="50"/>
      <c r="C52" s="46"/>
      <c r="D52" s="45"/>
      <c r="E52" s="47"/>
      <c r="F52" s="47"/>
      <c r="G52" s="47"/>
      <c r="H52" s="47"/>
      <c r="I52" s="47"/>
      <c r="J52" s="47"/>
      <c r="K52" s="47"/>
      <c r="L52" s="47"/>
      <c r="M52" s="48"/>
    </row>
    <row r="53" spans="1:13" s="62" customFormat="1" ht="20.100000000000001" customHeight="1" x14ac:dyDescent="0.3">
      <c r="A53" s="54"/>
      <c r="B53" s="50"/>
      <c r="C53" s="46"/>
      <c r="D53" s="45"/>
      <c r="E53" s="47"/>
      <c r="F53" s="47"/>
      <c r="G53" s="47"/>
      <c r="H53" s="47"/>
      <c r="I53" s="47"/>
      <c r="J53" s="47"/>
      <c r="K53" s="47"/>
      <c r="L53" s="47"/>
      <c r="M53" s="48"/>
    </row>
    <row r="54" spans="1:13" s="62" customFormat="1" ht="20.100000000000001" customHeight="1" x14ac:dyDescent="0.3">
      <c r="A54" s="54"/>
      <c r="B54" s="50"/>
      <c r="C54" s="46"/>
      <c r="D54" s="45"/>
      <c r="E54" s="47"/>
      <c r="F54" s="47"/>
      <c r="G54" s="47"/>
      <c r="H54" s="47"/>
      <c r="I54" s="47"/>
      <c r="J54" s="47"/>
      <c r="K54" s="47"/>
      <c r="L54" s="47"/>
      <c r="M54" s="48"/>
    </row>
    <row r="55" spans="1:13" s="62" customFormat="1" ht="20.100000000000001" customHeight="1" x14ac:dyDescent="0.3">
      <c r="A55" s="54"/>
      <c r="B55" s="50"/>
      <c r="C55" s="46"/>
      <c r="D55" s="45"/>
      <c r="E55" s="47"/>
      <c r="F55" s="47"/>
      <c r="G55" s="47"/>
      <c r="H55" s="47"/>
      <c r="I55" s="47"/>
      <c r="J55" s="47"/>
      <c r="K55" s="47"/>
      <c r="L55" s="47"/>
      <c r="M55" s="48"/>
    </row>
    <row r="56" spans="1:13" s="62" customFormat="1" ht="20.100000000000001" customHeight="1" x14ac:dyDescent="0.3">
      <c r="A56" s="54"/>
      <c r="B56" s="50"/>
      <c r="C56" s="46"/>
      <c r="D56" s="45"/>
      <c r="E56" s="47"/>
      <c r="F56" s="47"/>
      <c r="G56" s="47"/>
      <c r="H56" s="47"/>
      <c r="I56" s="47"/>
      <c r="J56" s="47"/>
      <c r="K56" s="47"/>
      <c r="L56" s="47"/>
      <c r="M56" s="48"/>
    </row>
    <row r="57" spans="1:13" s="62" customFormat="1" ht="20.100000000000001" customHeight="1" x14ac:dyDescent="0.3">
      <c r="A57" s="54"/>
      <c r="B57" s="50"/>
      <c r="C57" s="46"/>
      <c r="D57" s="45"/>
      <c r="E57" s="47"/>
      <c r="F57" s="47"/>
      <c r="G57" s="47"/>
      <c r="H57" s="47"/>
      <c r="I57" s="47"/>
      <c r="J57" s="47"/>
      <c r="K57" s="47"/>
      <c r="L57" s="47"/>
      <c r="M57" s="48"/>
    </row>
    <row r="58" spans="1:13" s="62" customFormat="1" ht="20.100000000000001" customHeight="1" x14ac:dyDescent="0.3">
      <c r="A58" s="54"/>
      <c r="B58" s="50"/>
      <c r="C58" s="46"/>
      <c r="D58" s="45"/>
      <c r="E58" s="47"/>
      <c r="F58" s="47"/>
      <c r="G58" s="47"/>
      <c r="H58" s="47"/>
      <c r="I58" s="47"/>
      <c r="J58" s="47"/>
      <c r="K58" s="47"/>
      <c r="L58" s="47"/>
      <c r="M58" s="48"/>
    </row>
    <row r="59" spans="1:13" s="62" customFormat="1" ht="20.100000000000001" customHeight="1" x14ac:dyDescent="0.3">
      <c r="A59" s="54"/>
      <c r="B59" s="50"/>
      <c r="C59" s="46"/>
      <c r="D59" s="45"/>
      <c r="E59" s="47"/>
      <c r="F59" s="47"/>
      <c r="G59" s="47"/>
      <c r="H59" s="47"/>
      <c r="I59" s="47"/>
      <c r="J59" s="47"/>
      <c r="K59" s="47"/>
      <c r="L59" s="47"/>
      <c r="M59" s="48"/>
    </row>
    <row r="60" spans="1:13" s="62" customFormat="1" ht="20.100000000000001" customHeight="1" x14ac:dyDescent="0.3">
      <c r="A60" s="54"/>
      <c r="B60" s="50"/>
      <c r="C60" s="46"/>
      <c r="D60" s="45"/>
      <c r="E60" s="47"/>
      <c r="F60" s="47"/>
      <c r="G60" s="47"/>
      <c r="H60" s="47"/>
      <c r="I60" s="47"/>
      <c r="J60" s="47"/>
      <c r="K60" s="47"/>
      <c r="L60" s="47"/>
      <c r="M60" s="48"/>
    </row>
    <row r="61" spans="1:13" s="62" customFormat="1" ht="20.100000000000001" customHeight="1" x14ac:dyDescent="0.3">
      <c r="A61" s="54"/>
      <c r="B61" s="50"/>
      <c r="C61" s="46"/>
      <c r="D61" s="45"/>
      <c r="E61" s="47"/>
      <c r="F61" s="47"/>
      <c r="G61" s="47"/>
      <c r="H61" s="47"/>
      <c r="I61" s="47"/>
      <c r="J61" s="47"/>
      <c r="K61" s="47"/>
      <c r="L61" s="47"/>
      <c r="M61" s="48"/>
    </row>
    <row r="62" spans="1:13" s="62" customFormat="1" ht="20.100000000000001" customHeight="1" x14ac:dyDescent="0.3">
      <c r="A62" s="54"/>
      <c r="B62" s="50"/>
      <c r="C62" s="46"/>
      <c r="D62" s="45"/>
      <c r="E62" s="47"/>
      <c r="F62" s="47"/>
      <c r="G62" s="47"/>
      <c r="H62" s="47"/>
      <c r="I62" s="47"/>
      <c r="J62" s="47"/>
      <c r="K62" s="47"/>
      <c r="L62" s="47"/>
      <c r="M62" s="48"/>
    </row>
    <row r="63" spans="1:13" s="62" customFormat="1" ht="20.100000000000001" customHeight="1" x14ac:dyDescent="0.3">
      <c r="A63" s="54"/>
      <c r="B63" s="50"/>
      <c r="C63" s="46"/>
      <c r="D63" s="45"/>
      <c r="E63" s="47"/>
      <c r="F63" s="47"/>
      <c r="G63" s="47"/>
      <c r="H63" s="47"/>
      <c r="I63" s="47"/>
      <c r="J63" s="47"/>
      <c r="K63" s="47"/>
      <c r="L63" s="47"/>
      <c r="M63" s="48"/>
    </row>
    <row r="64" spans="1:13" s="62" customFormat="1" ht="20.100000000000001" customHeight="1" x14ac:dyDescent="0.3">
      <c r="A64" s="54"/>
      <c r="B64" s="50"/>
      <c r="C64" s="46"/>
      <c r="D64" s="45"/>
      <c r="E64" s="47"/>
      <c r="F64" s="47"/>
      <c r="G64" s="47"/>
      <c r="H64" s="47"/>
      <c r="I64" s="47"/>
      <c r="J64" s="47"/>
      <c r="K64" s="47"/>
      <c r="L64" s="47"/>
      <c r="M64" s="48"/>
    </row>
    <row r="65" spans="1:13" s="62" customFormat="1" ht="20.100000000000001" customHeight="1" x14ac:dyDescent="0.3">
      <c r="A65" s="54"/>
      <c r="B65" s="50"/>
      <c r="C65" s="46"/>
      <c r="D65" s="45"/>
      <c r="E65" s="47"/>
      <c r="F65" s="47"/>
      <c r="G65" s="47"/>
      <c r="H65" s="47"/>
      <c r="I65" s="47"/>
      <c r="J65" s="47"/>
      <c r="K65" s="47"/>
      <c r="L65" s="47"/>
      <c r="M65" s="48"/>
    </row>
    <row r="66" spans="1:13" s="62" customFormat="1" ht="20.100000000000001" customHeight="1" x14ac:dyDescent="0.3">
      <c r="A66" s="54"/>
      <c r="B66" s="50"/>
      <c r="C66" s="46"/>
      <c r="D66" s="45"/>
      <c r="E66" s="47"/>
      <c r="F66" s="47"/>
      <c r="G66" s="47"/>
      <c r="H66" s="47"/>
      <c r="I66" s="47"/>
      <c r="J66" s="47"/>
      <c r="K66" s="47"/>
      <c r="L66" s="47"/>
      <c r="M66" s="48"/>
    </row>
    <row r="67" spans="1:13" s="62" customFormat="1" ht="20.100000000000001" customHeight="1" x14ac:dyDescent="0.3">
      <c r="A67" s="54"/>
      <c r="B67" s="50"/>
      <c r="C67" s="46"/>
      <c r="D67" s="45"/>
      <c r="E67" s="47"/>
      <c r="F67" s="47"/>
      <c r="G67" s="47"/>
      <c r="H67" s="47"/>
      <c r="I67" s="47"/>
      <c r="J67" s="47"/>
      <c r="K67" s="47"/>
      <c r="L67" s="47"/>
      <c r="M67" s="48"/>
    </row>
    <row r="68" spans="1:13" s="62" customFormat="1" ht="20.100000000000001" customHeight="1" x14ac:dyDescent="0.3">
      <c r="A68" s="54"/>
      <c r="B68" s="50"/>
      <c r="C68" s="46"/>
      <c r="D68" s="45"/>
      <c r="E68" s="47"/>
      <c r="F68" s="47"/>
      <c r="G68" s="47"/>
      <c r="H68" s="47"/>
      <c r="I68" s="47"/>
      <c r="J68" s="47"/>
      <c r="K68" s="47"/>
      <c r="L68" s="47"/>
      <c r="M68" s="48"/>
    </row>
    <row r="69" spans="1:13" s="62" customFormat="1" ht="20.100000000000001" customHeight="1" x14ac:dyDescent="0.3">
      <c r="A69" s="54"/>
      <c r="B69" s="50"/>
      <c r="C69" s="46"/>
      <c r="D69" s="45"/>
      <c r="E69" s="47"/>
      <c r="F69" s="47"/>
      <c r="G69" s="47"/>
      <c r="H69" s="47"/>
      <c r="I69" s="47"/>
      <c r="J69" s="47"/>
      <c r="K69" s="47"/>
      <c r="L69" s="47"/>
      <c r="M69" s="48"/>
    </row>
    <row r="70" spans="1:13" s="62" customFormat="1" ht="20.100000000000001" customHeight="1" x14ac:dyDescent="0.3">
      <c r="A70" s="54"/>
      <c r="B70" s="50"/>
      <c r="C70" s="46"/>
      <c r="D70" s="45"/>
      <c r="E70" s="47"/>
      <c r="F70" s="47"/>
      <c r="G70" s="47"/>
      <c r="H70" s="47"/>
      <c r="I70" s="47"/>
      <c r="J70" s="47"/>
      <c r="K70" s="47"/>
      <c r="L70" s="47"/>
      <c r="M70" s="48"/>
    </row>
    <row r="71" spans="1:13" s="62" customFormat="1" ht="20.100000000000001" customHeight="1" x14ac:dyDescent="0.3">
      <c r="A71" s="54"/>
      <c r="B71" s="50"/>
      <c r="C71" s="46"/>
      <c r="D71" s="45"/>
      <c r="E71" s="47"/>
      <c r="F71" s="47"/>
      <c r="G71" s="47"/>
      <c r="H71" s="47"/>
      <c r="I71" s="47"/>
      <c r="J71" s="47"/>
      <c r="K71" s="47"/>
      <c r="L71" s="47"/>
      <c r="M71" s="48"/>
    </row>
    <row r="72" spans="1:13" s="62" customFormat="1" ht="20.100000000000001" customHeight="1" x14ac:dyDescent="0.3">
      <c r="A72" s="54"/>
      <c r="B72" s="50"/>
      <c r="C72" s="46"/>
      <c r="D72" s="45"/>
      <c r="E72" s="47"/>
      <c r="F72" s="47"/>
      <c r="G72" s="47"/>
      <c r="H72" s="47"/>
      <c r="I72" s="47"/>
      <c r="J72" s="47"/>
      <c r="K72" s="47"/>
      <c r="L72" s="47"/>
      <c r="M72" s="48"/>
    </row>
    <row r="73" spans="1:13" s="62" customFormat="1" ht="20.100000000000001" customHeight="1" x14ac:dyDescent="0.3">
      <c r="A73" s="54"/>
      <c r="B73" s="50"/>
      <c r="C73" s="46"/>
      <c r="D73" s="45"/>
      <c r="E73" s="47"/>
      <c r="F73" s="47"/>
      <c r="G73" s="47"/>
      <c r="H73" s="47"/>
      <c r="I73" s="47"/>
      <c r="J73" s="47"/>
      <c r="K73" s="47"/>
      <c r="L73" s="47"/>
      <c r="M73" s="48"/>
    </row>
    <row r="74" spans="1:13" s="62" customFormat="1" ht="20.100000000000001" customHeight="1" x14ac:dyDescent="0.3">
      <c r="A74" s="54"/>
      <c r="B74" s="50"/>
      <c r="C74" s="46"/>
      <c r="D74" s="45"/>
      <c r="E74" s="47"/>
      <c r="F74" s="47"/>
      <c r="G74" s="47"/>
      <c r="H74" s="47"/>
      <c r="I74" s="47"/>
      <c r="J74" s="47"/>
      <c r="K74" s="47"/>
      <c r="L74" s="47"/>
      <c r="M74" s="48"/>
    </row>
    <row r="75" spans="1:13" s="62" customFormat="1" ht="20.100000000000001" customHeight="1" x14ac:dyDescent="0.3">
      <c r="A75" s="54"/>
      <c r="B75" s="50"/>
      <c r="C75" s="46"/>
      <c r="D75" s="45"/>
      <c r="E75" s="47"/>
      <c r="F75" s="47"/>
      <c r="G75" s="47"/>
      <c r="H75" s="47"/>
      <c r="I75" s="47"/>
      <c r="J75" s="47"/>
      <c r="K75" s="47"/>
      <c r="L75" s="47"/>
      <c r="M75" s="48"/>
    </row>
    <row r="76" spans="1:13" s="62" customFormat="1" ht="20.100000000000001" customHeight="1" x14ac:dyDescent="0.3">
      <c r="A76" s="54"/>
      <c r="B76" s="50"/>
      <c r="C76" s="46"/>
      <c r="D76" s="45"/>
      <c r="E76" s="47"/>
      <c r="F76" s="47"/>
      <c r="G76" s="47"/>
      <c r="H76" s="47"/>
      <c r="I76" s="47"/>
      <c r="J76" s="47"/>
      <c r="K76" s="47"/>
      <c r="L76" s="47"/>
      <c r="M76" s="48"/>
    </row>
    <row r="77" spans="1:13" s="62" customFormat="1" ht="20.100000000000001" customHeight="1" x14ac:dyDescent="0.3">
      <c r="A77" s="54"/>
      <c r="B77" s="50"/>
      <c r="C77" s="46"/>
      <c r="D77" s="45"/>
      <c r="E77" s="47"/>
      <c r="F77" s="47"/>
      <c r="G77" s="47"/>
      <c r="H77" s="47"/>
      <c r="I77" s="47"/>
      <c r="J77" s="47"/>
      <c r="K77" s="47"/>
      <c r="L77" s="47"/>
      <c r="M77" s="48"/>
    </row>
    <row r="78" spans="1:13" s="62" customFormat="1" ht="20.100000000000001" customHeight="1" x14ac:dyDescent="0.3">
      <c r="A78" s="54"/>
      <c r="B78" s="50"/>
      <c r="C78" s="46"/>
      <c r="D78" s="45"/>
      <c r="E78" s="47"/>
      <c r="F78" s="47"/>
      <c r="G78" s="47"/>
      <c r="H78" s="47"/>
      <c r="I78" s="47"/>
      <c r="J78" s="47"/>
      <c r="K78" s="47"/>
      <c r="L78" s="47"/>
      <c r="M78" s="48"/>
    </row>
    <row r="79" spans="1:13" s="62" customFormat="1" ht="20.100000000000001" customHeight="1" x14ac:dyDescent="0.3">
      <c r="A79" s="54"/>
      <c r="B79" s="50"/>
      <c r="C79" s="46"/>
      <c r="D79" s="45"/>
      <c r="E79" s="47"/>
      <c r="F79" s="47"/>
      <c r="G79" s="47"/>
      <c r="H79" s="47"/>
      <c r="I79" s="47"/>
      <c r="J79" s="47"/>
      <c r="K79" s="47"/>
      <c r="L79" s="47"/>
      <c r="M79" s="48"/>
    </row>
    <row r="80" spans="1:13" s="62" customFormat="1" ht="20.100000000000001" customHeight="1" x14ac:dyDescent="0.3">
      <c r="A80" s="54"/>
      <c r="B80" s="50"/>
      <c r="C80" s="46"/>
      <c r="D80" s="45"/>
      <c r="E80" s="47"/>
      <c r="F80" s="47"/>
      <c r="G80" s="47"/>
      <c r="H80" s="47"/>
      <c r="I80" s="47"/>
      <c r="J80" s="47"/>
      <c r="K80" s="47"/>
      <c r="L80" s="47"/>
      <c r="M80" s="48"/>
    </row>
    <row r="81" spans="1:13" s="62" customFormat="1" ht="20.100000000000001" customHeight="1" x14ac:dyDescent="0.3">
      <c r="A81" s="54"/>
      <c r="B81" s="50"/>
      <c r="C81" s="46"/>
      <c r="D81" s="45"/>
      <c r="E81" s="47"/>
      <c r="F81" s="47"/>
      <c r="G81" s="47"/>
      <c r="H81" s="47"/>
      <c r="I81" s="47"/>
      <c r="J81" s="47"/>
      <c r="K81" s="47"/>
      <c r="L81" s="47"/>
      <c r="M81" s="48"/>
    </row>
    <row r="82" spans="1:13" s="62" customFormat="1" ht="20.100000000000001" customHeight="1" x14ac:dyDescent="0.3">
      <c r="A82" s="54"/>
      <c r="B82" s="50"/>
      <c r="C82" s="46"/>
      <c r="D82" s="45"/>
      <c r="E82" s="47"/>
      <c r="F82" s="47"/>
      <c r="G82" s="47"/>
      <c r="H82" s="47"/>
      <c r="I82" s="47"/>
      <c r="J82" s="47"/>
      <c r="K82" s="47"/>
      <c r="L82" s="47"/>
      <c r="M82" s="48"/>
    </row>
    <row r="83" spans="1:13" s="62" customFormat="1" ht="20.100000000000001" customHeight="1" x14ac:dyDescent="0.3">
      <c r="A83" s="54"/>
      <c r="B83" s="50"/>
      <c r="C83" s="46"/>
      <c r="D83" s="45"/>
      <c r="E83" s="47"/>
      <c r="F83" s="47"/>
      <c r="G83" s="47"/>
      <c r="H83" s="47"/>
      <c r="I83" s="47"/>
      <c r="J83" s="47"/>
      <c r="K83" s="47"/>
      <c r="L83" s="47"/>
      <c r="M83" s="48"/>
    </row>
    <row r="84" spans="1:13" s="62" customFormat="1" ht="20.100000000000001" customHeight="1" x14ac:dyDescent="0.3">
      <c r="A84" s="54"/>
      <c r="B84" s="50"/>
      <c r="C84" s="46"/>
      <c r="D84" s="45"/>
      <c r="E84" s="47"/>
      <c r="F84" s="47"/>
      <c r="G84" s="47"/>
      <c r="H84" s="47"/>
      <c r="I84" s="47"/>
      <c r="J84" s="47"/>
      <c r="K84" s="47"/>
      <c r="L84" s="47"/>
      <c r="M84" s="48"/>
    </row>
    <row r="85" spans="1:13" s="62" customFormat="1" ht="20.100000000000001" customHeight="1" x14ac:dyDescent="0.3">
      <c r="A85" s="54"/>
      <c r="B85" s="50"/>
      <c r="C85" s="46"/>
      <c r="D85" s="45"/>
      <c r="E85" s="47"/>
      <c r="F85" s="47"/>
      <c r="G85" s="47"/>
      <c r="H85" s="47"/>
      <c r="I85" s="47"/>
      <c r="J85" s="47"/>
      <c r="K85" s="47"/>
      <c r="L85" s="47"/>
      <c r="M85" s="48"/>
    </row>
    <row r="86" spans="1:13" s="62" customFormat="1" ht="20.100000000000001" customHeight="1" x14ac:dyDescent="0.3">
      <c r="A86" s="54"/>
      <c r="B86" s="50"/>
      <c r="C86" s="46"/>
      <c r="D86" s="45"/>
      <c r="E86" s="47"/>
      <c r="F86" s="47"/>
      <c r="G86" s="47"/>
      <c r="H86" s="47"/>
      <c r="I86" s="47"/>
      <c r="J86" s="47"/>
      <c r="K86" s="47"/>
      <c r="L86" s="47"/>
      <c r="M86" s="48"/>
    </row>
    <row r="87" spans="1:13" s="62" customFormat="1" ht="20.100000000000001" customHeight="1" x14ac:dyDescent="0.3">
      <c r="A87" s="54"/>
      <c r="B87" s="50"/>
      <c r="C87" s="46"/>
      <c r="D87" s="45"/>
      <c r="E87" s="47"/>
      <c r="F87" s="47"/>
      <c r="G87" s="47"/>
      <c r="H87" s="47"/>
      <c r="I87" s="47"/>
      <c r="J87" s="47"/>
      <c r="K87" s="47"/>
      <c r="L87" s="47"/>
      <c r="M87" s="48"/>
    </row>
    <row r="88" spans="1:13" s="62" customFormat="1" ht="20.100000000000001" customHeight="1" x14ac:dyDescent="0.3">
      <c r="A88" s="54"/>
      <c r="B88" s="50"/>
      <c r="C88" s="46"/>
      <c r="D88" s="45"/>
      <c r="E88" s="47"/>
      <c r="F88" s="47"/>
      <c r="G88" s="47"/>
      <c r="H88" s="47"/>
      <c r="I88" s="47"/>
      <c r="J88" s="47"/>
      <c r="K88" s="47"/>
      <c r="L88" s="47"/>
      <c r="M88" s="48"/>
    </row>
    <row r="89" spans="1:13" s="62" customFormat="1" ht="20.100000000000001" customHeight="1" x14ac:dyDescent="0.3">
      <c r="A89" s="54"/>
      <c r="B89" s="50"/>
      <c r="C89" s="46"/>
      <c r="D89" s="45"/>
      <c r="E89" s="47"/>
      <c r="F89" s="47"/>
      <c r="G89" s="47"/>
      <c r="H89" s="47"/>
      <c r="I89" s="47"/>
      <c r="J89" s="47"/>
      <c r="K89" s="47"/>
      <c r="L89" s="47"/>
      <c r="M89" s="48"/>
    </row>
    <row r="90" spans="1:13" s="62" customFormat="1" ht="20.100000000000001" customHeight="1" x14ac:dyDescent="0.3">
      <c r="A90" s="54"/>
      <c r="B90" s="50"/>
      <c r="C90" s="46"/>
      <c r="D90" s="45"/>
      <c r="E90" s="47"/>
      <c r="F90" s="47"/>
      <c r="G90" s="47"/>
      <c r="H90" s="47"/>
      <c r="I90" s="47"/>
      <c r="J90" s="47"/>
      <c r="K90" s="47"/>
      <c r="L90" s="47"/>
      <c r="M90" s="48"/>
    </row>
    <row r="91" spans="1:13" s="62" customFormat="1" ht="20.100000000000001" customHeight="1" x14ac:dyDescent="0.3">
      <c r="A91" s="54"/>
      <c r="B91" s="50"/>
      <c r="C91" s="46"/>
      <c r="D91" s="45"/>
      <c r="E91" s="47"/>
      <c r="F91" s="47"/>
      <c r="G91" s="47"/>
      <c r="H91" s="47"/>
      <c r="I91" s="47"/>
      <c r="J91" s="47"/>
      <c r="K91" s="47"/>
      <c r="L91" s="47"/>
      <c r="M91" s="48"/>
    </row>
    <row r="92" spans="1:13" s="62" customFormat="1" ht="20.100000000000001" customHeight="1" x14ac:dyDescent="0.3">
      <c r="A92" s="54"/>
      <c r="B92" s="50"/>
      <c r="C92" s="46"/>
      <c r="D92" s="45"/>
      <c r="E92" s="47"/>
      <c r="F92" s="47"/>
      <c r="G92" s="47"/>
      <c r="H92" s="47"/>
      <c r="I92" s="47"/>
      <c r="J92" s="47"/>
      <c r="K92" s="47"/>
      <c r="L92" s="47"/>
      <c r="M92" s="48"/>
    </row>
    <row r="93" spans="1:13" s="62" customFormat="1" ht="20.100000000000001" customHeight="1" x14ac:dyDescent="0.3">
      <c r="A93" s="54"/>
      <c r="B93" s="50"/>
      <c r="C93" s="46"/>
      <c r="D93" s="45"/>
      <c r="E93" s="47"/>
      <c r="F93" s="47"/>
      <c r="G93" s="47"/>
      <c r="H93" s="47"/>
      <c r="I93" s="47"/>
      <c r="J93" s="47"/>
      <c r="K93" s="47"/>
      <c r="L93" s="47"/>
      <c r="M93" s="48"/>
    </row>
    <row r="94" spans="1:13" s="62" customFormat="1" ht="20.100000000000001" customHeight="1" x14ac:dyDescent="0.3">
      <c r="A94" s="54"/>
      <c r="B94" s="50"/>
      <c r="C94" s="46"/>
      <c r="D94" s="45"/>
      <c r="E94" s="47"/>
      <c r="F94" s="47"/>
      <c r="G94" s="47"/>
      <c r="H94" s="47"/>
      <c r="I94" s="47"/>
      <c r="J94" s="47"/>
      <c r="K94" s="47"/>
      <c r="L94" s="47"/>
      <c r="M94" s="48"/>
    </row>
    <row r="95" spans="1:13" s="62" customFormat="1" ht="20.100000000000001" customHeight="1" x14ac:dyDescent="0.3">
      <c r="A95" s="54"/>
      <c r="B95" s="50"/>
      <c r="C95" s="46"/>
      <c r="D95" s="45"/>
      <c r="E95" s="47"/>
      <c r="F95" s="47"/>
      <c r="G95" s="47"/>
      <c r="H95" s="47"/>
      <c r="I95" s="47"/>
      <c r="J95" s="47"/>
      <c r="K95" s="47"/>
      <c r="L95" s="47"/>
      <c r="M95" s="48"/>
    </row>
    <row r="96" spans="1:13" s="62" customFormat="1" ht="20.100000000000001" customHeight="1" x14ac:dyDescent="0.3">
      <c r="A96" s="54"/>
      <c r="B96" s="50"/>
      <c r="C96" s="46"/>
      <c r="D96" s="45"/>
      <c r="E96" s="47"/>
      <c r="F96" s="47"/>
      <c r="G96" s="47"/>
      <c r="H96" s="47"/>
      <c r="I96" s="47"/>
      <c r="J96" s="47"/>
      <c r="K96" s="47"/>
      <c r="L96" s="47"/>
      <c r="M96" s="48"/>
    </row>
    <row r="97" spans="1:13" s="62" customFormat="1" ht="20.100000000000001" customHeight="1" x14ac:dyDescent="0.3">
      <c r="A97" s="54"/>
      <c r="B97" s="50"/>
      <c r="C97" s="46"/>
      <c r="D97" s="45"/>
      <c r="E97" s="47"/>
      <c r="F97" s="47"/>
      <c r="G97" s="47"/>
      <c r="H97" s="47"/>
      <c r="I97" s="47"/>
      <c r="J97" s="47"/>
      <c r="K97" s="47"/>
      <c r="L97" s="47"/>
      <c r="M97" s="48"/>
    </row>
    <row r="98" spans="1:13" s="62" customFormat="1" ht="20.100000000000001" customHeight="1" x14ac:dyDescent="0.3">
      <c r="A98" s="54"/>
      <c r="B98" s="50"/>
      <c r="C98" s="46"/>
      <c r="D98" s="45"/>
      <c r="E98" s="47"/>
      <c r="F98" s="47"/>
      <c r="G98" s="47"/>
      <c r="H98" s="47"/>
      <c r="I98" s="47"/>
      <c r="J98" s="47"/>
      <c r="K98" s="47"/>
      <c r="L98" s="47"/>
      <c r="M98" s="48"/>
    </row>
    <row r="99" spans="1:13" s="62" customFormat="1" ht="20.100000000000001" customHeight="1" x14ac:dyDescent="0.3">
      <c r="A99" s="54"/>
      <c r="B99" s="50"/>
      <c r="C99" s="46"/>
      <c r="D99" s="45"/>
      <c r="E99" s="47"/>
      <c r="F99" s="47"/>
      <c r="G99" s="47"/>
      <c r="H99" s="47"/>
      <c r="I99" s="47"/>
      <c r="J99" s="47"/>
      <c r="K99" s="47"/>
      <c r="L99" s="47"/>
      <c r="M99" s="48"/>
    </row>
    <row r="100" spans="1:13" s="62" customFormat="1" ht="20.100000000000001" customHeight="1" x14ac:dyDescent="0.3">
      <c r="A100" s="54"/>
      <c r="B100" s="50"/>
      <c r="C100" s="46"/>
      <c r="D100" s="45"/>
      <c r="E100" s="47"/>
      <c r="F100" s="47"/>
      <c r="G100" s="47"/>
      <c r="H100" s="47"/>
      <c r="I100" s="47"/>
      <c r="J100" s="47"/>
      <c r="K100" s="47"/>
      <c r="L100" s="47"/>
      <c r="M100" s="48"/>
    </row>
    <row r="101" spans="1:13" s="62" customFormat="1" ht="20.100000000000001" customHeight="1" x14ac:dyDescent="0.3">
      <c r="A101" s="54"/>
      <c r="B101" s="50"/>
      <c r="C101" s="46"/>
      <c r="D101" s="45"/>
      <c r="E101" s="47"/>
      <c r="F101" s="47"/>
      <c r="G101" s="47"/>
      <c r="H101" s="47"/>
      <c r="I101" s="47"/>
      <c r="J101" s="47"/>
      <c r="K101" s="47"/>
      <c r="L101" s="47"/>
      <c r="M101" s="48"/>
    </row>
    <row r="102" spans="1:13" s="62" customFormat="1" ht="20.100000000000001" customHeight="1" x14ac:dyDescent="0.3">
      <c r="A102" s="54"/>
      <c r="B102" s="50"/>
      <c r="C102" s="46"/>
      <c r="D102" s="45"/>
      <c r="E102" s="47"/>
      <c r="F102" s="47"/>
      <c r="G102" s="47"/>
      <c r="H102" s="47"/>
      <c r="I102" s="47"/>
      <c r="J102" s="47"/>
      <c r="K102" s="47"/>
      <c r="L102" s="47"/>
      <c r="M102" s="48"/>
    </row>
    <row r="103" spans="1:13" s="62" customFormat="1" ht="20.100000000000001" customHeight="1" x14ac:dyDescent="0.3">
      <c r="A103" s="54"/>
      <c r="B103" s="50"/>
      <c r="C103" s="46"/>
      <c r="D103" s="45"/>
      <c r="E103" s="47"/>
      <c r="F103" s="47"/>
      <c r="G103" s="47"/>
      <c r="H103" s="47"/>
      <c r="I103" s="47"/>
      <c r="J103" s="47"/>
      <c r="K103" s="47"/>
      <c r="L103" s="47"/>
      <c r="M103" s="48"/>
    </row>
    <row r="104" spans="1:13" s="62" customFormat="1" ht="20.100000000000001" customHeight="1" x14ac:dyDescent="0.3">
      <c r="A104" s="54"/>
      <c r="B104" s="50"/>
      <c r="C104" s="46"/>
      <c r="D104" s="45"/>
      <c r="E104" s="47"/>
      <c r="F104" s="47"/>
      <c r="G104" s="47"/>
      <c r="H104" s="47"/>
      <c r="I104" s="47"/>
      <c r="J104" s="47"/>
      <c r="K104" s="47"/>
      <c r="L104" s="47"/>
      <c r="M104" s="48"/>
    </row>
    <row r="105" spans="1:13" s="62" customFormat="1" ht="20.100000000000001" customHeight="1" x14ac:dyDescent="0.3">
      <c r="A105" s="54"/>
      <c r="B105" s="50"/>
      <c r="C105" s="46"/>
      <c r="D105" s="45"/>
      <c r="E105" s="47"/>
      <c r="F105" s="47"/>
      <c r="G105" s="47"/>
      <c r="H105" s="47"/>
      <c r="I105" s="47"/>
      <c r="J105" s="47"/>
      <c r="K105" s="47"/>
      <c r="L105" s="47"/>
      <c r="M105" s="48"/>
    </row>
    <row r="106" spans="1:13" s="62" customFormat="1" ht="20.100000000000001" customHeight="1" x14ac:dyDescent="0.3">
      <c r="A106" s="54"/>
      <c r="B106" s="50"/>
      <c r="C106" s="46"/>
      <c r="D106" s="45"/>
      <c r="E106" s="47"/>
      <c r="F106" s="47"/>
      <c r="G106" s="47"/>
      <c r="H106" s="47"/>
      <c r="I106" s="47"/>
      <c r="J106" s="47"/>
      <c r="K106" s="47"/>
      <c r="L106" s="47"/>
      <c r="M106" s="48"/>
    </row>
    <row r="107" spans="1:13" s="62" customFormat="1" ht="20.100000000000001" customHeight="1" x14ac:dyDescent="0.3">
      <c r="A107" s="54"/>
      <c r="B107" s="50"/>
      <c r="C107" s="46"/>
      <c r="D107" s="45"/>
      <c r="E107" s="47"/>
      <c r="F107" s="47"/>
      <c r="G107" s="47"/>
      <c r="H107" s="47"/>
      <c r="I107" s="47"/>
      <c r="J107" s="47"/>
      <c r="K107" s="47"/>
      <c r="L107" s="47"/>
      <c r="M107" s="48"/>
    </row>
    <row r="108" spans="1:13" s="62" customFormat="1" ht="20.100000000000001" customHeight="1" x14ac:dyDescent="0.3">
      <c r="A108" s="54"/>
      <c r="B108" s="50"/>
      <c r="C108" s="46"/>
      <c r="D108" s="45"/>
      <c r="E108" s="47"/>
      <c r="F108" s="47"/>
      <c r="G108" s="47"/>
      <c r="H108" s="47"/>
      <c r="I108" s="47"/>
      <c r="J108" s="47"/>
      <c r="K108" s="47"/>
      <c r="L108" s="47"/>
      <c r="M108" s="48"/>
    </row>
    <row r="109" spans="1:13" s="62" customFormat="1" ht="20.100000000000001" customHeight="1" x14ac:dyDescent="0.3">
      <c r="A109" s="54"/>
      <c r="B109" s="50"/>
      <c r="C109" s="46"/>
      <c r="D109" s="45"/>
      <c r="E109" s="47"/>
      <c r="F109" s="47"/>
      <c r="G109" s="47"/>
      <c r="H109" s="47"/>
      <c r="I109" s="47"/>
      <c r="J109" s="47"/>
      <c r="K109" s="47"/>
      <c r="L109" s="47"/>
      <c r="M109" s="48"/>
    </row>
    <row r="110" spans="1:13" s="62" customFormat="1" ht="20.100000000000001" customHeight="1" x14ac:dyDescent="0.3">
      <c r="A110" s="54"/>
      <c r="B110" s="50"/>
      <c r="C110" s="46"/>
      <c r="D110" s="45"/>
      <c r="E110" s="47"/>
      <c r="F110" s="47"/>
      <c r="G110" s="47"/>
      <c r="H110" s="47"/>
      <c r="I110" s="47"/>
      <c r="J110" s="47"/>
      <c r="K110" s="47"/>
      <c r="L110" s="47"/>
      <c r="M110" s="48"/>
    </row>
    <row r="111" spans="1:13" s="62" customFormat="1" ht="20.100000000000001" customHeight="1" x14ac:dyDescent="0.3">
      <c r="A111" s="54"/>
      <c r="B111" s="50"/>
      <c r="C111" s="46"/>
      <c r="D111" s="45"/>
      <c r="E111" s="47"/>
      <c r="F111" s="47"/>
      <c r="G111" s="47"/>
      <c r="H111" s="47"/>
      <c r="I111" s="47"/>
      <c r="J111" s="47"/>
      <c r="K111" s="47"/>
      <c r="L111" s="47"/>
      <c r="M111" s="48"/>
    </row>
    <row r="112" spans="1:13" s="62" customFormat="1" ht="20.100000000000001" customHeight="1" x14ac:dyDescent="0.3">
      <c r="A112" s="54"/>
      <c r="B112" s="50"/>
      <c r="C112" s="46"/>
      <c r="D112" s="45"/>
      <c r="E112" s="47"/>
      <c r="F112" s="47"/>
      <c r="G112" s="47"/>
      <c r="H112" s="47"/>
      <c r="I112" s="47"/>
      <c r="J112" s="47"/>
      <c r="K112" s="47"/>
      <c r="L112" s="47"/>
      <c r="M112" s="48"/>
    </row>
    <row r="113" spans="1:13" s="62" customFormat="1" ht="20.100000000000001" customHeight="1" x14ac:dyDescent="0.3">
      <c r="A113" s="54"/>
      <c r="B113" s="50"/>
      <c r="C113" s="46"/>
      <c r="D113" s="45"/>
      <c r="E113" s="47"/>
      <c r="F113" s="47"/>
      <c r="G113" s="47"/>
      <c r="H113" s="47"/>
      <c r="I113" s="47"/>
      <c r="J113" s="47"/>
      <c r="K113" s="47"/>
      <c r="L113" s="47"/>
      <c r="M113" s="48"/>
    </row>
    <row r="114" spans="1:13" s="62" customFormat="1" ht="20.100000000000001" customHeight="1" x14ac:dyDescent="0.3">
      <c r="A114" s="54"/>
      <c r="B114" s="50"/>
      <c r="C114" s="46"/>
      <c r="D114" s="45"/>
      <c r="E114" s="47"/>
      <c r="F114" s="47"/>
      <c r="G114" s="47"/>
      <c r="H114" s="47"/>
      <c r="I114" s="47"/>
      <c r="J114" s="47"/>
      <c r="K114" s="47"/>
      <c r="L114" s="47"/>
      <c r="M114" s="48"/>
    </row>
    <row r="115" spans="1:13" s="62" customFormat="1" ht="20.100000000000001" customHeight="1" x14ac:dyDescent="0.3">
      <c r="A115" s="54"/>
      <c r="B115" s="50"/>
      <c r="C115" s="46"/>
      <c r="D115" s="45"/>
      <c r="E115" s="47"/>
      <c r="F115" s="47"/>
      <c r="G115" s="47"/>
      <c r="H115" s="47"/>
      <c r="I115" s="47"/>
      <c r="J115" s="47"/>
      <c r="K115" s="47"/>
      <c r="L115" s="47"/>
      <c r="M115" s="48"/>
    </row>
    <row r="116" spans="1:13" s="62" customFormat="1" ht="20.100000000000001" customHeight="1" x14ac:dyDescent="0.3">
      <c r="A116" s="54"/>
      <c r="B116" s="50"/>
      <c r="C116" s="46"/>
      <c r="D116" s="45"/>
      <c r="E116" s="47"/>
      <c r="F116" s="47"/>
      <c r="G116" s="47"/>
      <c r="H116" s="47"/>
      <c r="I116" s="47"/>
      <c r="J116" s="47"/>
      <c r="K116" s="47"/>
      <c r="L116" s="47"/>
      <c r="M116" s="48"/>
    </row>
    <row r="117" spans="1:13" s="62" customFormat="1" ht="20.100000000000001" customHeight="1" x14ac:dyDescent="0.3">
      <c r="A117" s="54"/>
      <c r="B117" s="50"/>
      <c r="C117" s="46"/>
      <c r="D117" s="45"/>
      <c r="E117" s="47"/>
      <c r="F117" s="47"/>
      <c r="G117" s="47"/>
      <c r="H117" s="47"/>
      <c r="I117" s="47"/>
      <c r="J117" s="47"/>
      <c r="K117" s="47"/>
      <c r="L117" s="47"/>
      <c r="M117" s="48"/>
    </row>
    <row r="118" spans="1:13" s="62" customFormat="1" ht="20.100000000000001" customHeight="1" x14ac:dyDescent="0.3">
      <c r="A118" s="54"/>
      <c r="B118" s="50"/>
      <c r="C118" s="46"/>
      <c r="D118" s="45"/>
      <c r="E118" s="47"/>
      <c r="F118" s="47"/>
      <c r="G118" s="47"/>
      <c r="H118" s="47"/>
      <c r="I118" s="47"/>
      <c r="J118" s="47"/>
      <c r="K118" s="47"/>
      <c r="L118" s="47"/>
      <c r="M118" s="48"/>
    </row>
    <row r="119" spans="1:13" s="62" customFormat="1" ht="20.100000000000001" customHeight="1" x14ac:dyDescent="0.3">
      <c r="A119" s="54"/>
      <c r="B119" s="50"/>
      <c r="C119" s="46"/>
      <c r="D119" s="45"/>
      <c r="E119" s="47"/>
      <c r="F119" s="47"/>
      <c r="G119" s="47"/>
      <c r="H119" s="47"/>
      <c r="I119" s="47"/>
      <c r="J119" s="47"/>
      <c r="K119" s="47"/>
      <c r="L119" s="47"/>
      <c r="M119" s="48"/>
    </row>
    <row r="120" spans="1:13" s="62" customFormat="1" ht="20.100000000000001" customHeight="1" x14ac:dyDescent="0.3">
      <c r="A120" s="54"/>
      <c r="B120" s="50"/>
      <c r="C120" s="46"/>
      <c r="D120" s="45"/>
      <c r="E120" s="47"/>
      <c r="F120" s="47"/>
      <c r="G120" s="47"/>
      <c r="H120" s="47"/>
      <c r="I120" s="47"/>
      <c r="J120" s="47"/>
      <c r="K120" s="47"/>
      <c r="L120" s="47"/>
      <c r="M120" s="48"/>
    </row>
    <row r="121" spans="1:13" s="62" customFormat="1" ht="20.100000000000001" customHeight="1" x14ac:dyDescent="0.3">
      <c r="A121" s="54"/>
      <c r="B121" s="50"/>
      <c r="C121" s="46"/>
      <c r="D121" s="45"/>
      <c r="E121" s="47"/>
      <c r="F121" s="47"/>
      <c r="G121" s="47"/>
      <c r="H121" s="47"/>
      <c r="I121" s="47"/>
      <c r="J121" s="47"/>
      <c r="K121" s="47"/>
      <c r="L121" s="47"/>
      <c r="M121" s="48"/>
    </row>
    <row r="122" spans="1:13" s="62" customFormat="1" ht="20.100000000000001" customHeight="1" x14ac:dyDescent="0.3">
      <c r="A122" s="54"/>
      <c r="B122" s="50"/>
      <c r="C122" s="46"/>
      <c r="D122" s="45"/>
      <c r="E122" s="47"/>
      <c r="F122" s="47"/>
      <c r="G122" s="47"/>
      <c r="H122" s="47"/>
      <c r="I122" s="47"/>
      <c r="J122" s="47"/>
      <c r="K122" s="47"/>
      <c r="L122" s="47"/>
      <c r="M122" s="48"/>
    </row>
    <row r="123" spans="1:13" s="62" customFormat="1" ht="20.100000000000001" customHeight="1" x14ac:dyDescent="0.3">
      <c r="A123" s="54"/>
      <c r="B123" s="50"/>
      <c r="C123" s="46"/>
      <c r="D123" s="45"/>
      <c r="E123" s="47"/>
      <c r="F123" s="47"/>
      <c r="G123" s="47"/>
      <c r="H123" s="47"/>
      <c r="I123" s="47"/>
      <c r="J123" s="47"/>
      <c r="K123" s="47"/>
      <c r="L123" s="47"/>
      <c r="M123" s="48"/>
    </row>
    <row r="124" spans="1:13" s="62" customFormat="1" ht="20.100000000000001" customHeight="1" x14ac:dyDescent="0.3">
      <c r="A124" s="54"/>
      <c r="B124" s="50"/>
      <c r="C124" s="46"/>
      <c r="D124" s="45"/>
      <c r="E124" s="47"/>
      <c r="F124" s="47"/>
      <c r="G124" s="47"/>
      <c r="H124" s="47"/>
      <c r="I124" s="47"/>
      <c r="J124" s="47"/>
      <c r="K124" s="47"/>
      <c r="L124" s="47"/>
      <c r="M124" s="48"/>
    </row>
    <row r="125" spans="1:13" s="62" customFormat="1" ht="20.100000000000001" customHeight="1" x14ac:dyDescent="0.3">
      <c r="A125" s="54"/>
      <c r="B125" s="50"/>
      <c r="C125" s="46"/>
      <c r="D125" s="45"/>
      <c r="E125" s="47"/>
      <c r="F125" s="47"/>
      <c r="G125" s="47"/>
      <c r="H125" s="47"/>
      <c r="I125" s="47"/>
      <c r="J125" s="47"/>
      <c r="K125" s="47"/>
      <c r="L125" s="47"/>
      <c r="M125" s="48"/>
    </row>
    <row r="126" spans="1:13" s="62" customFormat="1" ht="20.100000000000001" customHeight="1" x14ac:dyDescent="0.3">
      <c r="A126" s="54"/>
      <c r="B126" s="50"/>
      <c r="C126" s="46"/>
      <c r="D126" s="45"/>
      <c r="E126" s="47"/>
      <c r="F126" s="47"/>
      <c r="G126" s="47"/>
      <c r="H126" s="47"/>
      <c r="I126" s="47"/>
      <c r="J126" s="47"/>
      <c r="K126" s="47"/>
      <c r="L126" s="47"/>
      <c r="M126" s="48"/>
    </row>
    <row r="127" spans="1:13" s="62" customFormat="1" ht="20.100000000000001" customHeight="1" x14ac:dyDescent="0.3">
      <c r="A127" s="54"/>
      <c r="B127" s="50"/>
      <c r="C127" s="46"/>
      <c r="D127" s="45"/>
      <c r="E127" s="47"/>
      <c r="F127" s="47"/>
      <c r="G127" s="47"/>
      <c r="H127" s="47"/>
      <c r="I127" s="47"/>
      <c r="J127" s="47"/>
      <c r="K127" s="47"/>
      <c r="L127" s="47"/>
      <c r="M127" s="48"/>
    </row>
    <row r="128" spans="1:13" s="62" customFormat="1" ht="20.100000000000001" customHeight="1" x14ac:dyDescent="0.3">
      <c r="A128" s="54"/>
      <c r="B128" s="50"/>
      <c r="C128" s="46"/>
      <c r="D128" s="45"/>
      <c r="E128" s="47"/>
      <c r="F128" s="47"/>
      <c r="G128" s="47"/>
      <c r="H128" s="47"/>
      <c r="I128" s="47"/>
      <c r="J128" s="47"/>
      <c r="K128" s="47"/>
      <c r="L128" s="47"/>
      <c r="M128" s="48"/>
    </row>
    <row r="129" spans="1:13" s="62" customFormat="1" ht="20.100000000000001" customHeight="1" x14ac:dyDescent="0.3">
      <c r="A129" s="54"/>
      <c r="B129" s="50"/>
      <c r="C129" s="46"/>
      <c r="D129" s="45"/>
      <c r="E129" s="47"/>
      <c r="F129" s="47"/>
      <c r="G129" s="47"/>
      <c r="H129" s="47"/>
      <c r="I129" s="47"/>
      <c r="J129" s="47"/>
      <c r="K129" s="47"/>
      <c r="L129" s="47"/>
      <c r="M129" s="48"/>
    </row>
    <row r="130" spans="1:13" s="62" customFormat="1" ht="20.100000000000001" customHeight="1" x14ac:dyDescent="0.3">
      <c r="A130" s="54"/>
      <c r="B130" s="50"/>
      <c r="C130" s="46"/>
      <c r="D130" s="45"/>
      <c r="E130" s="47"/>
      <c r="F130" s="47"/>
      <c r="G130" s="47"/>
      <c r="H130" s="47"/>
      <c r="I130" s="47"/>
      <c r="J130" s="47"/>
      <c r="K130" s="47"/>
      <c r="L130" s="47"/>
      <c r="M130" s="48"/>
    </row>
    <row r="131" spans="1:13" s="62" customFormat="1" ht="20.100000000000001" customHeight="1" x14ac:dyDescent="0.3">
      <c r="A131" s="54"/>
      <c r="B131" s="50"/>
      <c r="C131" s="46"/>
      <c r="D131" s="45"/>
      <c r="E131" s="47"/>
      <c r="F131" s="47"/>
      <c r="G131" s="47"/>
      <c r="H131" s="47"/>
      <c r="I131" s="47"/>
      <c r="J131" s="47"/>
      <c r="K131" s="47"/>
      <c r="L131" s="47"/>
      <c r="M131" s="48"/>
    </row>
    <row r="132" spans="1:13" s="62" customFormat="1" ht="20.100000000000001" customHeight="1" x14ac:dyDescent="0.3">
      <c r="A132" s="54"/>
      <c r="B132" s="50"/>
      <c r="C132" s="46"/>
      <c r="D132" s="45"/>
      <c r="E132" s="47"/>
      <c r="F132" s="47"/>
      <c r="G132" s="47"/>
      <c r="H132" s="47"/>
      <c r="I132" s="47"/>
      <c r="J132" s="47"/>
      <c r="K132" s="47"/>
      <c r="L132" s="47"/>
      <c r="M132" s="48"/>
    </row>
    <row r="133" spans="1:13" s="62" customFormat="1" ht="20.100000000000001" customHeight="1" x14ac:dyDescent="0.3">
      <c r="A133" s="54"/>
      <c r="B133" s="50"/>
      <c r="C133" s="46"/>
      <c r="D133" s="45"/>
      <c r="E133" s="47"/>
      <c r="F133" s="47"/>
      <c r="G133" s="47"/>
      <c r="H133" s="47"/>
      <c r="I133" s="47"/>
      <c r="J133" s="47"/>
      <c r="K133" s="47"/>
      <c r="L133" s="47"/>
      <c r="M133" s="48"/>
    </row>
    <row r="134" spans="1:13" s="62" customFormat="1" ht="20.100000000000001" customHeight="1" x14ac:dyDescent="0.3">
      <c r="A134" s="54"/>
      <c r="B134" s="50"/>
      <c r="C134" s="46"/>
      <c r="D134" s="45"/>
      <c r="E134" s="47"/>
      <c r="F134" s="47"/>
      <c r="G134" s="47"/>
      <c r="H134" s="47"/>
      <c r="I134" s="47"/>
      <c r="J134" s="47"/>
      <c r="K134" s="47"/>
      <c r="L134" s="47"/>
      <c r="M134" s="48"/>
    </row>
    <row r="135" spans="1:13" s="62" customFormat="1" ht="20.100000000000001" customHeight="1" x14ac:dyDescent="0.3">
      <c r="A135" s="54"/>
      <c r="B135" s="50"/>
      <c r="C135" s="46"/>
      <c r="D135" s="45"/>
      <c r="E135" s="47"/>
      <c r="F135" s="47"/>
      <c r="G135" s="47"/>
      <c r="H135" s="47"/>
      <c r="I135" s="47"/>
      <c r="J135" s="47"/>
      <c r="K135" s="47"/>
      <c r="L135" s="47"/>
      <c r="M135" s="48"/>
    </row>
    <row r="136" spans="1:13" s="62" customFormat="1" ht="20.100000000000001" customHeight="1" x14ac:dyDescent="0.3">
      <c r="A136" s="54"/>
      <c r="B136" s="50"/>
      <c r="C136" s="46"/>
      <c r="D136" s="45"/>
      <c r="E136" s="47"/>
      <c r="F136" s="47"/>
      <c r="G136" s="47"/>
      <c r="H136" s="47"/>
      <c r="I136" s="47"/>
      <c r="J136" s="47"/>
      <c r="K136" s="47"/>
      <c r="L136" s="47"/>
      <c r="M136" s="48"/>
    </row>
    <row r="137" spans="1:13" s="62" customFormat="1" ht="20.100000000000001" customHeight="1" x14ac:dyDescent="0.3">
      <c r="A137" s="54"/>
      <c r="B137" s="50"/>
      <c r="C137" s="46"/>
      <c r="D137" s="45"/>
      <c r="E137" s="47"/>
      <c r="F137" s="47"/>
      <c r="G137" s="47"/>
      <c r="H137" s="47"/>
      <c r="I137" s="47"/>
      <c r="J137" s="47"/>
      <c r="K137" s="47"/>
      <c r="L137" s="47"/>
      <c r="M137" s="48"/>
    </row>
    <row r="138" spans="1:13" s="62" customFormat="1" ht="20.100000000000001" customHeight="1" x14ac:dyDescent="0.3">
      <c r="A138" s="54"/>
      <c r="B138" s="50"/>
      <c r="C138" s="46"/>
      <c r="D138" s="45"/>
      <c r="E138" s="47"/>
      <c r="F138" s="47"/>
      <c r="G138" s="47"/>
      <c r="H138" s="47"/>
      <c r="I138" s="47"/>
      <c r="J138" s="47"/>
      <c r="K138" s="47"/>
      <c r="L138" s="47"/>
      <c r="M138" s="48"/>
    </row>
    <row r="139" spans="1:13" s="62" customFormat="1" ht="20.100000000000001" customHeight="1" x14ac:dyDescent="0.3">
      <c r="A139" s="54"/>
      <c r="B139" s="50"/>
      <c r="C139" s="46"/>
      <c r="D139" s="45"/>
      <c r="E139" s="47"/>
      <c r="F139" s="47"/>
      <c r="G139" s="47"/>
      <c r="H139" s="47"/>
      <c r="I139" s="47"/>
      <c r="J139" s="47"/>
      <c r="K139" s="47"/>
      <c r="L139" s="47"/>
      <c r="M139" s="48"/>
    </row>
    <row r="140" spans="1:13" s="62" customFormat="1" ht="20.100000000000001" customHeight="1" x14ac:dyDescent="0.3">
      <c r="A140" s="54"/>
      <c r="B140" s="50"/>
      <c r="C140" s="46"/>
      <c r="D140" s="45"/>
      <c r="E140" s="47"/>
      <c r="F140" s="47"/>
      <c r="G140" s="47"/>
      <c r="H140" s="47"/>
      <c r="I140" s="47"/>
      <c r="J140" s="47"/>
      <c r="K140" s="47"/>
      <c r="L140" s="47"/>
      <c r="M140" s="48"/>
    </row>
    <row r="141" spans="1:13" s="62" customFormat="1" ht="20.100000000000001" customHeight="1" x14ac:dyDescent="0.3">
      <c r="A141" s="54"/>
      <c r="B141" s="50"/>
      <c r="C141" s="46"/>
      <c r="D141" s="45"/>
      <c r="E141" s="47"/>
      <c r="F141" s="47"/>
      <c r="G141" s="47"/>
      <c r="H141" s="47"/>
      <c r="I141" s="47"/>
      <c r="J141" s="47"/>
      <c r="K141" s="47"/>
      <c r="L141" s="47"/>
      <c r="M141" s="48"/>
    </row>
    <row r="142" spans="1:13" s="62" customFormat="1" ht="20.100000000000001" customHeight="1" x14ac:dyDescent="0.3">
      <c r="A142" s="54"/>
      <c r="B142" s="50"/>
      <c r="C142" s="46"/>
      <c r="D142" s="45"/>
      <c r="E142" s="47"/>
      <c r="F142" s="47"/>
      <c r="G142" s="47"/>
      <c r="H142" s="47"/>
      <c r="I142" s="47"/>
      <c r="J142" s="47"/>
      <c r="K142" s="47"/>
      <c r="L142" s="47"/>
      <c r="M142" s="48"/>
    </row>
    <row r="143" spans="1:13" s="62" customFormat="1" ht="20.100000000000001" customHeight="1" x14ac:dyDescent="0.3">
      <c r="A143" s="54"/>
      <c r="B143" s="50"/>
      <c r="C143" s="46"/>
      <c r="D143" s="45"/>
      <c r="E143" s="47"/>
      <c r="F143" s="47"/>
      <c r="G143" s="47"/>
      <c r="H143" s="47"/>
      <c r="I143" s="47"/>
      <c r="J143" s="47"/>
      <c r="K143" s="47"/>
      <c r="L143" s="47"/>
      <c r="M143" s="48"/>
    </row>
    <row r="144" spans="1:13" s="62" customFormat="1" ht="20.100000000000001" customHeight="1" x14ac:dyDescent="0.3">
      <c r="A144" s="54"/>
      <c r="B144" s="50"/>
      <c r="C144" s="46"/>
      <c r="D144" s="45"/>
      <c r="E144" s="47"/>
      <c r="F144" s="47"/>
      <c r="G144" s="47"/>
      <c r="H144" s="47"/>
      <c r="I144" s="47"/>
      <c r="J144" s="47"/>
      <c r="K144" s="47"/>
      <c r="L144" s="47"/>
      <c r="M144" s="48"/>
    </row>
    <row r="145" spans="1:13" s="62" customFormat="1" ht="20.100000000000001" customHeight="1" x14ac:dyDescent="0.3">
      <c r="A145" s="54"/>
      <c r="B145" s="50"/>
      <c r="C145" s="46"/>
      <c r="D145" s="45"/>
      <c r="E145" s="47"/>
      <c r="F145" s="47"/>
      <c r="G145" s="47"/>
      <c r="H145" s="47"/>
      <c r="I145" s="47"/>
      <c r="J145" s="47"/>
      <c r="K145" s="47"/>
      <c r="L145" s="47"/>
      <c r="M145" s="48"/>
    </row>
    <row r="146" spans="1:13" s="62" customFormat="1" ht="20.100000000000001" customHeight="1" x14ac:dyDescent="0.3">
      <c r="A146" s="54"/>
      <c r="B146" s="50"/>
      <c r="C146" s="46"/>
      <c r="D146" s="45"/>
      <c r="E146" s="47"/>
      <c r="F146" s="47"/>
      <c r="G146" s="47"/>
      <c r="H146" s="47"/>
      <c r="I146" s="47"/>
      <c r="J146" s="47"/>
      <c r="K146" s="47"/>
      <c r="L146" s="47"/>
      <c r="M146" s="48"/>
    </row>
    <row r="147" spans="1:13" s="62" customFormat="1" ht="20.100000000000001" customHeight="1" x14ac:dyDescent="0.3">
      <c r="A147" s="54"/>
      <c r="B147" s="50"/>
      <c r="C147" s="46"/>
      <c r="D147" s="45"/>
      <c r="E147" s="47"/>
      <c r="F147" s="47"/>
      <c r="G147" s="47"/>
      <c r="H147" s="47"/>
      <c r="I147" s="47"/>
      <c r="J147" s="47"/>
      <c r="K147" s="47"/>
      <c r="L147" s="47"/>
      <c r="M147" s="48"/>
    </row>
    <row r="148" spans="1:13" s="62" customFormat="1" ht="20.100000000000001" customHeight="1" x14ac:dyDescent="0.3">
      <c r="A148" s="54"/>
      <c r="B148" s="50"/>
      <c r="C148" s="46"/>
      <c r="D148" s="45"/>
      <c r="E148" s="47"/>
      <c r="F148" s="47"/>
      <c r="G148" s="47"/>
      <c r="H148" s="47"/>
      <c r="I148" s="47"/>
      <c r="J148" s="47"/>
      <c r="K148" s="47"/>
      <c r="L148" s="47"/>
      <c r="M148" s="48"/>
    </row>
    <row r="149" spans="1:13" s="62" customFormat="1" ht="20.100000000000001" customHeight="1" x14ac:dyDescent="0.3">
      <c r="A149" s="54"/>
      <c r="B149" s="50"/>
      <c r="C149" s="46"/>
      <c r="D149" s="45"/>
      <c r="E149" s="47"/>
      <c r="F149" s="47"/>
      <c r="G149" s="47"/>
      <c r="H149" s="47"/>
      <c r="I149" s="47"/>
      <c r="J149" s="47"/>
      <c r="K149" s="47"/>
      <c r="L149" s="47"/>
      <c r="M149" s="48"/>
    </row>
    <row r="150" spans="1:13" s="62" customFormat="1" ht="20.100000000000001" customHeight="1" x14ac:dyDescent="0.3">
      <c r="A150" s="54"/>
      <c r="B150" s="50"/>
      <c r="C150" s="46"/>
      <c r="D150" s="45"/>
      <c r="E150" s="47"/>
      <c r="F150" s="47"/>
      <c r="G150" s="47"/>
      <c r="H150" s="47"/>
      <c r="I150" s="47"/>
      <c r="J150" s="47"/>
      <c r="K150" s="47"/>
      <c r="L150" s="47"/>
      <c r="M150" s="48"/>
    </row>
    <row r="151" spans="1:13" s="62" customFormat="1" ht="20.100000000000001" customHeight="1" x14ac:dyDescent="0.3">
      <c r="A151" s="54"/>
      <c r="B151" s="50"/>
      <c r="C151" s="46"/>
      <c r="D151" s="45"/>
      <c r="E151" s="47"/>
      <c r="F151" s="47"/>
      <c r="G151" s="47"/>
      <c r="H151" s="47"/>
      <c r="I151" s="47"/>
      <c r="J151" s="47"/>
      <c r="K151" s="47"/>
      <c r="L151" s="47"/>
      <c r="M151" s="48"/>
    </row>
    <row r="152" spans="1:13" s="62" customFormat="1" ht="20.100000000000001" customHeight="1" x14ac:dyDescent="0.3">
      <c r="A152" s="54"/>
      <c r="B152" s="50"/>
      <c r="C152" s="46"/>
      <c r="D152" s="45"/>
      <c r="E152" s="47"/>
      <c r="F152" s="47"/>
      <c r="G152" s="47"/>
      <c r="H152" s="47"/>
      <c r="I152" s="47"/>
      <c r="J152" s="47"/>
      <c r="K152" s="47"/>
      <c r="L152" s="47"/>
      <c r="M152" s="48"/>
    </row>
    <row r="153" spans="1:13" s="62" customFormat="1" ht="20.100000000000001" customHeight="1" x14ac:dyDescent="0.3">
      <c r="A153" s="54"/>
      <c r="B153" s="50"/>
      <c r="C153" s="46"/>
      <c r="D153" s="45"/>
      <c r="E153" s="47"/>
      <c r="F153" s="47"/>
      <c r="G153" s="47"/>
      <c r="H153" s="47"/>
      <c r="I153" s="47"/>
      <c r="J153" s="47"/>
      <c r="K153" s="47"/>
      <c r="L153" s="47"/>
      <c r="M153" s="48"/>
    </row>
    <row r="154" spans="1:13" s="62" customFormat="1" ht="20.100000000000001" customHeight="1" x14ac:dyDescent="0.3">
      <c r="A154" s="54"/>
      <c r="B154" s="50"/>
      <c r="C154" s="46"/>
      <c r="D154" s="45"/>
      <c r="E154" s="47"/>
      <c r="F154" s="47"/>
      <c r="G154" s="47"/>
      <c r="H154" s="47"/>
      <c r="I154" s="47"/>
      <c r="J154" s="47"/>
      <c r="K154" s="47"/>
      <c r="L154" s="47"/>
      <c r="M154" s="48"/>
    </row>
    <row r="155" spans="1:13" s="62" customFormat="1" ht="20.100000000000001" customHeight="1" x14ac:dyDescent="0.3">
      <c r="A155" s="54"/>
      <c r="B155" s="50"/>
      <c r="C155" s="46"/>
      <c r="D155" s="45"/>
      <c r="E155" s="47"/>
      <c r="F155" s="47"/>
      <c r="G155" s="47"/>
      <c r="H155" s="47"/>
      <c r="I155" s="47"/>
      <c r="J155" s="47"/>
      <c r="K155" s="47"/>
      <c r="L155" s="47"/>
      <c r="M155" s="48"/>
    </row>
    <row r="156" spans="1:13" s="62" customFormat="1" ht="20.100000000000001" customHeight="1" x14ac:dyDescent="0.3">
      <c r="A156" s="54"/>
      <c r="B156" s="50"/>
      <c r="C156" s="46"/>
      <c r="D156" s="45"/>
      <c r="E156" s="47"/>
      <c r="F156" s="47"/>
      <c r="G156" s="47"/>
      <c r="H156" s="47"/>
      <c r="I156" s="47"/>
      <c r="J156" s="47"/>
      <c r="K156" s="47"/>
      <c r="L156" s="47"/>
      <c r="M156" s="48"/>
    </row>
    <row r="157" spans="1:13" x14ac:dyDescent="0.3">
      <c r="A157" s="54"/>
      <c r="B157" s="50"/>
      <c r="C157" s="46"/>
      <c r="D157" s="45"/>
      <c r="E157" s="47"/>
      <c r="F157" s="47"/>
      <c r="G157" s="47"/>
      <c r="H157" s="47"/>
      <c r="I157" s="47"/>
      <c r="J157" s="47"/>
      <c r="K157" s="47"/>
      <c r="L157" s="47"/>
      <c r="M157" s="48"/>
    </row>
    <row r="158" spans="1:13" x14ac:dyDescent="0.3">
      <c r="A158" s="54"/>
      <c r="B158" s="50"/>
      <c r="C158" s="46"/>
      <c r="D158" s="45"/>
      <c r="E158" s="47"/>
      <c r="F158" s="47"/>
      <c r="G158" s="47"/>
      <c r="H158" s="47"/>
      <c r="I158" s="47"/>
      <c r="J158" s="47"/>
      <c r="K158" s="47"/>
      <c r="L158" s="47"/>
      <c r="M158" s="48"/>
    </row>
    <row r="159" spans="1:13" x14ac:dyDescent="0.3">
      <c r="A159" s="54"/>
      <c r="B159" s="50"/>
      <c r="C159" s="46"/>
      <c r="D159" s="45"/>
      <c r="E159" s="47"/>
      <c r="F159" s="47"/>
      <c r="G159" s="47"/>
      <c r="H159" s="47"/>
      <c r="I159" s="47"/>
      <c r="J159" s="47"/>
      <c r="K159" s="47"/>
      <c r="L159" s="47"/>
      <c r="M159" s="48"/>
    </row>
    <row r="160" spans="1:13" x14ac:dyDescent="0.3">
      <c r="A160" s="54"/>
      <c r="B160" s="50"/>
      <c r="C160" s="46"/>
      <c r="D160" s="45"/>
      <c r="E160" s="47"/>
      <c r="F160" s="47"/>
      <c r="G160" s="47"/>
      <c r="H160" s="47"/>
      <c r="I160" s="47"/>
      <c r="J160" s="47"/>
      <c r="K160" s="47"/>
      <c r="L160" s="47"/>
      <c r="M160" s="48"/>
    </row>
    <row r="161" spans="1:13" x14ac:dyDescent="0.3">
      <c r="A161" s="54"/>
      <c r="B161" s="50"/>
      <c r="C161" s="46"/>
      <c r="D161" s="45"/>
      <c r="E161" s="47"/>
      <c r="F161" s="47"/>
      <c r="G161" s="47"/>
      <c r="H161" s="47"/>
      <c r="I161" s="47"/>
      <c r="J161" s="47"/>
      <c r="K161" s="47"/>
      <c r="L161" s="47"/>
      <c r="M161" s="48"/>
    </row>
    <row r="162" spans="1:13" x14ac:dyDescent="0.3">
      <c r="A162" s="54"/>
      <c r="B162" s="50"/>
      <c r="C162" s="46"/>
      <c r="D162" s="45"/>
      <c r="E162" s="47"/>
      <c r="F162" s="47"/>
      <c r="G162" s="47"/>
      <c r="H162" s="47"/>
      <c r="I162" s="47"/>
      <c r="J162" s="47"/>
      <c r="K162" s="47"/>
      <c r="L162" s="47"/>
      <c r="M162" s="48"/>
    </row>
    <row r="163" spans="1:13" x14ac:dyDescent="0.3">
      <c r="A163" s="54"/>
      <c r="B163" s="50"/>
      <c r="C163" s="46"/>
      <c r="D163" s="45"/>
      <c r="E163" s="47"/>
      <c r="F163" s="47"/>
      <c r="G163" s="47"/>
      <c r="H163" s="47"/>
      <c r="I163" s="47"/>
      <c r="J163" s="47"/>
      <c r="K163" s="47"/>
      <c r="L163" s="47"/>
      <c r="M163" s="48"/>
    </row>
    <row r="164" spans="1:13" x14ac:dyDescent="0.3">
      <c r="A164" s="54"/>
      <c r="B164" s="50"/>
      <c r="C164" s="46"/>
      <c r="D164" s="45"/>
      <c r="E164" s="47"/>
      <c r="F164" s="47"/>
      <c r="G164" s="47"/>
      <c r="H164" s="47"/>
      <c r="I164" s="47"/>
      <c r="J164" s="47"/>
      <c r="K164" s="47"/>
      <c r="L164" s="47"/>
      <c r="M164" s="48"/>
    </row>
    <row r="165" spans="1:13" x14ac:dyDescent="0.3">
      <c r="A165" s="54"/>
      <c r="B165" s="50"/>
      <c r="C165" s="46"/>
      <c r="D165" s="45"/>
      <c r="E165" s="47"/>
      <c r="F165" s="47"/>
      <c r="G165" s="47"/>
      <c r="H165" s="47"/>
      <c r="I165" s="47"/>
      <c r="J165" s="47"/>
      <c r="K165" s="47"/>
      <c r="L165" s="47"/>
      <c r="M165" s="48"/>
    </row>
    <row r="166" spans="1:13" x14ac:dyDescent="0.3">
      <c r="A166" s="54"/>
      <c r="B166" s="50"/>
      <c r="C166" s="46"/>
      <c r="D166" s="45"/>
      <c r="E166" s="47"/>
      <c r="F166" s="47"/>
      <c r="G166" s="47"/>
      <c r="H166" s="47"/>
      <c r="I166" s="47"/>
      <c r="J166" s="47"/>
      <c r="K166" s="47"/>
      <c r="L166" s="47"/>
      <c r="M166" s="48"/>
    </row>
    <row r="167" spans="1:13" x14ac:dyDescent="0.3">
      <c r="A167" s="54"/>
      <c r="B167" s="50"/>
      <c r="C167" s="46"/>
      <c r="D167" s="45"/>
      <c r="E167" s="47"/>
      <c r="F167" s="47"/>
      <c r="G167" s="47"/>
      <c r="H167" s="47"/>
      <c r="I167" s="47"/>
      <c r="J167" s="47"/>
      <c r="K167" s="47"/>
      <c r="L167" s="47"/>
      <c r="M167" s="48"/>
    </row>
    <row r="168" spans="1:13" x14ac:dyDescent="0.3">
      <c r="A168" s="54"/>
      <c r="B168" s="71"/>
      <c r="C168" s="46"/>
      <c r="D168" s="45"/>
      <c r="E168" s="47"/>
      <c r="F168" s="47"/>
      <c r="G168" s="47"/>
      <c r="H168" s="47"/>
      <c r="I168" s="47"/>
      <c r="J168" s="47"/>
      <c r="K168" s="47"/>
      <c r="L168" s="47"/>
      <c r="M168" s="48"/>
    </row>
    <row r="169" spans="1:13" x14ac:dyDescent="0.3">
      <c r="A169" s="54"/>
      <c r="B169" s="50"/>
      <c r="C169" s="46"/>
      <c r="D169" s="45"/>
      <c r="E169" s="47"/>
      <c r="F169" s="47"/>
      <c r="G169" s="47"/>
      <c r="H169" s="47"/>
      <c r="I169" s="47"/>
      <c r="J169" s="47"/>
      <c r="K169" s="47"/>
      <c r="L169" s="47"/>
      <c r="M169" s="48"/>
    </row>
    <row r="170" spans="1:13" x14ac:dyDescent="0.3">
      <c r="A170" s="54"/>
      <c r="B170" s="50"/>
      <c r="C170" s="46"/>
      <c r="D170" s="45"/>
      <c r="E170" s="47"/>
      <c r="F170" s="47"/>
      <c r="G170" s="47"/>
      <c r="H170" s="47"/>
      <c r="I170" s="47"/>
      <c r="J170" s="47"/>
      <c r="K170" s="47"/>
      <c r="L170" s="47"/>
      <c r="M170" s="48"/>
    </row>
    <row r="171" spans="1:13" x14ac:dyDescent="0.3">
      <c r="A171" s="54"/>
      <c r="B171" s="50"/>
      <c r="C171" s="46"/>
      <c r="D171" s="45"/>
      <c r="E171" s="47"/>
      <c r="F171" s="47"/>
      <c r="G171" s="47"/>
      <c r="H171" s="47"/>
      <c r="I171" s="47"/>
      <c r="J171" s="47"/>
      <c r="K171" s="47"/>
      <c r="L171" s="47"/>
      <c r="M171" s="48"/>
    </row>
    <row r="172" spans="1:13" x14ac:dyDescent="0.3">
      <c r="A172" s="54"/>
      <c r="B172" s="50"/>
      <c r="C172" s="46"/>
      <c r="D172" s="45"/>
      <c r="E172" s="47"/>
      <c r="F172" s="47"/>
      <c r="G172" s="47"/>
      <c r="H172" s="47"/>
      <c r="I172" s="47"/>
      <c r="J172" s="47"/>
      <c r="K172" s="47"/>
      <c r="L172" s="47"/>
      <c r="M172" s="48"/>
    </row>
    <row r="173" spans="1:13" x14ac:dyDescent="0.3">
      <c r="A173" s="54"/>
      <c r="B173" s="50"/>
      <c r="C173" s="46"/>
      <c r="D173" s="45"/>
      <c r="E173" s="47"/>
      <c r="F173" s="47"/>
      <c r="G173" s="47"/>
      <c r="H173" s="47"/>
      <c r="I173" s="47"/>
      <c r="J173" s="47"/>
      <c r="K173" s="47"/>
      <c r="L173" s="47"/>
      <c r="M173" s="48"/>
    </row>
    <row r="174" spans="1:13" x14ac:dyDescent="0.3">
      <c r="A174" s="54"/>
      <c r="B174" s="50"/>
      <c r="C174" s="46"/>
      <c r="D174" s="45"/>
      <c r="E174" s="47"/>
      <c r="F174" s="47"/>
      <c r="G174" s="47"/>
      <c r="H174" s="47"/>
      <c r="I174" s="47"/>
      <c r="J174" s="47"/>
      <c r="K174" s="47"/>
      <c r="L174" s="47"/>
      <c r="M174" s="48"/>
    </row>
    <row r="175" spans="1:13" x14ac:dyDescent="0.3">
      <c r="A175" s="54"/>
      <c r="B175" s="50"/>
      <c r="C175" s="46"/>
      <c r="D175" s="45"/>
      <c r="E175" s="47"/>
      <c r="F175" s="47"/>
      <c r="G175" s="47"/>
      <c r="H175" s="47"/>
      <c r="I175" s="47"/>
      <c r="J175" s="47"/>
      <c r="K175" s="47"/>
      <c r="L175" s="47"/>
      <c r="M175" s="48"/>
    </row>
    <row r="176" spans="1:13" x14ac:dyDescent="0.3">
      <c r="A176" s="54"/>
      <c r="B176" s="50"/>
      <c r="C176" s="46"/>
      <c r="D176" s="45"/>
      <c r="E176" s="47"/>
      <c r="F176" s="47"/>
      <c r="G176" s="47"/>
      <c r="H176" s="47"/>
      <c r="I176" s="47"/>
      <c r="J176" s="47"/>
      <c r="K176" s="47"/>
      <c r="L176" s="47"/>
      <c r="M176" s="48"/>
    </row>
    <row r="177" spans="1:13" x14ac:dyDescent="0.3">
      <c r="A177" s="56"/>
      <c r="B177" s="57"/>
      <c r="C177" s="59"/>
      <c r="D177" s="58"/>
      <c r="E177" s="60"/>
      <c r="F177" s="60"/>
      <c r="G177" s="60"/>
      <c r="H177" s="60"/>
      <c r="I177" s="60"/>
      <c r="J177" s="60"/>
      <c r="K177" s="60"/>
      <c r="L177" s="60"/>
      <c r="M177" s="61"/>
    </row>
    <row r="178" spans="1:13" x14ac:dyDescent="0.3">
      <c r="A178" s="69"/>
      <c r="B178" s="70"/>
      <c r="C178" s="65"/>
      <c r="D178" s="64"/>
      <c r="E178" s="66"/>
      <c r="F178" s="66"/>
      <c r="G178" s="66"/>
      <c r="H178" s="66"/>
      <c r="I178" s="66"/>
      <c r="J178" s="66"/>
      <c r="K178" s="66"/>
      <c r="L178" s="66"/>
      <c r="M178" s="67"/>
    </row>
    <row r="179" spans="1:13" x14ac:dyDescent="0.3">
      <c r="A179" s="54"/>
      <c r="B179" s="50"/>
      <c r="C179" s="46"/>
      <c r="D179" s="45"/>
      <c r="E179" s="47"/>
      <c r="F179" s="47"/>
      <c r="G179" s="47"/>
      <c r="H179" s="47"/>
      <c r="I179" s="47"/>
      <c r="J179" s="47"/>
      <c r="K179" s="47"/>
      <c r="L179" s="47"/>
      <c r="M179" s="48"/>
    </row>
    <row r="180" spans="1:13" x14ac:dyDescent="0.3">
      <c r="A180" s="54"/>
      <c r="B180" s="50"/>
      <c r="C180" s="46"/>
      <c r="D180" s="45"/>
      <c r="E180" s="47"/>
      <c r="F180" s="47"/>
      <c r="G180" s="47"/>
      <c r="H180" s="47"/>
      <c r="I180" s="47"/>
      <c r="J180" s="47"/>
      <c r="K180" s="47"/>
      <c r="L180" s="47"/>
      <c r="M180" s="48"/>
    </row>
    <row r="181" spans="1:13" x14ac:dyDescent="0.3">
      <c r="A181" s="54"/>
      <c r="B181" s="50"/>
      <c r="C181" s="46"/>
      <c r="D181" s="45"/>
      <c r="E181" s="47"/>
      <c r="F181" s="47"/>
      <c r="G181" s="47"/>
      <c r="H181" s="47"/>
      <c r="I181" s="47"/>
      <c r="J181" s="47"/>
      <c r="K181" s="47"/>
      <c r="L181" s="47"/>
      <c r="M181" s="48"/>
    </row>
    <row r="182" spans="1:13" x14ac:dyDescent="0.3">
      <c r="A182" s="54"/>
      <c r="B182" s="50"/>
      <c r="C182" s="46"/>
      <c r="D182" s="45"/>
      <c r="E182" s="47"/>
      <c r="F182" s="47"/>
      <c r="G182" s="47"/>
      <c r="H182" s="47"/>
      <c r="I182" s="47"/>
      <c r="J182" s="47"/>
      <c r="K182" s="47"/>
      <c r="L182" s="47"/>
      <c r="M182" s="48"/>
    </row>
    <row r="183" spans="1:13" x14ac:dyDescent="0.3">
      <c r="A183" s="54"/>
      <c r="B183" s="50"/>
      <c r="C183" s="46"/>
      <c r="D183" s="45"/>
      <c r="E183" s="47"/>
      <c r="F183" s="47"/>
      <c r="G183" s="47"/>
      <c r="H183" s="47"/>
      <c r="I183" s="47"/>
      <c r="J183" s="47"/>
      <c r="K183" s="47"/>
      <c r="L183" s="47"/>
      <c r="M183" s="48"/>
    </row>
    <row r="184" spans="1:13" x14ac:dyDescent="0.3">
      <c r="A184" s="54"/>
      <c r="B184" s="50"/>
      <c r="C184" s="46"/>
      <c r="D184" s="45"/>
      <c r="E184" s="47"/>
      <c r="F184" s="47"/>
      <c r="G184" s="47"/>
      <c r="H184" s="47"/>
      <c r="I184" s="47"/>
      <c r="J184" s="47"/>
      <c r="K184" s="47"/>
      <c r="L184" s="47"/>
      <c r="M184" s="48"/>
    </row>
    <row r="185" spans="1:13" x14ac:dyDescent="0.3">
      <c r="A185" s="54"/>
      <c r="B185" s="50"/>
      <c r="C185" s="46"/>
      <c r="D185" s="45"/>
      <c r="E185" s="47"/>
      <c r="F185" s="47"/>
      <c r="G185" s="47"/>
      <c r="H185" s="47"/>
      <c r="I185" s="47"/>
      <c r="J185" s="47"/>
      <c r="K185" s="47"/>
      <c r="L185" s="47"/>
      <c r="M185" s="48"/>
    </row>
    <row r="186" spans="1:13" x14ac:dyDescent="0.3">
      <c r="A186" s="54"/>
      <c r="B186" s="50"/>
      <c r="C186" s="46"/>
      <c r="D186" s="45"/>
      <c r="E186" s="47"/>
      <c r="F186" s="47"/>
      <c r="G186" s="47"/>
      <c r="H186" s="47"/>
      <c r="I186" s="47"/>
      <c r="J186" s="47"/>
      <c r="K186" s="47"/>
      <c r="L186" s="47"/>
      <c r="M186" s="48"/>
    </row>
    <row r="187" spans="1:13" x14ac:dyDescent="0.3">
      <c r="A187" s="54"/>
      <c r="B187" s="50"/>
      <c r="C187" s="46"/>
      <c r="D187" s="45"/>
      <c r="E187" s="47"/>
      <c r="F187" s="47"/>
      <c r="G187" s="47"/>
      <c r="H187" s="47"/>
      <c r="I187" s="47"/>
      <c r="J187" s="47"/>
      <c r="K187" s="47"/>
      <c r="L187" s="47"/>
      <c r="M187" s="48"/>
    </row>
    <row r="188" spans="1:13" x14ac:dyDescent="0.3">
      <c r="A188" s="54"/>
      <c r="B188" s="50"/>
      <c r="C188" s="46"/>
      <c r="D188" s="45"/>
      <c r="E188" s="47"/>
      <c r="F188" s="47"/>
      <c r="G188" s="47"/>
      <c r="H188" s="47"/>
      <c r="I188" s="47"/>
      <c r="J188" s="47"/>
      <c r="K188" s="47"/>
      <c r="L188" s="47"/>
      <c r="M188" s="48"/>
    </row>
    <row r="189" spans="1:13" x14ac:dyDescent="0.3">
      <c r="A189" s="54"/>
      <c r="B189" s="50"/>
      <c r="C189" s="46"/>
      <c r="D189" s="45"/>
      <c r="E189" s="47"/>
      <c r="F189" s="47"/>
      <c r="G189" s="47"/>
      <c r="H189" s="47"/>
      <c r="I189" s="47"/>
      <c r="J189" s="47"/>
      <c r="K189" s="47"/>
      <c r="L189" s="47"/>
      <c r="M189" s="48"/>
    </row>
    <row r="190" spans="1:13" x14ac:dyDescent="0.3">
      <c r="A190" s="54"/>
      <c r="B190" s="71"/>
      <c r="C190" s="46"/>
      <c r="D190" s="45"/>
      <c r="E190" s="47"/>
      <c r="F190" s="47"/>
      <c r="G190" s="47"/>
      <c r="H190" s="47"/>
      <c r="I190" s="47"/>
      <c r="J190" s="47"/>
      <c r="K190" s="47"/>
      <c r="L190" s="47"/>
      <c r="M190" s="48"/>
    </row>
    <row r="191" spans="1:13" x14ac:dyDescent="0.3">
      <c r="A191" s="54"/>
      <c r="B191" s="50"/>
      <c r="C191" s="46"/>
      <c r="D191" s="45"/>
      <c r="E191" s="47"/>
      <c r="F191" s="47"/>
      <c r="G191" s="47"/>
      <c r="H191" s="47"/>
      <c r="I191" s="47"/>
      <c r="J191" s="47"/>
      <c r="K191" s="47"/>
      <c r="L191" s="47"/>
      <c r="M191" s="48"/>
    </row>
    <row r="192" spans="1:13" x14ac:dyDescent="0.3">
      <c r="A192" s="54"/>
      <c r="B192" s="50"/>
      <c r="C192" s="46"/>
      <c r="D192" s="45"/>
      <c r="E192" s="47"/>
      <c r="F192" s="47"/>
      <c r="G192" s="47"/>
      <c r="H192" s="47"/>
      <c r="I192" s="47"/>
      <c r="J192" s="47"/>
      <c r="K192" s="47"/>
      <c r="L192" s="47"/>
      <c r="M192" s="48"/>
    </row>
    <row r="193" spans="1:13" x14ac:dyDescent="0.3">
      <c r="A193" s="54"/>
      <c r="B193" s="50"/>
      <c r="C193" s="46"/>
      <c r="D193" s="45"/>
      <c r="E193" s="47"/>
      <c r="F193" s="47"/>
      <c r="G193" s="47"/>
      <c r="H193" s="47"/>
      <c r="I193" s="47"/>
      <c r="J193" s="47"/>
      <c r="K193" s="47"/>
      <c r="L193" s="47"/>
      <c r="M193" s="48"/>
    </row>
    <row r="194" spans="1:13" x14ac:dyDescent="0.3">
      <c r="A194" s="54"/>
      <c r="B194" s="50"/>
      <c r="C194" s="46"/>
      <c r="D194" s="45"/>
      <c r="E194" s="47"/>
      <c r="F194" s="47"/>
      <c r="G194" s="47"/>
      <c r="H194" s="47"/>
      <c r="I194" s="47"/>
      <c r="J194" s="47"/>
      <c r="K194" s="47"/>
      <c r="L194" s="47"/>
      <c r="M194" s="48"/>
    </row>
    <row r="195" spans="1:13" x14ac:dyDescent="0.3">
      <c r="A195" s="54"/>
      <c r="B195" s="50"/>
      <c r="C195" s="46"/>
      <c r="D195" s="45"/>
      <c r="E195" s="47"/>
      <c r="F195" s="47"/>
      <c r="G195" s="47"/>
      <c r="H195" s="47"/>
      <c r="I195" s="47"/>
      <c r="J195" s="47"/>
      <c r="K195" s="47"/>
      <c r="L195" s="47"/>
      <c r="M195" s="48"/>
    </row>
    <row r="196" spans="1:13" x14ac:dyDescent="0.3">
      <c r="A196" s="54"/>
      <c r="B196" s="50"/>
      <c r="C196" s="46"/>
      <c r="D196" s="45"/>
      <c r="E196" s="47"/>
      <c r="F196" s="47"/>
      <c r="G196" s="47"/>
      <c r="H196" s="47"/>
      <c r="I196" s="47"/>
      <c r="J196" s="47"/>
      <c r="K196" s="47"/>
      <c r="L196" s="47"/>
      <c r="M196" s="48"/>
    </row>
    <row r="197" spans="1:13" x14ac:dyDescent="0.3">
      <c r="A197" s="54"/>
      <c r="B197" s="50"/>
      <c r="C197" s="46"/>
      <c r="D197" s="45"/>
      <c r="E197" s="47"/>
      <c r="F197" s="47"/>
      <c r="G197" s="47"/>
      <c r="H197" s="47"/>
      <c r="I197" s="47"/>
      <c r="J197" s="47"/>
      <c r="K197" s="47"/>
      <c r="L197" s="47"/>
      <c r="M197" s="48"/>
    </row>
    <row r="198" spans="1:13" x14ac:dyDescent="0.3">
      <c r="A198" s="54"/>
      <c r="B198" s="50"/>
      <c r="C198" s="46"/>
      <c r="D198" s="45"/>
      <c r="E198" s="47"/>
      <c r="F198" s="47"/>
      <c r="G198" s="47"/>
      <c r="H198" s="47"/>
      <c r="I198" s="47"/>
      <c r="J198" s="47"/>
      <c r="K198" s="47"/>
      <c r="L198" s="47"/>
      <c r="M198" s="48"/>
    </row>
    <row r="199" spans="1:13" x14ac:dyDescent="0.3">
      <c r="A199" s="56"/>
      <c r="B199" s="57"/>
      <c r="C199" s="59"/>
      <c r="D199" s="58"/>
      <c r="E199" s="60"/>
      <c r="F199" s="60"/>
      <c r="G199" s="60"/>
      <c r="H199" s="60"/>
      <c r="I199" s="60"/>
      <c r="J199" s="60"/>
      <c r="K199" s="60"/>
      <c r="L199" s="60"/>
      <c r="M199" s="61"/>
    </row>
    <row r="200" spans="1:13" x14ac:dyDescent="0.3">
      <c r="A200" s="69"/>
      <c r="B200" s="70"/>
      <c r="C200" s="65"/>
      <c r="D200" s="64"/>
      <c r="E200" s="66"/>
      <c r="F200" s="66"/>
      <c r="G200" s="66"/>
      <c r="H200" s="66"/>
      <c r="I200" s="66"/>
      <c r="J200" s="66"/>
      <c r="K200" s="66"/>
      <c r="L200" s="66"/>
      <c r="M200" s="67"/>
    </row>
    <row r="201" spans="1:13" x14ac:dyDescent="0.3">
      <c r="A201" s="54"/>
      <c r="B201" s="50"/>
      <c r="C201" s="72"/>
      <c r="D201" s="45"/>
      <c r="E201" s="47"/>
      <c r="F201" s="47"/>
      <c r="G201" s="47"/>
      <c r="H201" s="47"/>
      <c r="I201" s="47"/>
      <c r="J201" s="47"/>
      <c r="K201" s="47"/>
      <c r="L201" s="47"/>
      <c r="M201" s="48"/>
    </row>
    <row r="202" spans="1:13" x14ac:dyDescent="0.3">
      <c r="A202" s="54"/>
      <c r="B202" s="50"/>
      <c r="C202" s="46"/>
      <c r="D202" s="45"/>
      <c r="E202" s="47"/>
      <c r="F202" s="47"/>
      <c r="G202" s="47"/>
      <c r="H202" s="47"/>
      <c r="I202" s="47"/>
      <c r="J202" s="47"/>
      <c r="K202" s="47"/>
      <c r="L202" s="47"/>
      <c r="M202" s="48"/>
    </row>
    <row r="203" spans="1:13" x14ac:dyDescent="0.3">
      <c r="A203" s="54"/>
      <c r="B203" s="50"/>
      <c r="C203" s="72"/>
      <c r="D203" s="45"/>
      <c r="E203" s="47"/>
      <c r="F203" s="47"/>
      <c r="G203" s="47"/>
      <c r="H203" s="47"/>
      <c r="I203" s="47"/>
      <c r="J203" s="47"/>
      <c r="K203" s="47"/>
      <c r="L203" s="47"/>
      <c r="M203" s="48"/>
    </row>
    <row r="204" spans="1:13" x14ac:dyDescent="0.3">
      <c r="A204" s="54"/>
      <c r="B204" s="50"/>
      <c r="C204" s="46"/>
      <c r="D204" s="45"/>
      <c r="E204" s="47"/>
      <c r="F204" s="47"/>
      <c r="G204" s="47"/>
      <c r="H204" s="47"/>
      <c r="I204" s="47"/>
      <c r="J204" s="47"/>
      <c r="K204" s="47"/>
      <c r="L204" s="47"/>
      <c r="M204" s="48"/>
    </row>
    <row r="205" spans="1:13" x14ac:dyDescent="0.3">
      <c r="A205" s="54"/>
      <c r="B205" s="50"/>
      <c r="C205" s="46"/>
      <c r="D205" s="45"/>
      <c r="E205" s="47"/>
      <c r="F205" s="47"/>
      <c r="G205" s="47"/>
      <c r="H205" s="47"/>
      <c r="I205" s="47"/>
      <c r="J205" s="47"/>
      <c r="K205" s="47"/>
      <c r="L205" s="47"/>
      <c r="M205" s="48"/>
    </row>
    <row r="206" spans="1:13" x14ac:dyDescent="0.3">
      <c r="A206" s="54"/>
      <c r="B206" s="50"/>
      <c r="C206" s="46"/>
      <c r="D206" s="45"/>
      <c r="E206" s="47"/>
      <c r="F206" s="47"/>
      <c r="G206" s="47"/>
      <c r="H206" s="47"/>
      <c r="I206" s="47"/>
      <c r="J206" s="47"/>
      <c r="K206" s="47"/>
      <c r="L206" s="47"/>
      <c r="M206" s="48"/>
    </row>
    <row r="207" spans="1:13" x14ac:dyDescent="0.3">
      <c r="A207" s="54"/>
      <c r="B207" s="50"/>
      <c r="C207" s="46"/>
      <c r="D207" s="45"/>
      <c r="E207" s="47"/>
      <c r="F207" s="47"/>
      <c r="G207" s="47"/>
      <c r="H207" s="47"/>
      <c r="I207" s="47"/>
      <c r="J207" s="47"/>
      <c r="K207" s="47"/>
      <c r="L207" s="47"/>
      <c r="M207" s="48"/>
    </row>
    <row r="208" spans="1:13" x14ac:dyDescent="0.3">
      <c r="A208" s="54"/>
      <c r="B208" s="71"/>
      <c r="C208" s="46"/>
      <c r="D208" s="45"/>
      <c r="E208" s="47"/>
      <c r="F208" s="47"/>
      <c r="G208" s="47"/>
      <c r="H208" s="47"/>
      <c r="I208" s="47"/>
      <c r="J208" s="47"/>
      <c r="K208" s="47"/>
      <c r="L208" s="47"/>
      <c r="M208" s="48"/>
    </row>
    <row r="209" spans="1:13" x14ac:dyDescent="0.3">
      <c r="A209" s="54"/>
      <c r="B209" s="50"/>
      <c r="C209" s="46"/>
      <c r="D209" s="45"/>
      <c r="E209" s="47"/>
      <c r="F209" s="47"/>
      <c r="G209" s="47"/>
      <c r="H209" s="47"/>
      <c r="I209" s="47"/>
      <c r="J209" s="47"/>
      <c r="K209" s="47"/>
      <c r="L209" s="47"/>
      <c r="M209" s="48"/>
    </row>
    <row r="210" spans="1:13" x14ac:dyDescent="0.3">
      <c r="A210" s="54"/>
      <c r="B210" s="50"/>
      <c r="C210" s="46"/>
      <c r="D210" s="45"/>
      <c r="E210" s="47"/>
      <c r="F210" s="47"/>
      <c r="G210" s="47"/>
      <c r="H210" s="47"/>
      <c r="I210" s="47"/>
      <c r="J210" s="47"/>
      <c r="K210" s="47"/>
      <c r="L210" s="47"/>
      <c r="M210" s="48"/>
    </row>
    <row r="211" spans="1:13" x14ac:dyDescent="0.3">
      <c r="A211" s="54"/>
      <c r="B211" s="50"/>
      <c r="C211" s="73"/>
      <c r="D211" s="45"/>
      <c r="E211" s="47"/>
      <c r="F211" s="47"/>
      <c r="G211" s="47"/>
      <c r="H211" s="47"/>
      <c r="I211" s="47"/>
      <c r="J211" s="47"/>
      <c r="K211" s="47"/>
      <c r="L211" s="47"/>
      <c r="M211" s="48"/>
    </row>
    <row r="212" spans="1:13" x14ac:dyDescent="0.3">
      <c r="A212" s="54"/>
      <c r="B212" s="50"/>
      <c r="C212" s="73"/>
      <c r="D212" s="45"/>
      <c r="E212" s="47"/>
      <c r="F212" s="47"/>
      <c r="G212" s="47"/>
      <c r="H212" s="47"/>
      <c r="I212" s="47"/>
      <c r="J212" s="47"/>
      <c r="K212" s="47"/>
      <c r="L212" s="47"/>
      <c r="M212" s="48"/>
    </row>
    <row r="213" spans="1:13" x14ac:dyDescent="0.3">
      <c r="A213" s="54"/>
      <c r="B213" s="50"/>
      <c r="C213" s="46"/>
      <c r="D213" s="45"/>
      <c r="E213" s="47"/>
      <c r="F213" s="47"/>
      <c r="G213" s="47"/>
      <c r="H213" s="47"/>
      <c r="I213" s="47"/>
      <c r="J213" s="47"/>
      <c r="K213" s="47"/>
      <c r="L213" s="47"/>
      <c r="M213" s="48"/>
    </row>
    <row r="214" spans="1:13" x14ac:dyDescent="0.3">
      <c r="A214" s="54"/>
      <c r="B214" s="50"/>
      <c r="C214" s="46"/>
      <c r="D214" s="45"/>
      <c r="E214" s="47"/>
      <c r="F214" s="47"/>
      <c r="G214" s="47"/>
      <c r="H214" s="47"/>
      <c r="I214" s="47"/>
      <c r="J214" s="47"/>
      <c r="K214" s="47"/>
      <c r="L214" s="47"/>
      <c r="M214" s="48"/>
    </row>
    <row r="215" spans="1:13" x14ac:dyDescent="0.3">
      <c r="A215" s="54"/>
      <c r="B215" s="50"/>
      <c r="C215" s="46"/>
      <c r="D215" s="45"/>
      <c r="E215" s="47"/>
      <c r="F215" s="47"/>
      <c r="G215" s="47"/>
      <c r="H215" s="47"/>
      <c r="I215" s="47"/>
      <c r="J215" s="47"/>
      <c r="K215" s="47"/>
      <c r="L215" s="47"/>
      <c r="M215" s="48"/>
    </row>
    <row r="216" spans="1:13" x14ac:dyDescent="0.3">
      <c r="A216" s="54"/>
      <c r="B216" s="50"/>
      <c r="C216" s="46"/>
      <c r="D216" s="45"/>
      <c r="E216" s="47"/>
      <c r="F216" s="47"/>
      <c r="G216" s="47"/>
      <c r="H216" s="47"/>
      <c r="I216" s="47"/>
      <c r="J216" s="47"/>
      <c r="K216" s="47"/>
      <c r="L216" s="47"/>
      <c r="M216" s="48"/>
    </row>
    <row r="217" spans="1:13" x14ac:dyDescent="0.3">
      <c r="A217" s="54"/>
      <c r="B217" s="50"/>
      <c r="C217" s="46"/>
      <c r="D217" s="45"/>
      <c r="E217" s="47"/>
      <c r="F217" s="47"/>
      <c r="G217" s="47"/>
      <c r="H217" s="47"/>
      <c r="I217" s="47"/>
      <c r="J217" s="47"/>
      <c r="K217" s="47"/>
      <c r="L217" s="47"/>
      <c r="M217" s="48"/>
    </row>
    <row r="218" spans="1:13" x14ac:dyDescent="0.3">
      <c r="A218" s="54"/>
      <c r="B218" s="50"/>
      <c r="C218" s="46"/>
      <c r="D218" s="45"/>
      <c r="E218" s="47"/>
      <c r="F218" s="47"/>
      <c r="G218" s="47"/>
      <c r="H218" s="47"/>
      <c r="I218" s="47"/>
      <c r="J218" s="47"/>
      <c r="K218" s="47"/>
      <c r="L218" s="47"/>
      <c r="M218" s="48"/>
    </row>
    <row r="219" spans="1:13" x14ac:dyDescent="0.3">
      <c r="A219" s="54"/>
      <c r="B219" s="50"/>
      <c r="C219" s="46"/>
      <c r="D219" s="45"/>
      <c r="E219" s="47"/>
      <c r="F219" s="47"/>
      <c r="G219" s="47"/>
      <c r="H219" s="47"/>
      <c r="I219" s="47"/>
      <c r="J219" s="47"/>
      <c r="K219" s="47"/>
      <c r="L219" s="47"/>
      <c r="M219" s="48"/>
    </row>
    <row r="220" spans="1:13" x14ac:dyDescent="0.3">
      <c r="A220" s="54"/>
      <c r="B220" s="50"/>
      <c r="C220" s="46"/>
      <c r="D220" s="45"/>
      <c r="E220" s="47"/>
      <c r="F220" s="47"/>
      <c r="G220" s="47"/>
      <c r="H220" s="47"/>
      <c r="I220" s="47"/>
      <c r="J220" s="47"/>
      <c r="K220" s="47"/>
      <c r="L220" s="47"/>
      <c r="M220" s="48"/>
    </row>
    <row r="221" spans="1:13" x14ac:dyDescent="0.3">
      <c r="A221" s="56"/>
      <c r="B221" s="57"/>
      <c r="C221" s="59"/>
      <c r="D221" s="58"/>
      <c r="E221" s="60"/>
      <c r="F221" s="60"/>
      <c r="G221" s="60"/>
      <c r="H221" s="60"/>
      <c r="I221" s="60"/>
      <c r="J221" s="60"/>
      <c r="K221" s="60"/>
      <c r="L221" s="60"/>
      <c r="M221" s="61"/>
    </row>
    <row r="222" spans="1:13" x14ac:dyDescent="0.3">
      <c r="A222" s="69"/>
      <c r="B222" s="70"/>
      <c r="C222" s="65"/>
      <c r="D222" s="64"/>
      <c r="E222" s="66"/>
      <c r="F222" s="66"/>
      <c r="G222" s="66"/>
      <c r="H222" s="66"/>
      <c r="I222" s="66"/>
      <c r="J222" s="66"/>
      <c r="K222" s="66"/>
      <c r="L222" s="66"/>
      <c r="M222" s="67"/>
    </row>
    <row r="223" spans="1:13" x14ac:dyDescent="0.3">
      <c r="A223" s="54"/>
      <c r="B223" s="50"/>
      <c r="C223" s="46"/>
      <c r="D223" s="45"/>
      <c r="E223" s="47"/>
      <c r="F223" s="47"/>
      <c r="G223" s="47"/>
      <c r="H223" s="47"/>
      <c r="I223" s="47"/>
      <c r="J223" s="47"/>
      <c r="K223" s="47"/>
      <c r="L223" s="47"/>
      <c r="M223" s="48"/>
    </row>
    <row r="224" spans="1:13" x14ac:dyDescent="0.3">
      <c r="A224" s="54"/>
      <c r="B224" s="50"/>
      <c r="C224" s="46"/>
      <c r="D224" s="45"/>
      <c r="E224" s="47"/>
      <c r="F224" s="47"/>
      <c r="G224" s="47"/>
      <c r="H224" s="47"/>
      <c r="I224" s="47"/>
      <c r="J224" s="47"/>
      <c r="K224" s="47"/>
      <c r="L224" s="47"/>
      <c r="M224" s="48"/>
    </row>
    <row r="225" spans="1:13" x14ac:dyDescent="0.3">
      <c r="A225" s="54"/>
      <c r="B225" s="50"/>
      <c r="C225" s="46"/>
      <c r="D225" s="45"/>
      <c r="E225" s="47"/>
      <c r="F225" s="47"/>
      <c r="G225" s="47"/>
      <c r="H225" s="47"/>
      <c r="I225" s="47"/>
      <c r="J225" s="47"/>
      <c r="K225" s="47"/>
      <c r="L225" s="47"/>
      <c r="M225" s="48"/>
    </row>
    <row r="226" spans="1:13" x14ac:dyDescent="0.3">
      <c r="A226" s="54"/>
      <c r="B226" s="50"/>
      <c r="C226" s="46"/>
      <c r="D226" s="45"/>
      <c r="E226" s="47"/>
      <c r="F226" s="47"/>
      <c r="G226" s="47"/>
      <c r="H226" s="47"/>
      <c r="I226" s="47"/>
      <c r="J226" s="47"/>
      <c r="K226" s="47"/>
      <c r="L226" s="47"/>
      <c r="M226" s="48"/>
    </row>
    <row r="227" spans="1:13" x14ac:dyDescent="0.3">
      <c r="A227" s="54"/>
      <c r="B227" s="50"/>
      <c r="C227" s="46"/>
      <c r="D227" s="45"/>
      <c r="E227" s="47"/>
      <c r="F227" s="47"/>
      <c r="G227" s="47"/>
      <c r="H227" s="47"/>
      <c r="I227" s="47"/>
      <c r="J227" s="47"/>
      <c r="K227" s="47"/>
      <c r="L227" s="47"/>
      <c r="M227" s="48"/>
    </row>
    <row r="228" spans="1:13" x14ac:dyDescent="0.3">
      <c r="A228" s="54"/>
      <c r="B228" s="71"/>
      <c r="C228" s="46"/>
      <c r="D228" s="45"/>
      <c r="E228" s="47"/>
      <c r="F228" s="47"/>
      <c r="G228" s="47"/>
      <c r="H228" s="47"/>
      <c r="I228" s="47"/>
      <c r="J228" s="47"/>
      <c r="K228" s="47"/>
      <c r="L228" s="47"/>
      <c r="M228" s="48"/>
    </row>
    <row r="229" spans="1:13" x14ac:dyDescent="0.3">
      <c r="A229" s="54"/>
      <c r="B229" s="50"/>
      <c r="C229" s="46"/>
      <c r="D229" s="45"/>
      <c r="E229" s="47"/>
      <c r="F229" s="47"/>
      <c r="G229" s="47"/>
      <c r="H229" s="47"/>
      <c r="I229" s="47"/>
      <c r="J229" s="47"/>
      <c r="K229" s="47"/>
      <c r="L229" s="47"/>
      <c r="M229" s="48"/>
    </row>
    <row r="230" spans="1:13" x14ac:dyDescent="0.3">
      <c r="A230" s="54"/>
      <c r="B230" s="50"/>
      <c r="C230" s="46"/>
      <c r="D230" s="45"/>
      <c r="E230" s="47"/>
      <c r="F230" s="47"/>
      <c r="G230" s="47"/>
      <c r="H230" s="47"/>
      <c r="I230" s="47"/>
      <c r="J230" s="47"/>
      <c r="K230" s="47"/>
      <c r="L230" s="47"/>
      <c r="M230" s="48"/>
    </row>
    <row r="231" spans="1:13" x14ac:dyDescent="0.3">
      <c r="A231" s="54"/>
      <c r="B231" s="50"/>
      <c r="C231" s="46"/>
      <c r="D231" s="45"/>
      <c r="E231" s="47"/>
      <c r="F231" s="47"/>
      <c r="G231" s="47"/>
      <c r="H231" s="47"/>
      <c r="I231" s="47"/>
      <c r="J231" s="47"/>
      <c r="K231" s="47"/>
      <c r="L231" s="47"/>
      <c r="M231" s="48"/>
    </row>
    <row r="232" spans="1:13" x14ac:dyDescent="0.3">
      <c r="A232" s="54"/>
      <c r="B232" s="50"/>
      <c r="C232" s="46"/>
      <c r="D232" s="45"/>
      <c r="E232" s="47"/>
      <c r="F232" s="47"/>
      <c r="G232" s="47"/>
      <c r="H232" s="47"/>
      <c r="I232" s="47"/>
      <c r="J232" s="47"/>
      <c r="K232" s="47"/>
      <c r="L232" s="47"/>
      <c r="M232" s="48"/>
    </row>
    <row r="233" spans="1:13" x14ac:dyDescent="0.3">
      <c r="A233" s="54"/>
      <c r="B233" s="50"/>
      <c r="C233" s="46"/>
      <c r="D233" s="45"/>
      <c r="E233" s="47"/>
      <c r="F233" s="47"/>
      <c r="G233" s="47"/>
      <c r="H233" s="47"/>
      <c r="I233" s="47"/>
      <c r="J233" s="47"/>
      <c r="K233" s="47"/>
      <c r="L233" s="47"/>
      <c r="M233" s="48"/>
    </row>
    <row r="234" spans="1:13" x14ac:dyDescent="0.3">
      <c r="A234" s="54"/>
      <c r="B234" s="50"/>
      <c r="C234" s="46"/>
      <c r="D234" s="45"/>
      <c r="E234" s="47"/>
      <c r="F234" s="47"/>
      <c r="G234" s="47"/>
      <c r="H234" s="47"/>
      <c r="I234" s="47"/>
      <c r="J234" s="47"/>
      <c r="K234" s="47"/>
      <c r="L234" s="47"/>
      <c r="M234" s="48"/>
    </row>
    <row r="235" spans="1:13" x14ac:dyDescent="0.3">
      <c r="A235" s="54"/>
      <c r="B235" s="50"/>
      <c r="C235" s="46"/>
      <c r="D235" s="45"/>
      <c r="E235" s="47"/>
      <c r="F235" s="47"/>
      <c r="G235" s="47"/>
      <c r="H235" s="47"/>
      <c r="I235" s="47"/>
      <c r="J235" s="47"/>
      <c r="K235" s="47"/>
      <c r="L235" s="47"/>
      <c r="M235" s="48"/>
    </row>
    <row r="236" spans="1:13" x14ac:dyDescent="0.3">
      <c r="A236" s="54"/>
      <c r="B236" s="50"/>
      <c r="C236" s="46"/>
      <c r="D236" s="45"/>
      <c r="E236" s="47"/>
      <c r="F236" s="47"/>
      <c r="G236" s="47"/>
      <c r="H236" s="47"/>
      <c r="I236" s="47"/>
      <c r="J236" s="47"/>
      <c r="K236" s="47"/>
      <c r="L236" s="47"/>
      <c r="M236" s="48"/>
    </row>
    <row r="237" spans="1:13" x14ac:dyDescent="0.3">
      <c r="A237" s="54"/>
      <c r="B237" s="50"/>
      <c r="C237" s="46"/>
      <c r="D237" s="45"/>
      <c r="E237" s="47"/>
      <c r="F237" s="47"/>
      <c r="G237" s="47"/>
      <c r="H237" s="47"/>
      <c r="I237" s="47"/>
      <c r="J237" s="47"/>
      <c r="K237" s="47"/>
      <c r="L237" s="47"/>
      <c r="M237" s="48"/>
    </row>
    <row r="238" spans="1:13" x14ac:dyDescent="0.3">
      <c r="A238" s="54"/>
      <c r="B238" s="50"/>
      <c r="C238" s="46"/>
      <c r="D238" s="45"/>
      <c r="E238" s="47"/>
      <c r="F238" s="47"/>
      <c r="G238" s="47"/>
      <c r="H238" s="47"/>
      <c r="I238" s="47"/>
      <c r="J238" s="47"/>
      <c r="K238" s="47"/>
      <c r="L238" s="47"/>
      <c r="M238" s="48"/>
    </row>
    <row r="239" spans="1:13" x14ac:dyDescent="0.3">
      <c r="A239" s="54"/>
      <c r="B239" s="50"/>
      <c r="C239" s="46"/>
      <c r="D239" s="45"/>
      <c r="E239" s="47"/>
      <c r="F239" s="47"/>
      <c r="G239" s="47"/>
      <c r="H239" s="47"/>
      <c r="I239" s="47"/>
      <c r="J239" s="47"/>
      <c r="K239" s="47"/>
      <c r="L239" s="47"/>
      <c r="M239" s="48"/>
    </row>
    <row r="240" spans="1:13" x14ac:dyDescent="0.3">
      <c r="A240" s="54"/>
      <c r="B240" s="50"/>
      <c r="C240" s="46"/>
      <c r="D240" s="45"/>
      <c r="E240" s="47"/>
      <c r="F240" s="47"/>
      <c r="G240" s="47"/>
      <c r="H240" s="47"/>
      <c r="I240" s="47"/>
      <c r="J240" s="47"/>
      <c r="K240" s="47"/>
      <c r="L240" s="47"/>
      <c r="M240" s="48"/>
    </row>
    <row r="241" spans="1:13" x14ac:dyDescent="0.3">
      <c r="A241" s="54"/>
      <c r="B241" s="50"/>
      <c r="C241" s="46"/>
      <c r="D241" s="45"/>
      <c r="E241" s="47"/>
      <c r="F241" s="47"/>
      <c r="G241" s="47"/>
      <c r="H241" s="47"/>
      <c r="I241" s="47"/>
      <c r="J241" s="47"/>
      <c r="K241" s="47"/>
      <c r="L241" s="47"/>
      <c r="M241" s="48"/>
    </row>
    <row r="242" spans="1:13" x14ac:dyDescent="0.3">
      <c r="A242" s="54"/>
      <c r="B242" s="50"/>
      <c r="C242" s="46"/>
      <c r="D242" s="45"/>
      <c r="E242" s="47"/>
      <c r="F242" s="47"/>
      <c r="G242" s="47"/>
      <c r="H242" s="47"/>
      <c r="I242" s="47"/>
      <c r="J242" s="47"/>
      <c r="K242" s="47"/>
      <c r="L242" s="47"/>
      <c r="M242" s="48"/>
    </row>
    <row r="243" spans="1:13" x14ac:dyDescent="0.3">
      <c r="A243" s="56"/>
      <c r="B243" s="57"/>
      <c r="C243" s="59"/>
      <c r="D243" s="58"/>
      <c r="E243" s="60"/>
      <c r="F243" s="60"/>
      <c r="G243" s="60"/>
      <c r="H243" s="60"/>
      <c r="I243" s="60"/>
      <c r="J243" s="60"/>
      <c r="K243" s="60"/>
      <c r="L243" s="60"/>
      <c r="M243" s="61"/>
    </row>
  </sheetData>
  <mergeCells count="44">
    <mergeCell ref="AS2:AS3"/>
    <mergeCell ref="AT2:AT3"/>
    <mergeCell ref="AU2:AU3"/>
    <mergeCell ref="AV2:AV3"/>
    <mergeCell ref="AN2:AN3"/>
    <mergeCell ref="AO2:AO3"/>
    <mergeCell ref="AP2:AP3"/>
    <mergeCell ref="AQ2:AQ3"/>
    <mergeCell ref="AR2:AR3"/>
    <mergeCell ref="AI2:AI3"/>
    <mergeCell ref="AJ2:AJ3"/>
    <mergeCell ref="AK2:AK3"/>
    <mergeCell ref="AL2:AL3"/>
    <mergeCell ref="AM2:AM3"/>
    <mergeCell ref="AD2:AD3"/>
    <mergeCell ref="AE2:AE3"/>
    <mergeCell ref="AF2:AF3"/>
    <mergeCell ref="AG2:AG3"/>
    <mergeCell ref="AH2:AH3"/>
    <mergeCell ref="Y2:Y3"/>
    <mergeCell ref="Z2:Z3"/>
    <mergeCell ref="AA2:AA3"/>
    <mergeCell ref="AB2:AB3"/>
    <mergeCell ref="AC2:AC3"/>
    <mergeCell ref="T2:T3"/>
    <mergeCell ref="U2:U3"/>
    <mergeCell ref="V2:V3"/>
    <mergeCell ref="W2:W3"/>
    <mergeCell ref="X2:X3"/>
    <mergeCell ref="O2:O3"/>
    <mergeCell ref="P2:P3"/>
    <mergeCell ref="Q2:Q3"/>
    <mergeCell ref="R2:R3"/>
    <mergeCell ref="S2:S3"/>
    <mergeCell ref="G2:H2"/>
    <mergeCell ref="I2:J2"/>
    <mergeCell ref="K2:L2"/>
    <mergeCell ref="M2:M3"/>
    <mergeCell ref="N2:N3"/>
    <mergeCell ref="A2:A3"/>
    <mergeCell ref="B2:B3"/>
    <mergeCell ref="C2:C3"/>
    <mergeCell ref="D2:D3"/>
    <mergeCell ref="E2:F2"/>
  </mergeCells>
  <phoneticPr fontId="32" type="noConversion"/>
  <pageMargins left="0.6691666841506958" right="0.47236111760139465" top="0.55097222328186035" bottom="0.47236111760139465" header="0" footer="0.31486111879348755"/>
  <pageSetup paperSize="9" scale="97" fitToHeight="0" orientation="landscape" r:id="rId1"/>
  <rowBreaks count="1" manualBreakCount="1">
    <brk id="26" max="104857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1:N71"/>
  <sheetViews>
    <sheetView view="pageBreakPreview" topLeftCell="B1" zoomScale="60" zoomScaleNormal="130" workbookViewId="0">
      <selection activeCell="D4" sqref="D4"/>
    </sheetView>
  </sheetViews>
  <sheetFormatPr defaultColWidth="9.125" defaultRowHeight="16.5" x14ac:dyDescent="0.3"/>
  <cols>
    <col min="1" max="1" width="23.625" style="62" hidden="1" customWidth="1"/>
    <col min="2" max="3" width="23.625" style="62" customWidth="1"/>
    <col min="4" max="4" width="3.625" style="63" customWidth="1"/>
    <col min="5" max="8" width="12.625" style="62" customWidth="1"/>
    <col min="9" max="10" width="10.625" style="63" customWidth="1"/>
    <col min="11" max="14" width="9.125" style="1" hidden="1"/>
  </cols>
  <sheetData>
    <row r="1" spans="1:14" s="62" customFormat="1" ht="20.100000000000001" customHeight="1" x14ac:dyDescent="0.3">
      <c r="A1" s="89" t="s">
        <v>75</v>
      </c>
      <c r="B1" s="348" t="s">
        <v>75</v>
      </c>
      <c r="C1" s="348"/>
      <c r="D1" s="348"/>
      <c r="E1" s="348"/>
      <c r="F1" s="348"/>
      <c r="G1" s="348"/>
      <c r="H1" s="348"/>
      <c r="I1" s="348"/>
      <c r="J1" s="348"/>
    </row>
    <row r="2" spans="1:14" s="62" customFormat="1" ht="20.100000000000001" customHeight="1" x14ac:dyDescent="0.3">
      <c r="A2" s="90" t="s">
        <v>24</v>
      </c>
      <c r="B2" s="75" t="str">
        <f>공사원가계산서!A2</f>
        <v>[ 제천하수처리장 고속혼합장치 관급자재 제조구매설치 ]</v>
      </c>
      <c r="C2" s="40"/>
      <c r="D2" s="40"/>
      <c r="E2" s="40"/>
      <c r="F2" s="40"/>
      <c r="G2" s="40"/>
      <c r="H2" s="40"/>
      <c r="I2" s="40"/>
      <c r="J2" s="40"/>
    </row>
    <row r="3" spans="1:14" s="62" customFormat="1" ht="20.100000000000001" customHeight="1" x14ac:dyDescent="0.3">
      <c r="A3" s="91" t="s">
        <v>135</v>
      </c>
      <c r="B3" s="76" t="s">
        <v>65</v>
      </c>
      <c r="C3" s="77" t="s">
        <v>31</v>
      </c>
      <c r="D3" s="77" t="s">
        <v>251</v>
      </c>
      <c r="E3" s="77" t="s">
        <v>167</v>
      </c>
      <c r="F3" s="77" t="s">
        <v>203</v>
      </c>
      <c r="G3" s="77" t="s">
        <v>131</v>
      </c>
      <c r="H3" s="77" t="s">
        <v>128</v>
      </c>
      <c r="I3" s="77" t="s">
        <v>139</v>
      </c>
      <c r="J3" s="78" t="s">
        <v>34</v>
      </c>
      <c r="K3" s="92" t="s">
        <v>175</v>
      </c>
      <c r="L3" s="92" t="s">
        <v>239</v>
      </c>
      <c r="M3" s="92" t="s">
        <v>137</v>
      </c>
      <c r="N3" s="62" t="s">
        <v>180</v>
      </c>
    </row>
    <row r="4" spans="1:14" s="62" customFormat="1" ht="20.100000000000001" customHeight="1" x14ac:dyDescent="0.3">
      <c r="A4" s="62" t="s">
        <v>174</v>
      </c>
      <c r="B4" s="54" t="str">
        <f>단가대비표!B5</f>
        <v>고속혼합장치</v>
      </c>
      <c r="C4" s="50" t="str">
        <f>단가대비표!C5</f>
        <v>비스크류 비프로펠러형 고속혼합</v>
      </c>
      <c r="D4" s="45" t="s">
        <v>218</v>
      </c>
      <c r="E4" s="80">
        <f t="shared" ref="E4:E5" si="0">F4+G4+H4</f>
        <v>5289920</v>
      </c>
      <c r="F4" s="80">
        <f>일위대가!H6</f>
        <v>0</v>
      </c>
      <c r="G4" s="80">
        <f>일위대가!J6</f>
        <v>4828795</v>
      </c>
      <c r="H4" s="80">
        <f>일위대가!L6</f>
        <v>461125</v>
      </c>
      <c r="I4" s="45" t="s">
        <v>90</v>
      </c>
      <c r="J4" s="81"/>
    </row>
    <row r="5" spans="1:14" s="62" customFormat="1" ht="20.100000000000001" customHeight="1" x14ac:dyDescent="0.3">
      <c r="A5" s="62" t="s">
        <v>78</v>
      </c>
      <c r="B5" s="54" t="s">
        <v>154</v>
      </c>
      <c r="C5" s="50" t="s">
        <v>141</v>
      </c>
      <c r="D5" s="45" t="s">
        <v>205</v>
      </c>
      <c r="E5" s="80">
        <f t="shared" si="0"/>
        <v>2938845</v>
      </c>
      <c r="F5" s="80">
        <f>일위대가!H15</f>
        <v>0</v>
      </c>
      <c r="G5" s="80">
        <f>일위대가!J15</f>
        <v>2682664</v>
      </c>
      <c r="H5" s="80">
        <f>일위대가!L15</f>
        <v>256181</v>
      </c>
      <c r="I5" s="45" t="s">
        <v>124</v>
      </c>
      <c r="J5" s="81"/>
    </row>
    <row r="6" spans="1:14" s="62" customFormat="1" ht="20.100000000000001" customHeight="1" x14ac:dyDescent="0.3">
      <c r="B6" s="54"/>
      <c r="C6" s="50"/>
      <c r="D6" s="45"/>
      <c r="E6" s="80"/>
      <c r="F6" s="80"/>
      <c r="G6" s="80"/>
      <c r="H6" s="80"/>
      <c r="I6" s="45"/>
      <c r="J6" s="81"/>
    </row>
    <row r="7" spans="1:14" s="62" customFormat="1" ht="20.100000000000001" customHeight="1" x14ac:dyDescent="0.3">
      <c r="B7" s="54"/>
      <c r="C7" s="50"/>
      <c r="D7" s="45"/>
      <c r="E7" s="80"/>
      <c r="F7" s="80"/>
      <c r="G7" s="80"/>
      <c r="H7" s="80"/>
      <c r="I7" s="45"/>
      <c r="J7" s="81"/>
    </row>
    <row r="8" spans="1:14" s="62" customFormat="1" ht="20.100000000000001" customHeight="1" x14ac:dyDescent="0.3">
      <c r="B8" s="54"/>
      <c r="C8" s="50"/>
      <c r="D8" s="45"/>
      <c r="E8" s="80"/>
      <c r="F8" s="80"/>
      <c r="G8" s="80"/>
      <c r="H8" s="80"/>
      <c r="I8" s="45"/>
      <c r="J8" s="81"/>
    </row>
    <row r="9" spans="1:14" s="62" customFormat="1" ht="20.100000000000001" customHeight="1" x14ac:dyDescent="0.3">
      <c r="B9" s="54"/>
      <c r="C9" s="50"/>
      <c r="D9" s="45"/>
      <c r="E9" s="80"/>
      <c r="F9" s="80"/>
      <c r="G9" s="80"/>
      <c r="H9" s="80"/>
      <c r="I9" s="45"/>
      <c r="J9" s="81"/>
    </row>
    <row r="10" spans="1:14" s="62" customFormat="1" ht="20.100000000000001" customHeight="1" x14ac:dyDescent="0.3">
      <c r="B10" s="54"/>
      <c r="C10" s="50"/>
      <c r="D10" s="45"/>
      <c r="E10" s="80"/>
      <c r="F10" s="82"/>
      <c r="G10" s="82"/>
      <c r="H10" s="80"/>
      <c r="I10" s="45"/>
      <c r="J10" s="81"/>
    </row>
    <row r="11" spans="1:14" s="62" customFormat="1" ht="20.100000000000001" customHeight="1" x14ac:dyDescent="0.3">
      <c r="B11" s="54"/>
      <c r="C11" s="50"/>
      <c r="D11" s="45"/>
      <c r="E11" s="80"/>
      <c r="F11" s="80"/>
      <c r="G11" s="80"/>
      <c r="H11" s="80"/>
      <c r="I11" s="45"/>
      <c r="J11" s="81"/>
    </row>
    <row r="12" spans="1:14" s="62" customFormat="1" ht="20.100000000000001" customHeight="1" x14ac:dyDescent="0.3">
      <c r="B12" s="54"/>
      <c r="C12" s="50"/>
      <c r="D12" s="45"/>
      <c r="E12" s="80"/>
      <c r="F12" s="80"/>
      <c r="G12" s="80"/>
      <c r="H12" s="80"/>
      <c r="I12" s="45"/>
      <c r="J12" s="81"/>
    </row>
    <row r="13" spans="1:14" s="62" customFormat="1" ht="20.100000000000001" customHeight="1" x14ac:dyDescent="0.3">
      <c r="B13" s="54"/>
      <c r="C13" s="50"/>
      <c r="D13" s="45"/>
      <c r="E13" s="80"/>
      <c r="F13" s="80"/>
      <c r="G13" s="80"/>
      <c r="H13" s="80"/>
      <c r="I13" s="45"/>
      <c r="J13" s="81"/>
    </row>
    <row r="14" spans="1:14" s="62" customFormat="1" ht="20.100000000000001" customHeight="1" x14ac:dyDescent="0.3">
      <c r="B14" s="54"/>
      <c r="C14" s="50"/>
      <c r="D14" s="45"/>
      <c r="E14" s="80"/>
      <c r="F14" s="80"/>
      <c r="G14" s="80"/>
      <c r="H14" s="80"/>
      <c r="I14" s="45"/>
      <c r="J14" s="81"/>
    </row>
    <row r="15" spans="1:14" s="62" customFormat="1" ht="20.100000000000001" customHeight="1" x14ac:dyDescent="0.3">
      <c r="B15" s="54"/>
      <c r="C15" s="50"/>
      <c r="D15" s="45"/>
      <c r="E15" s="80"/>
      <c r="F15" s="82"/>
      <c r="G15" s="82"/>
      <c r="H15" s="80"/>
      <c r="I15" s="45"/>
      <c r="J15" s="81"/>
    </row>
    <row r="16" spans="1:14" s="62" customFormat="1" ht="20.100000000000001" customHeight="1" x14ac:dyDescent="0.3">
      <c r="B16" s="54"/>
      <c r="C16" s="50"/>
      <c r="D16" s="45"/>
      <c r="E16" s="80"/>
      <c r="F16" s="80"/>
      <c r="G16" s="80"/>
      <c r="H16" s="80"/>
      <c r="I16" s="45"/>
      <c r="J16" s="81"/>
    </row>
    <row r="17" spans="1:13" s="62" customFormat="1" ht="20.100000000000001" customHeight="1" x14ac:dyDescent="0.3">
      <c r="B17" s="54"/>
      <c r="C17" s="50"/>
      <c r="D17" s="45"/>
      <c r="E17" s="80"/>
      <c r="F17" s="80"/>
      <c r="G17" s="80"/>
      <c r="H17" s="80"/>
      <c r="I17" s="45"/>
      <c r="J17" s="81"/>
    </row>
    <row r="18" spans="1:13" s="62" customFormat="1" ht="20.100000000000001" customHeight="1" x14ac:dyDescent="0.3">
      <c r="B18" s="54"/>
      <c r="C18" s="50"/>
      <c r="D18" s="45"/>
      <c r="E18" s="80"/>
      <c r="F18" s="80"/>
      <c r="G18" s="80"/>
      <c r="H18" s="80"/>
      <c r="I18" s="45"/>
      <c r="J18" s="81"/>
    </row>
    <row r="19" spans="1:13" s="62" customFormat="1" ht="20.100000000000001" customHeight="1" x14ac:dyDescent="0.3">
      <c r="B19" s="54"/>
      <c r="C19" s="50"/>
      <c r="D19" s="45"/>
      <c r="E19" s="80"/>
      <c r="F19" s="80"/>
      <c r="G19" s="80"/>
      <c r="H19" s="80"/>
      <c r="I19" s="45"/>
      <c r="J19" s="81"/>
    </row>
    <row r="20" spans="1:13" s="62" customFormat="1" ht="20.100000000000001" customHeight="1" x14ac:dyDescent="0.3">
      <c r="B20" s="54"/>
      <c r="C20" s="50"/>
      <c r="D20" s="45"/>
      <c r="E20" s="80"/>
      <c r="F20" s="82"/>
      <c r="G20" s="82"/>
      <c r="H20" s="80"/>
      <c r="I20" s="45"/>
      <c r="J20" s="81"/>
    </row>
    <row r="21" spans="1:13" s="62" customFormat="1" ht="20.100000000000001" customHeight="1" x14ac:dyDescent="0.3">
      <c r="B21" s="54"/>
      <c r="C21" s="50"/>
      <c r="D21" s="45"/>
      <c r="E21" s="80"/>
      <c r="F21" s="80"/>
      <c r="G21" s="80"/>
      <c r="H21" s="80"/>
      <c r="I21" s="45"/>
      <c r="J21" s="81"/>
    </row>
    <row r="22" spans="1:13" s="62" customFormat="1" ht="20.100000000000001" customHeight="1" x14ac:dyDescent="0.3">
      <c r="B22" s="54"/>
      <c r="C22" s="50"/>
      <c r="D22" s="45"/>
      <c r="E22" s="80"/>
      <c r="F22" s="80"/>
      <c r="G22" s="80"/>
      <c r="H22" s="80"/>
      <c r="I22" s="45"/>
      <c r="J22" s="81"/>
    </row>
    <row r="23" spans="1:13" s="62" customFormat="1" ht="20.100000000000001" customHeight="1" x14ac:dyDescent="0.3">
      <c r="B23" s="54"/>
      <c r="C23" s="50"/>
      <c r="D23" s="45"/>
      <c r="E23" s="80"/>
      <c r="F23" s="80"/>
      <c r="G23" s="80"/>
      <c r="H23" s="80"/>
      <c r="I23" s="45"/>
      <c r="J23" s="81"/>
    </row>
    <row r="24" spans="1:13" s="62" customFormat="1" ht="20.100000000000001" customHeight="1" x14ac:dyDescent="0.3">
      <c r="B24" s="54"/>
      <c r="C24" s="50"/>
      <c r="D24" s="45"/>
      <c r="E24" s="80"/>
      <c r="F24" s="80"/>
      <c r="G24" s="80"/>
      <c r="H24" s="80"/>
      <c r="I24" s="45"/>
      <c r="J24" s="81"/>
    </row>
    <row r="25" spans="1:13" s="62" customFormat="1" ht="20.100000000000001" customHeight="1" x14ac:dyDescent="0.3">
      <c r="B25" s="56"/>
      <c r="C25" s="57"/>
      <c r="D25" s="58"/>
      <c r="E25" s="83"/>
      <c r="F25" s="83"/>
      <c r="G25" s="83"/>
      <c r="H25" s="83"/>
      <c r="I25" s="58"/>
      <c r="J25" s="84"/>
    </row>
    <row r="26" spans="1:13" s="62" customFormat="1" ht="20.100000000000001" customHeight="1" x14ac:dyDescent="0.3">
      <c r="A26" s="89"/>
      <c r="B26" s="348"/>
      <c r="C26" s="348"/>
      <c r="D26" s="348"/>
      <c r="E26" s="348"/>
      <c r="F26" s="348"/>
      <c r="G26" s="348"/>
      <c r="H26" s="348"/>
      <c r="I26" s="348"/>
      <c r="J26" s="348"/>
    </row>
    <row r="27" spans="1:13" s="62" customFormat="1" ht="20.100000000000001" customHeight="1" x14ac:dyDescent="0.3">
      <c r="A27" s="90"/>
      <c r="B27" s="75"/>
      <c r="C27" s="40"/>
      <c r="D27" s="40"/>
      <c r="E27" s="40"/>
      <c r="F27" s="40"/>
      <c r="G27" s="40"/>
      <c r="H27" s="40"/>
      <c r="I27" s="40"/>
      <c r="J27" s="40"/>
    </row>
    <row r="28" spans="1:13" s="62" customFormat="1" ht="20.100000000000001" customHeight="1" x14ac:dyDescent="0.3">
      <c r="A28" s="91"/>
      <c r="B28" s="76"/>
      <c r="C28" s="77"/>
      <c r="D28" s="77"/>
      <c r="E28" s="77"/>
      <c r="F28" s="77"/>
      <c r="G28" s="77"/>
      <c r="H28" s="77"/>
      <c r="I28" s="77"/>
      <c r="J28" s="78"/>
      <c r="K28" s="92"/>
      <c r="L28" s="92"/>
      <c r="M28" s="92"/>
    </row>
    <row r="29" spans="1:13" s="62" customFormat="1" ht="20.100000000000001" customHeight="1" x14ac:dyDescent="0.3">
      <c r="B29" s="69"/>
      <c r="C29" s="70"/>
      <c r="D29" s="64"/>
      <c r="E29" s="66"/>
      <c r="F29" s="66"/>
      <c r="G29" s="66"/>
      <c r="H29" s="66"/>
      <c r="I29" s="64"/>
      <c r="J29" s="79"/>
    </row>
    <row r="30" spans="1:13" x14ac:dyDescent="0.3">
      <c r="A30" s="54"/>
      <c r="B30" s="54"/>
      <c r="C30" s="50"/>
      <c r="D30" s="45"/>
      <c r="E30" s="80"/>
      <c r="F30" s="80"/>
      <c r="G30" s="80"/>
      <c r="H30" s="80"/>
      <c r="I30" s="45"/>
      <c r="J30" s="81"/>
    </row>
    <row r="31" spans="1:13" x14ac:dyDescent="0.3">
      <c r="A31" s="54"/>
      <c r="B31" s="54"/>
      <c r="C31" s="50"/>
      <c r="D31" s="45"/>
      <c r="E31" s="80"/>
      <c r="F31" s="80"/>
      <c r="G31" s="80"/>
      <c r="H31" s="80"/>
      <c r="I31" s="45"/>
      <c r="J31" s="81"/>
    </row>
    <row r="32" spans="1:13" x14ac:dyDescent="0.3">
      <c r="A32" s="54"/>
      <c r="B32" s="54"/>
      <c r="C32" s="50"/>
      <c r="D32" s="45"/>
      <c r="E32" s="80"/>
      <c r="F32" s="80"/>
      <c r="G32" s="80"/>
      <c r="H32" s="80"/>
      <c r="I32" s="45"/>
      <c r="J32" s="81"/>
    </row>
    <row r="33" spans="1:10" x14ac:dyDescent="0.3">
      <c r="A33" s="54"/>
      <c r="B33" s="54"/>
      <c r="C33" s="50"/>
      <c r="D33" s="45"/>
      <c r="E33" s="80"/>
      <c r="F33" s="80"/>
      <c r="G33" s="80"/>
      <c r="H33" s="80"/>
      <c r="I33" s="45"/>
      <c r="J33" s="81"/>
    </row>
    <row r="34" spans="1:10" x14ac:dyDescent="0.3">
      <c r="A34" s="54"/>
      <c r="B34" s="54"/>
      <c r="C34" s="50"/>
      <c r="D34" s="45"/>
      <c r="E34" s="80"/>
      <c r="F34" s="80"/>
      <c r="G34" s="80"/>
      <c r="H34" s="80"/>
      <c r="I34" s="45"/>
      <c r="J34" s="81"/>
    </row>
    <row r="35" spans="1:10" x14ac:dyDescent="0.3">
      <c r="A35" s="54"/>
      <c r="B35" s="54"/>
      <c r="C35" s="50"/>
      <c r="D35" s="45"/>
      <c r="E35" s="80"/>
      <c r="F35" s="80"/>
      <c r="G35" s="80"/>
      <c r="H35" s="80"/>
      <c r="I35" s="45"/>
      <c r="J35" s="81"/>
    </row>
    <row r="36" spans="1:10" x14ac:dyDescent="0.3">
      <c r="A36" s="54"/>
      <c r="B36" s="54"/>
      <c r="C36" s="50"/>
      <c r="D36" s="45"/>
      <c r="E36" s="80"/>
      <c r="F36" s="80"/>
      <c r="G36" s="80"/>
      <c r="H36" s="80"/>
      <c r="I36" s="45"/>
      <c r="J36" s="81"/>
    </row>
    <row r="37" spans="1:10" x14ac:dyDescent="0.3">
      <c r="A37" s="54"/>
      <c r="B37" s="54"/>
      <c r="C37" s="50"/>
      <c r="D37" s="45"/>
      <c r="E37" s="80"/>
      <c r="F37" s="80"/>
      <c r="G37" s="80"/>
      <c r="H37" s="80"/>
      <c r="I37" s="45"/>
      <c r="J37" s="81"/>
    </row>
    <row r="38" spans="1:10" x14ac:dyDescent="0.3">
      <c r="A38" s="54"/>
      <c r="B38" s="54"/>
      <c r="C38" s="50"/>
      <c r="D38" s="45"/>
      <c r="E38" s="80"/>
      <c r="F38" s="80"/>
      <c r="G38" s="80"/>
      <c r="H38" s="80"/>
      <c r="I38" s="45"/>
      <c r="J38" s="81"/>
    </row>
    <row r="39" spans="1:10" x14ac:dyDescent="0.3">
      <c r="A39" s="54"/>
      <c r="B39" s="54"/>
      <c r="C39" s="50"/>
      <c r="D39" s="45"/>
      <c r="E39" s="80"/>
      <c r="F39" s="80"/>
      <c r="G39" s="80"/>
      <c r="H39" s="80"/>
      <c r="I39" s="45"/>
      <c r="J39" s="81"/>
    </row>
    <row r="40" spans="1:10" x14ac:dyDescent="0.3">
      <c r="A40" s="54"/>
      <c r="B40" s="54"/>
      <c r="C40" s="50"/>
      <c r="D40" s="45"/>
      <c r="E40" s="80"/>
      <c r="F40" s="80"/>
      <c r="G40" s="80"/>
      <c r="H40" s="80"/>
      <c r="I40" s="45"/>
      <c r="J40" s="81"/>
    </row>
    <row r="41" spans="1:10" x14ac:dyDescent="0.3">
      <c r="A41" s="54"/>
      <c r="B41" s="54"/>
      <c r="C41" s="50"/>
      <c r="D41" s="45"/>
      <c r="E41" s="80"/>
      <c r="F41" s="80"/>
      <c r="G41" s="80"/>
      <c r="H41" s="80"/>
      <c r="I41" s="45"/>
      <c r="J41" s="81"/>
    </row>
    <row r="42" spans="1:10" x14ac:dyDescent="0.3">
      <c r="A42" s="54"/>
      <c r="B42" s="54"/>
      <c r="C42" s="50"/>
      <c r="D42" s="45"/>
      <c r="E42" s="80"/>
      <c r="F42" s="80"/>
      <c r="G42" s="80"/>
      <c r="H42" s="80"/>
      <c r="I42" s="45"/>
      <c r="J42" s="81"/>
    </row>
    <row r="43" spans="1:10" x14ac:dyDescent="0.3">
      <c r="A43" s="54"/>
      <c r="B43" s="54"/>
      <c r="C43" s="50"/>
      <c r="D43" s="45"/>
      <c r="E43" s="80"/>
      <c r="F43" s="80"/>
      <c r="G43" s="80"/>
      <c r="H43" s="80"/>
      <c r="I43" s="45"/>
      <c r="J43" s="81"/>
    </row>
    <row r="44" spans="1:10" x14ac:dyDescent="0.3">
      <c r="A44" s="54"/>
      <c r="B44" s="54"/>
      <c r="C44" s="50"/>
      <c r="D44" s="45"/>
      <c r="E44" s="80"/>
      <c r="F44" s="80"/>
      <c r="G44" s="80"/>
      <c r="H44" s="80"/>
      <c r="I44" s="45"/>
      <c r="J44" s="81"/>
    </row>
    <row r="45" spans="1:10" x14ac:dyDescent="0.3">
      <c r="A45" s="54"/>
      <c r="B45" s="54"/>
      <c r="C45" s="50"/>
      <c r="D45" s="45"/>
      <c r="E45" s="80"/>
      <c r="F45" s="80"/>
      <c r="G45" s="80"/>
      <c r="H45" s="80"/>
      <c r="I45" s="45"/>
      <c r="J45" s="81"/>
    </row>
    <row r="46" spans="1:10" x14ac:dyDescent="0.3">
      <c r="A46" s="54"/>
      <c r="B46" s="54"/>
      <c r="C46" s="50"/>
      <c r="D46" s="45"/>
      <c r="E46" s="80"/>
      <c r="F46" s="80"/>
      <c r="G46" s="80"/>
      <c r="H46" s="80"/>
      <c r="I46" s="45"/>
      <c r="J46" s="81"/>
    </row>
    <row r="47" spans="1:10" x14ac:dyDescent="0.3">
      <c r="A47" s="56"/>
      <c r="B47" s="56"/>
      <c r="C47" s="57"/>
      <c r="D47" s="58"/>
      <c r="E47" s="83"/>
      <c r="F47" s="83"/>
      <c r="G47" s="83"/>
      <c r="H47" s="83"/>
      <c r="I47" s="58"/>
      <c r="J47" s="84"/>
    </row>
    <row r="48" spans="1:10" x14ac:dyDescent="0.3">
      <c r="A48" s="69"/>
      <c r="B48" s="69"/>
      <c r="C48" s="70"/>
      <c r="D48" s="64"/>
      <c r="E48" s="66"/>
      <c r="F48" s="66"/>
      <c r="G48" s="66"/>
      <c r="H48" s="66"/>
      <c r="I48" s="64"/>
      <c r="J48" s="79"/>
    </row>
    <row r="49" spans="1:10" x14ac:dyDescent="0.3">
      <c r="A49" s="54"/>
      <c r="B49" s="54"/>
      <c r="C49" s="50"/>
      <c r="D49" s="45"/>
      <c r="E49" s="80"/>
      <c r="F49" s="80"/>
      <c r="G49" s="80"/>
      <c r="H49" s="80"/>
      <c r="I49" s="45"/>
      <c r="J49" s="81"/>
    </row>
    <row r="50" spans="1:10" x14ac:dyDescent="0.3">
      <c r="A50" s="54"/>
      <c r="B50" s="54"/>
      <c r="C50" s="50"/>
      <c r="D50" s="45"/>
      <c r="E50" s="80"/>
      <c r="F50" s="80"/>
      <c r="G50" s="80"/>
      <c r="H50" s="80"/>
      <c r="I50" s="45"/>
      <c r="J50" s="81"/>
    </row>
    <row r="51" spans="1:10" x14ac:dyDescent="0.3">
      <c r="A51" s="54"/>
      <c r="B51" s="54"/>
      <c r="C51" s="50"/>
      <c r="D51" s="45"/>
      <c r="E51" s="80"/>
      <c r="F51" s="80"/>
      <c r="G51" s="80"/>
      <c r="H51" s="80"/>
      <c r="I51" s="45"/>
      <c r="J51" s="81"/>
    </row>
    <row r="52" spans="1:10" x14ac:dyDescent="0.3">
      <c r="A52" s="54"/>
      <c r="B52" s="54"/>
      <c r="C52" s="50"/>
      <c r="D52" s="45"/>
      <c r="E52" s="80"/>
      <c r="F52" s="80"/>
      <c r="G52" s="80"/>
      <c r="H52" s="80"/>
      <c r="I52" s="45"/>
      <c r="J52" s="81"/>
    </row>
    <row r="53" spans="1:10" x14ac:dyDescent="0.3">
      <c r="A53" s="54"/>
      <c r="B53" s="54"/>
      <c r="C53" s="50"/>
      <c r="D53" s="45"/>
      <c r="E53" s="80"/>
      <c r="F53" s="80"/>
      <c r="G53" s="80"/>
      <c r="H53" s="80"/>
      <c r="I53" s="45"/>
      <c r="J53" s="81"/>
    </row>
    <row r="54" spans="1:10" x14ac:dyDescent="0.3">
      <c r="A54" s="54"/>
      <c r="B54" s="54"/>
      <c r="C54" s="50"/>
      <c r="D54" s="45"/>
      <c r="E54" s="80"/>
      <c r="F54" s="80"/>
      <c r="G54" s="80"/>
      <c r="H54" s="80"/>
      <c r="I54" s="45"/>
      <c r="J54" s="81"/>
    </row>
    <row r="55" spans="1:10" x14ac:dyDescent="0.3">
      <c r="A55" s="54"/>
      <c r="B55" s="54"/>
      <c r="C55" s="50"/>
      <c r="D55" s="45"/>
      <c r="E55" s="80"/>
      <c r="F55" s="80"/>
      <c r="G55" s="80"/>
      <c r="H55" s="80"/>
      <c r="I55" s="45"/>
      <c r="J55" s="81"/>
    </row>
    <row r="56" spans="1:10" x14ac:dyDescent="0.3">
      <c r="A56" s="54"/>
      <c r="B56" s="54"/>
      <c r="C56" s="50"/>
      <c r="D56" s="45"/>
      <c r="E56" s="80"/>
      <c r="F56" s="80"/>
      <c r="G56" s="80"/>
      <c r="H56" s="80"/>
      <c r="I56" s="45"/>
      <c r="J56" s="81"/>
    </row>
    <row r="57" spans="1:10" x14ac:dyDescent="0.3">
      <c r="A57" s="54"/>
      <c r="B57" s="54"/>
      <c r="C57" s="50"/>
      <c r="D57" s="45"/>
      <c r="E57" s="80"/>
      <c r="F57" s="80"/>
      <c r="G57" s="80"/>
      <c r="H57" s="80"/>
      <c r="I57" s="45"/>
      <c r="J57" s="81"/>
    </row>
    <row r="58" spans="1:10" x14ac:dyDescent="0.3">
      <c r="A58" s="54"/>
      <c r="B58" s="54"/>
      <c r="C58" s="50"/>
      <c r="D58" s="45"/>
      <c r="E58" s="80"/>
      <c r="F58" s="80"/>
      <c r="G58" s="80"/>
      <c r="H58" s="80"/>
      <c r="I58" s="45"/>
      <c r="J58" s="81"/>
    </row>
    <row r="59" spans="1:10" x14ac:dyDescent="0.3">
      <c r="A59" s="54"/>
      <c r="B59" s="54"/>
      <c r="C59" s="50"/>
      <c r="D59" s="45"/>
      <c r="E59" s="80"/>
      <c r="F59" s="80"/>
      <c r="G59" s="80"/>
      <c r="H59" s="80"/>
      <c r="I59" s="45"/>
      <c r="J59" s="81"/>
    </row>
    <row r="60" spans="1:10" x14ac:dyDescent="0.3">
      <c r="A60" s="54"/>
      <c r="B60" s="54"/>
      <c r="C60" s="50"/>
      <c r="D60" s="45"/>
      <c r="E60" s="80"/>
      <c r="F60" s="80"/>
      <c r="G60" s="80"/>
      <c r="H60" s="80"/>
      <c r="I60" s="45"/>
      <c r="J60" s="81"/>
    </row>
    <row r="61" spans="1:10" x14ac:dyDescent="0.3">
      <c r="A61" s="54"/>
      <c r="B61" s="54"/>
      <c r="C61" s="50"/>
      <c r="D61" s="45"/>
      <c r="E61" s="80"/>
      <c r="F61" s="80"/>
      <c r="G61" s="80"/>
      <c r="H61" s="80"/>
      <c r="I61" s="45"/>
      <c r="J61" s="81"/>
    </row>
    <row r="62" spans="1:10" x14ac:dyDescent="0.3">
      <c r="A62" s="54"/>
      <c r="B62" s="54"/>
      <c r="C62" s="50"/>
      <c r="D62" s="45"/>
      <c r="E62" s="80"/>
      <c r="F62" s="80"/>
      <c r="G62" s="80"/>
      <c r="H62" s="80"/>
      <c r="I62" s="45"/>
      <c r="J62" s="81"/>
    </row>
    <row r="63" spans="1:10" x14ac:dyDescent="0.3">
      <c r="A63" s="54"/>
      <c r="B63" s="54"/>
      <c r="C63" s="50"/>
      <c r="D63" s="45"/>
      <c r="E63" s="80"/>
      <c r="F63" s="80"/>
      <c r="G63" s="80"/>
      <c r="H63" s="80"/>
      <c r="I63" s="45"/>
      <c r="J63" s="81"/>
    </row>
    <row r="64" spans="1:10" x14ac:dyDescent="0.3">
      <c r="A64" s="54"/>
      <c r="B64" s="54"/>
      <c r="C64" s="50"/>
      <c r="D64" s="45"/>
      <c r="E64" s="80"/>
      <c r="F64" s="80"/>
      <c r="G64" s="80"/>
      <c r="H64" s="80"/>
      <c r="I64" s="45"/>
      <c r="J64" s="81"/>
    </row>
    <row r="65" spans="1:10" x14ac:dyDescent="0.3">
      <c r="A65" s="54"/>
      <c r="B65" s="54"/>
      <c r="C65" s="50"/>
      <c r="D65" s="45"/>
      <c r="E65" s="80"/>
      <c r="F65" s="80"/>
      <c r="G65" s="80"/>
      <c r="H65" s="80"/>
      <c r="I65" s="45"/>
      <c r="J65" s="81"/>
    </row>
    <row r="66" spans="1:10" x14ac:dyDescent="0.3">
      <c r="A66" s="54"/>
      <c r="B66" s="54"/>
      <c r="C66" s="50"/>
      <c r="D66" s="45"/>
      <c r="E66" s="80"/>
      <c r="F66" s="80"/>
      <c r="G66" s="80"/>
      <c r="H66" s="80"/>
      <c r="I66" s="45"/>
      <c r="J66" s="81"/>
    </row>
    <row r="67" spans="1:10" x14ac:dyDescent="0.3">
      <c r="A67" s="54"/>
      <c r="B67" s="54"/>
      <c r="C67" s="50"/>
      <c r="D67" s="45"/>
      <c r="E67" s="80"/>
      <c r="F67" s="80"/>
      <c r="G67" s="80"/>
      <c r="H67" s="80"/>
      <c r="I67" s="45"/>
      <c r="J67" s="81"/>
    </row>
    <row r="68" spans="1:10" x14ac:dyDescent="0.3">
      <c r="A68" s="54"/>
      <c r="B68" s="54"/>
      <c r="C68" s="50"/>
      <c r="D68" s="45"/>
      <c r="E68" s="80"/>
      <c r="F68" s="80"/>
      <c r="G68" s="80"/>
      <c r="H68" s="80"/>
      <c r="I68" s="45"/>
      <c r="J68" s="81"/>
    </row>
    <row r="69" spans="1:10" x14ac:dyDescent="0.3">
      <c r="A69" s="56"/>
      <c r="B69" s="56"/>
      <c r="C69" s="57"/>
      <c r="D69" s="58"/>
      <c r="E69" s="83"/>
      <c r="F69" s="83"/>
      <c r="G69" s="83"/>
      <c r="H69" s="83"/>
      <c r="I69" s="58"/>
      <c r="J69" s="84"/>
    </row>
    <row r="70" spans="1:10" x14ac:dyDescent="0.3">
      <c r="A70" s="85"/>
      <c r="B70" s="85"/>
      <c r="C70" s="86"/>
      <c r="D70" s="87"/>
      <c r="E70" s="80"/>
      <c r="F70" s="80"/>
      <c r="G70" s="80"/>
      <c r="H70" s="80"/>
      <c r="I70" s="87"/>
      <c r="J70" s="88"/>
    </row>
    <row r="71" spans="1:10" x14ac:dyDescent="0.3">
      <c r="A71" s="54"/>
      <c r="B71" s="54"/>
      <c r="C71" s="50"/>
      <c r="D71" s="45"/>
      <c r="E71" s="80"/>
      <c r="F71" s="80"/>
      <c r="G71" s="80"/>
      <c r="H71" s="80"/>
      <c r="I71" s="45"/>
      <c r="J71" s="81"/>
    </row>
  </sheetData>
  <mergeCells count="2">
    <mergeCell ref="B1:J1"/>
    <mergeCell ref="B26:J26"/>
  </mergeCells>
  <phoneticPr fontId="32" type="noConversion"/>
  <pageMargins left="0.6691666841506958" right="0.47236111760139465" top="0.55097222328186035" bottom="0.47236111760139465" header="0.39347222447395325" footer="0.31486111879348755"/>
  <pageSetup paperSize="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>
    <pageSetUpPr fitToPage="1"/>
  </sheetPr>
  <dimension ref="A1:AK369"/>
  <sheetViews>
    <sheetView view="pageBreakPreview" zoomScale="60" zoomScaleNormal="145" workbookViewId="0">
      <selection activeCell="H7" sqref="H7"/>
    </sheetView>
  </sheetViews>
  <sheetFormatPr defaultColWidth="9.125" defaultRowHeight="16.5" x14ac:dyDescent="0.3"/>
  <cols>
    <col min="1" max="1" width="18.625" style="62" customWidth="1"/>
    <col min="2" max="2" width="18.125" style="62" customWidth="1"/>
    <col min="3" max="3" width="3.625" style="63" customWidth="1"/>
    <col min="4" max="4" width="4.125" style="63" customWidth="1"/>
    <col min="5" max="12" width="9.125" style="62" customWidth="1"/>
    <col min="13" max="13" width="5.625" style="62" customWidth="1"/>
  </cols>
  <sheetData>
    <row r="1" spans="1:37" s="62" customFormat="1" ht="20.100000000000001" customHeight="1" x14ac:dyDescent="0.3">
      <c r="A1" s="226" t="str">
        <f>공사원가계산서!A2</f>
        <v>[ 제천하수처리장 고속혼합장치 관급자재 제조구매설치 ]</v>
      </c>
      <c r="B1" s="93"/>
      <c r="C1" s="94"/>
      <c r="D1" s="94"/>
      <c r="E1" s="93"/>
      <c r="F1" s="93"/>
      <c r="G1" s="93"/>
      <c r="H1" s="93"/>
      <c r="I1" s="93"/>
      <c r="J1" s="93"/>
      <c r="K1" s="93"/>
      <c r="L1" s="93"/>
      <c r="M1" s="93"/>
    </row>
    <row r="2" spans="1:37" s="62" customFormat="1" ht="20.100000000000001" customHeight="1" x14ac:dyDescent="0.3">
      <c r="A2" s="349" t="s">
        <v>70</v>
      </c>
      <c r="B2" s="351" t="s">
        <v>221</v>
      </c>
      <c r="C2" s="351" t="s">
        <v>251</v>
      </c>
      <c r="D2" s="351" t="s">
        <v>252</v>
      </c>
      <c r="E2" s="351" t="s">
        <v>38</v>
      </c>
      <c r="F2" s="351"/>
      <c r="G2" s="351" t="s">
        <v>99</v>
      </c>
      <c r="H2" s="351"/>
      <c r="I2" s="351" t="s">
        <v>162</v>
      </c>
      <c r="J2" s="351"/>
      <c r="K2" s="351" t="s">
        <v>77</v>
      </c>
      <c r="L2" s="351"/>
      <c r="M2" s="353" t="s">
        <v>163</v>
      </c>
      <c r="N2" s="92" t="s">
        <v>108</v>
      </c>
      <c r="O2" s="92" t="s">
        <v>151</v>
      </c>
      <c r="P2" s="92" t="s">
        <v>244</v>
      </c>
      <c r="Q2" s="92" t="s">
        <v>231</v>
      </c>
      <c r="R2" s="92" t="s">
        <v>157</v>
      </c>
      <c r="S2" s="92" t="s">
        <v>171</v>
      </c>
      <c r="T2" s="92" t="s">
        <v>219</v>
      </c>
      <c r="U2" s="92" t="s">
        <v>229</v>
      </c>
      <c r="V2" s="92" t="s">
        <v>164</v>
      </c>
      <c r="W2" s="92" t="s">
        <v>188</v>
      </c>
      <c r="X2" s="92" t="s">
        <v>144</v>
      </c>
      <c r="Y2" s="92" t="s">
        <v>184</v>
      </c>
      <c r="Z2" s="92" t="s">
        <v>196</v>
      </c>
      <c r="AA2" s="92" t="s">
        <v>105</v>
      </c>
      <c r="AB2" s="92" t="s">
        <v>150</v>
      </c>
      <c r="AC2" s="92"/>
      <c r="AD2" s="92"/>
      <c r="AE2" s="92"/>
      <c r="AF2" s="92"/>
      <c r="AG2" s="92"/>
      <c r="AH2" s="92"/>
      <c r="AI2" s="92"/>
      <c r="AJ2" s="92"/>
      <c r="AK2" s="92"/>
    </row>
    <row r="3" spans="1:37" s="62" customFormat="1" ht="20.100000000000001" customHeight="1" x14ac:dyDescent="0.3">
      <c r="A3" s="350"/>
      <c r="B3" s="352"/>
      <c r="C3" s="352"/>
      <c r="D3" s="352"/>
      <c r="E3" s="42" t="s">
        <v>115</v>
      </c>
      <c r="F3" s="42" t="s">
        <v>199</v>
      </c>
      <c r="G3" s="42" t="s">
        <v>115</v>
      </c>
      <c r="H3" s="42" t="s">
        <v>199</v>
      </c>
      <c r="I3" s="42" t="s">
        <v>115</v>
      </c>
      <c r="J3" s="42" t="s">
        <v>199</v>
      </c>
      <c r="K3" s="42" t="s">
        <v>115</v>
      </c>
      <c r="L3" s="42" t="s">
        <v>199</v>
      </c>
      <c r="M3" s="354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</row>
    <row r="4" spans="1:37" s="62" customFormat="1" ht="20.100000000000001" customHeight="1" x14ac:dyDescent="0.3">
      <c r="A4" s="231" t="s">
        <v>290</v>
      </c>
      <c r="B4" s="96"/>
      <c r="C4" s="97"/>
      <c r="D4" s="98"/>
      <c r="E4" s="99"/>
      <c r="F4" s="99"/>
      <c r="G4" s="99"/>
      <c r="H4" s="99"/>
      <c r="I4" s="99"/>
      <c r="J4" s="99"/>
      <c r="K4" s="99"/>
      <c r="L4" s="99"/>
      <c r="M4" s="100"/>
      <c r="N4" s="62" t="s">
        <v>174</v>
      </c>
    </row>
    <row r="5" spans="1:37" s="62" customFormat="1" ht="20.100000000000001" customHeight="1" x14ac:dyDescent="0.3">
      <c r="A5" s="101" t="s">
        <v>53</v>
      </c>
      <c r="B5" s="106" t="s">
        <v>141</v>
      </c>
      <c r="C5" s="102" t="s">
        <v>205</v>
      </c>
      <c r="D5" s="147">
        <v>1.8</v>
      </c>
      <c r="E5" s="104">
        <f>ROUNDDOWN(G5+I5+K5,2)</f>
        <v>2938845</v>
      </c>
      <c r="F5" s="104">
        <f>ROUNDDOWN(H5+J5+L5,2)</f>
        <v>5289921</v>
      </c>
      <c r="G5" s="104">
        <f>일위대가목록!F5</f>
        <v>0</v>
      </c>
      <c r="H5" s="104">
        <f>ROUNDDOWN(D5*G5,2)</f>
        <v>0</v>
      </c>
      <c r="I5" s="104">
        <f>일위대가목록!G5</f>
        <v>2682664</v>
      </c>
      <c r="J5" s="104">
        <f>ROUNDDOWN(D5*I5,2)</f>
        <v>4828795.2</v>
      </c>
      <c r="K5" s="104">
        <f>일위대가목록!H5</f>
        <v>256181</v>
      </c>
      <c r="L5" s="104">
        <f>ROUNDDOWN(D5*K5,2)</f>
        <v>461125.8</v>
      </c>
      <c r="M5" s="105" t="s">
        <v>124</v>
      </c>
      <c r="N5" s="62" t="s">
        <v>174</v>
      </c>
      <c r="O5" s="62" t="s">
        <v>78</v>
      </c>
      <c r="P5" s="62" t="s">
        <v>222</v>
      </c>
      <c r="Q5" s="62" t="s">
        <v>222</v>
      </c>
      <c r="R5" s="62" t="s">
        <v>212</v>
      </c>
      <c r="S5" s="62">
        <v>10</v>
      </c>
      <c r="T5" s="62" t="s">
        <v>81</v>
      </c>
      <c r="U5" s="62">
        <v>0</v>
      </c>
      <c r="V5" s="62">
        <v>0</v>
      </c>
      <c r="W5" s="62">
        <v>0</v>
      </c>
      <c r="X5" s="62">
        <v>0</v>
      </c>
      <c r="Y5" s="62">
        <v>0</v>
      </c>
      <c r="Z5" s="62">
        <v>0</v>
      </c>
      <c r="AA5" s="62">
        <v>0</v>
      </c>
      <c r="AB5" s="62">
        <v>0</v>
      </c>
    </row>
    <row r="6" spans="1:37" s="62" customFormat="1" ht="20.100000000000001" customHeight="1" x14ac:dyDescent="0.3">
      <c r="A6" s="101" t="s">
        <v>21</v>
      </c>
      <c r="B6" s="106" t="s">
        <v>222</v>
      </c>
      <c r="C6" s="102" t="s">
        <v>222</v>
      </c>
      <c r="D6" s="103" t="s">
        <v>222</v>
      </c>
      <c r="E6" s="104" t="s">
        <v>222</v>
      </c>
      <c r="F6" s="104">
        <f>H6+J6+L6</f>
        <v>5289920</v>
      </c>
      <c r="G6" s="104">
        <v>0</v>
      </c>
      <c r="H6" s="104">
        <f>ROUNDDOWN(SUMIF(R5:R5," ",H5:H5),0)</f>
        <v>0</v>
      </c>
      <c r="I6" s="104">
        <v>0</v>
      </c>
      <c r="J6" s="104">
        <f>ROUNDDOWN(SUMIF(R5:R5," ",J5:J5),0)</f>
        <v>4828795</v>
      </c>
      <c r="K6" s="104">
        <v>0</v>
      </c>
      <c r="L6" s="104">
        <f>ROUNDDOWN(SUMIF(R5:R5," ",L5:L5),0)</f>
        <v>461125</v>
      </c>
      <c r="M6" s="105"/>
      <c r="N6" s="62" t="s">
        <v>177</v>
      </c>
      <c r="O6" s="62" t="s">
        <v>177</v>
      </c>
    </row>
    <row r="7" spans="1:37" s="62" customFormat="1" ht="20.100000000000001" customHeight="1" x14ac:dyDescent="0.3">
      <c r="A7" s="101" t="s">
        <v>222</v>
      </c>
      <c r="B7" s="106" t="s">
        <v>222</v>
      </c>
      <c r="C7" s="102" t="s">
        <v>222</v>
      </c>
      <c r="D7" s="103" t="s">
        <v>222</v>
      </c>
      <c r="E7" s="104" t="s">
        <v>222</v>
      </c>
      <c r="F7" s="104" t="s">
        <v>222</v>
      </c>
      <c r="G7" s="104" t="s">
        <v>222</v>
      </c>
      <c r="H7" s="104" t="s">
        <v>222</v>
      </c>
      <c r="I7" s="104" t="s">
        <v>222</v>
      </c>
      <c r="J7" s="104" t="s">
        <v>222</v>
      </c>
      <c r="K7" s="104" t="s">
        <v>222</v>
      </c>
      <c r="L7" s="104" t="s">
        <v>222</v>
      </c>
      <c r="M7" s="105" t="s">
        <v>222</v>
      </c>
    </row>
    <row r="8" spans="1:37" s="62" customFormat="1" ht="20.100000000000001" customHeight="1" x14ac:dyDescent="0.3">
      <c r="A8" s="101" t="s">
        <v>0</v>
      </c>
      <c r="B8" s="106"/>
      <c r="C8" s="102"/>
      <c r="D8" s="103"/>
      <c r="E8" s="104"/>
      <c r="F8" s="104"/>
      <c r="G8" s="104"/>
      <c r="H8" s="104"/>
      <c r="I8" s="104"/>
      <c r="J8" s="104"/>
      <c r="K8" s="104"/>
      <c r="L8" s="104"/>
      <c r="M8" s="105"/>
      <c r="N8" s="62" t="s">
        <v>78</v>
      </c>
    </row>
    <row r="9" spans="1:37" s="62" customFormat="1" ht="20.100000000000001" customHeight="1" x14ac:dyDescent="0.3">
      <c r="A9" s="101" t="s">
        <v>107</v>
      </c>
      <c r="B9" s="106" t="s">
        <v>193</v>
      </c>
      <c r="C9" s="102" t="s">
        <v>224</v>
      </c>
      <c r="D9" s="103">
        <v>0.5</v>
      </c>
      <c r="E9" s="104">
        <f t="shared" ref="E9:F14" si="0">ROUNDDOWN(G9+I9+K9,2)</f>
        <v>241698</v>
      </c>
      <c r="F9" s="104">
        <f t="shared" si="0"/>
        <v>120849</v>
      </c>
      <c r="G9" s="104">
        <f>단가대비표!O10</f>
        <v>0</v>
      </c>
      <c r="H9" s="104">
        <f t="shared" ref="H9:H14" si="1">ROUNDDOWN(D9*G9,2)</f>
        <v>0</v>
      </c>
      <c r="I9" s="104">
        <f>단가대비표!P10</f>
        <v>241698</v>
      </c>
      <c r="J9" s="104">
        <f t="shared" ref="J9:J14" si="2">ROUNDDOWN(D9*I9,2)</f>
        <v>120849</v>
      </c>
      <c r="K9" s="104">
        <f>단가대비표!V10</f>
        <v>0</v>
      </c>
      <c r="L9" s="104">
        <f t="shared" ref="L9:L14" si="3">ROUNDDOWN(D9*K9,2)</f>
        <v>0</v>
      </c>
      <c r="M9" s="105" t="s">
        <v>222</v>
      </c>
      <c r="N9" s="62" t="s">
        <v>78</v>
      </c>
      <c r="O9" s="62" t="s">
        <v>22</v>
      </c>
      <c r="P9" s="62" t="s">
        <v>222</v>
      </c>
      <c r="Q9" s="62" t="s">
        <v>222</v>
      </c>
      <c r="R9" s="62" t="s">
        <v>212</v>
      </c>
      <c r="S9" s="62">
        <v>10</v>
      </c>
      <c r="T9" s="62" t="s">
        <v>250</v>
      </c>
      <c r="U9" s="62">
        <v>0</v>
      </c>
      <c r="V9" s="62">
        <v>1</v>
      </c>
      <c r="W9" s="62">
        <v>0</v>
      </c>
      <c r="X9" s="62">
        <v>0</v>
      </c>
      <c r="Y9" s="62">
        <v>0</v>
      </c>
      <c r="Z9" s="62">
        <v>0</v>
      </c>
      <c r="AA9" s="62">
        <v>0</v>
      </c>
      <c r="AB9" s="62">
        <v>0</v>
      </c>
    </row>
    <row r="10" spans="1:37" s="62" customFormat="1" ht="20.100000000000001" customHeight="1" x14ac:dyDescent="0.3">
      <c r="A10" s="101" t="s">
        <v>83</v>
      </c>
      <c r="B10" s="106" t="s">
        <v>193</v>
      </c>
      <c r="C10" s="102" t="s">
        <v>224</v>
      </c>
      <c r="D10" s="103">
        <v>5</v>
      </c>
      <c r="E10" s="104">
        <f t="shared" si="0"/>
        <v>241698</v>
      </c>
      <c r="F10" s="104">
        <f t="shared" si="0"/>
        <v>1208490</v>
      </c>
      <c r="G10" s="104">
        <f>단가대비표!O9</f>
        <v>0</v>
      </c>
      <c r="H10" s="104">
        <f t="shared" si="1"/>
        <v>0</v>
      </c>
      <c r="I10" s="104">
        <f>단가대비표!P9</f>
        <v>241698</v>
      </c>
      <c r="J10" s="104">
        <f t="shared" si="2"/>
        <v>1208490</v>
      </c>
      <c r="K10" s="104">
        <f>단가대비표!V9</f>
        <v>0</v>
      </c>
      <c r="L10" s="104">
        <f t="shared" si="3"/>
        <v>0</v>
      </c>
      <c r="M10" s="105" t="s">
        <v>222</v>
      </c>
      <c r="N10" s="62" t="s">
        <v>78</v>
      </c>
      <c r="O10" s="62" t="s">
        <v>20</v>
      </c>
      <c r="P10" s="62" t="s">
        <v>222</v>
      </c>
      <c r="Q10" s="62" t="s">
        <v>222</v>
      </c>
      <c r="R10" s="62" t="s">
        <v>212</v>
      </c>
      <c r="S10" s="62">
        <v>20</v>
      </c>
      <c r="T10" s="62" t="s">
        <v>190</v>
      </c>
      <c r="U10" s="62">
        <v>0</v>
      </c>
      <c r="V10" s="62">
        <v>1</v>
      </c>
      <c r="W10" s="62">
        <v>2</v>
      </c>
      <c r="X10" s="62">
        <v>0</v>
      </c>
      <c r="Y10" s="62">
        <v>0</v>
      </c>
      <c r="Z10" s="62">
        <v>0</v>
      </c>
      <c r="AA10" s="62">
        <v>0</v>
      </c>
      <c r="AB10" s="62">
        <v>0</v>
      </c>
    </row>
    <row r="11" spans="1:37" s="62" customFormat="1" ht="20.100000000000001" customHeight="1" x14ac:dyDescent="0.3">
      <c r="A11" s="101" t="s">
        <v>216</v>
      </c>
      <c r="B11" s="106" t="s">
        <v>193</v>
      </c>
      <c r="C11" s="102" t="s">
        <v>224</v>
      </c>
      <c r="D11" s="103">
        <v>2</v>
      </c>
      <c r="E11" s="104">
        <f t="shared" si="0"/>
        <v>281939</v>
      </c>
      <c r="F11" s="104">
        <f t="shared" si="0"/>
        <v>563878</v>
      </c>
      <c r="G11" s="104">
        <f>단가대비표!O7</f>
        <v>0</v>
      </c>
      <c r="H11" s="104">
        <f t="shared" si="1"/>
        <v>0</v>
      </c>
      <c r="I11" s="104">
        <f>단가대비표!P7</f>
        <v>281939</v>
      </c>
      <c r="J11" s="104">
        <f t="shared" si="2"/>
        <v>563878</v>
      </c>
      <c r="K11" s="104">
        <f>단가대비표!V7</f>
        <v>0</v>
      </c>
      <c r="L11" s="104">
        <f t="shared" si="3"/>
        <v>0</v>
      </c>
      <c r="M11" s="105" t="s">
        <v>222</v>
      </c>
      <c r="N11" s="62" t="s">
        <v>78</v>
      </c>
      <c r="O11" s="62" t="s">
        <v>7</v>
      </c>
      <c r="P11" s="62" t="s">
        <v>222</v>
      </c>
      <c r="Q11" s="62" t="s">
        <v>222</v>
      </c>
      <c r="R11" s="62" t="s">
        <v>212</v>
      </c>
      <c r="S11" s="62">
        <v>30</v>
      </c>
      <c r="T11" s="62" t="s">
        <v>182</v>
      </c>
      <c r="U11" s="62">
        <v>0</v>
      </c>
      <c r="V11" s="62">
        <v>1</v>
      </c>
      <c r="W11" s="62">
        <v>2</v>
      </c>
      <c r="X11" s="62">
        <v>0</v>
      </c>
      <c r="Y11" s="62">
        <v>0</v>
      </c>
      <c r="Z11" s="62">
        <v>0</v>
      </c>
      <c r="AA11" s="62">
        <v>0</v>
      </c>
      <c r="AB11" s="62">
        <v>0</v>
      </c>
    </row>
    <row r="12" spans="1:37" s="62" customFormat="1" ht="20.100000000000001" customHeight="1" x14ac:dyDescent="0.3">
      <c r="A12" s="101" t="s">
        <v>241</v>
      </c>
      <c r="B12" s="106" t="s">
        <v>193</v>
      </c>
      <c r="C12" s="102" t="s">
        <v>224</v>
      </c>
      <c r="D12" s="103">
        <v>0.8</v>
      </c>
      <c r="E12" s="104">
        <f t="shared" si="0"/>
        <v>280178</v>
      </c>
      <c r="F12" s="104">
        <f t="shared" si="0"/>
        <v>224142.4</v>
      </c>
      <c r="G12" s="104">
        <f>단가대비표!O8</f>
        <v>0</v>
      </c>
      <c r="H12" s="104">
        <f t="shared" si="1"/>
        <v>0</v>
      </c>
      <c r="I12" s="104">
        <f>단가대비표!P8</f>
        <v>280178</v>
      </c>
      <c r="J12" s="104">
        <f t="shared" si="2"/>
        <v>224142.4</v>
      </c>
      <c r="K12" s="104">
        <f>단가대비표!V8</f>
        <v>0</v>
      </c>
      <c r="L12" s="104">
        <f t="shared" si="3"/>
        <v>0</v>
      </c>
      <c r="M12" s="105" t="s">
        <v>222</v>
      </c>
      <c r="N12" s="62" t="s">
        <v>78</v>
      </c>
      <c r="O12" s="62" t="s">
        <v>14</v>
      </c>
      <c r="P12" s="62" t="s">
        <v>222</v>
      </c>
      <c r="Q12" s="62" t="s">
        <v>222</v>
      </c>
      <c r="R12" s="62" t="s">
        <v>212</v>
      </c>
      <c r="S12" s="62">
        <v>40</v>
      </c>
      <c r="T12" s="62" t="s">
        <v>192</v>
      </c>
      <c r="U12" s="62">
        <v>0</v>
      </c>
      <c r="V12" s="62">
        <v>1</v>
      </c>
      <c r="W12" s="62">
        <v>2</v>
      </c>
      <c r="X12" s="62">
        <v>0</v>
      </c>
      <c r="Y12" s="62">
        <v>0</v>
      </c>
      <c r="Z12" s="62">
        <v>0</v>
      </c>
      <c r="AA12" s="62">
        <v>0</v>
      </c>
      <c r="AB12" s="62">
        <v>0</v>
      </c>
    </row>
    <row r="13" spans="1:37" s="62" customFormat="1" ht="20.100000000000001" customHeight="1" x14ac:dyDescent="0.3">
      <c r="A13" s="101" t="s">
        <v>86</v>
      </c>
      <c r="B13" s="106" t="s">
        <v>193</v>
      </c>
      <c r="C13" s="102" t="s">
        <v>224</v>
      </c>
      <c r="D13" s="103">
        <v>2.5</v>
      </c>
      <c r="E13" s="104">
        <f t="shared" si="0"/>
        <v>226122</v>
      </c>
      <c r="F13" s="104">
        <f t="shared" si="0"/>
        <v>565305</v>
      </c>
      <c r="G13" s="104">
        <f>단가대비표!O6</f>
        <v>0</v>
      </c>
      <c r="H13" s="104">
        <f t="shared" si="1"/>
        <v>0</v>
      </c>
      <c r="I13" s="104">
        <f>단가대비표!P6</f>
        <v>226122</v>
      </c>
      <c r="J13" s="104">
        <f t="shared" si="2"/>
        <v>565305</v>
      </c>
      <c r="K13" s="104">
        <f>단가대비표!V6</f>
        <v>0</v>
      </c>
      <c r="L13" s="104">
        <f t="shared" si="3"/>
        <v>0</v>
      </c>
      <c r="M13" s="105" t="s">
        <v>222</v>
      </c>
      <c r="N13" s="62" t="s">
        <v>78</v>
      </c>
      <c r="O13" s="62" t="s">
        <v>4</v>
      </c>
      <c r="P13" s="62" t="s">
        <v>222</v>
      </c>
      <c r="Q13" s="62" t="s">
        <v>222</v>
      </c>
      <c r="R13" s="62" t="s">
        <v>212</v>
      </c>
      <c r="S13" s="62">
        <v>50</v>
      </c>
      <c r="T13" s="62" t="s">
        <v>104</v>
      </c>
      <c r="U13" s="62">
        <v>0</v>
      </c>
      <c r="V13" s="62">
        <v>1</v>
      </c>
      <c r="W13" s="62">
        <v>2</v>
      </c>
      <c r="X13" s="62">
        <v>0</v>
      </c>
      <c r="Y13" s="62">
        <v>0</v>
      </c>
      <c r="Z13" s="62">
        <v>0</v>
      </c>
      <c r="AA13" s="62">
        <v>0</v>
      </c>
      <c r="AB13" s="62">
        <v>0</v>
      </c>
    </row>
    <row r="14" spans="1:37" s="62" customFormat="1" ht="20.100000000000001" customHeight="1" x14ac:dyDescent="0.3">
      <c r="A14" s="101" t="s">
        <v>109</v>
      </c>
      <c r="B14" s="106" t="s">
        <v>15</v>
      </c>
      <c r="C14" s="102" t="s">
        <v>210</v>
      </c>
      <c r="D14" s="103">
        <v>1</v>
      </c>
      <c r="E14" s="104">
        <f t="shared" si="0"/>
        <v>256181.54</v>
      </c>
      <c r="F14" s="104">
        <f t="shared" si="0"/>
        <v>256181.54</v>
      </c>
      <c r="G14" s="104">
        <v>0</v>
      </c>
      <c r="H14" s="104">
        <f t="shared" si="1"/>
        <v>0</v>
      </c>
      <c r="I14" s="104">
        <v>0</v>
      </c>
      <c r="J14" s="104">
        <f t="shared" si="2"/>
        <v>0</v>
      </c>
      <c r="K14" s="104">
        <f>ROUNDDOWN(SUMIF(W9:W14,RIGHTB(O14,1),J9:J14)*U14,2)</f>
        <v>256181.54</v>
      </c>
      <c r="L14" s="104">
        <f t="shared" si="3"/>
        <v>256181.54</v>
      </c>
      <c r="M14" s="105"/>
      <c r="N14" s="62" t="s">
        <v>78</v>
      </c>
      <c r="O14" s="62" t="s">
        <v>73</v>
      </c>
      <c r="P14" s="62" t="s">
        <v>222</v>
      </c>
      <c r="Q14" s="62" t="s">
        <v>222</v>
      </c>
      <c r="R14" s="62" t="s">
        <v>212</v>
      </c>
      <c r="S14" s="62">
        <v>60</v>
      </c>
      <c r="T14" s="62" t="s">
        <v>281</v>
      </c>
      <c r="U14" s="62">
        <v>0.1</v>
      </c>
      <c r="V14" s="62">
        <v>0</v>
      </c>
      <c r="W14" s="62">
        <v>0</v>
      </c>
      <c r="X14" s="62">
        <v>0</v>
      </c>
      <c r="Y14" s="62">
        <v>0</v>
      </c>
      <c r="Z14" s="62">
        <v>0</v>
      </c>
      <c r="AA14" s="62">
        <v>0</v>
      </c>
      <c r="AB14" s="62">
        <v>0</v>
      </c>
    </row>
    <row r="15" spans="1:37" s="62" customFormat="1" ht="20.100000000000001" customHeight="1" x14ac:dyDescent="0.3">
      <c r="A15" s="101" t="s">
        <v>21</v>
      </c>
      <c r="B15" s="106" t="s">
        <v>222</v>
      </c>
      <c r="C15" s="102" t="s">
        <v>222</v>
      </c>
      <c r="D15" s="103" t="s">
        <v>222</v>
      </c>
      <c r="E15" s="104" t="s">
        <v>222</v>
      </c>
      <c r="F15" s="104">
        <f>H15+J15+L15</f>
        <v>2938845</v>
      </c>
      <c r="G15" s="104">
        <v>0</v>
      </c>
      <c r="H15" s="104">
        <f>ROUNDDOWN(SUMIF(R9:R14," ",H9:H14),0)</f>
        <v>0</v>
      </c>
      <c r="I15" s="104">
        <v>0</v>
      </c>
      <c r="J15" s="104">
        <f>ROUNDDOWN(SUMIF(R9:R14," ",J9:J14),0)</f>
        <v>2682664</v>
      </c>
      <c r="K15" s="104">
        <v>0</v>
      </c>
      <c r="L15" s="104">
        <f>ROUNDDOWN(SUMIF(R9:R14," ",L9:L14),0)</f>
        <v>256181</v>
      </c>
      <c r="M15" s="105"/>
      <c r="N15" s="62" t="s">
        <v>177</v>
      </c>
      <c r="O15" s="62" t="s">
        <v>177</v>
      </c>
    </row>
    <row r="16" spans="1:37" s="62" customFormat="1" ht="20.100000000000001" customHeight="1" x14ac:dyDescent="0.3">
      <c r="A16" s="101"/>
      <c r="B16" s="106"/>
      <c r="C16" s="102"/>
      <c r="D16" s="103"/>
      <c r="E16" s="104"/>
      <c r="F16" s="104"/>
      <c r="G16" s="104"/>
      <c r="H16" s="104"/>
      <c r="I16" s="104"/>
      <c r="J16" s="104"/>
      <c r="K16" s="104"/>
      <c r="L16" s="104"/>
      <c r="M16" s="105"/>
    </row>
    <row r="17" spans="1:13" s="62" customFormat="1" ht="20.100000000000001" customHeight="1" x14ac:dyDescent="0.3">
      <c r="A17" s="101"/>
      <c r="B17" s="106"/>
      <c r="C17" s="102"/>
      <c r="D17" s="103"/>
      <c r="E17" s="104"/>
      <c r="F17" s="104"/>
      <c r="G17" s="104"/>
      <c r="H17" s="104"/>
      <c r="I17" s="104"/>
      <c r="J17" s="104"/>
      <c r="K17" s="104"/>
      <c r="L17" s="104"/>
      <c r="M17" s="105"/>
    </row>
    <row r="18" spans="1:13" s="62" customFormat="1" ht="20.100000000000001" customHeight="1" x14ac:dyDescent="0.3">
      <c r="A18" s="101"/>
      <c r="B18" s="106"/>
      <c r="C18" s="102"/>
      <c r="D18" s="103"/>
      <c r="E18" s="104"/>
      <c r="F18" s="104"/>
      <c r="G18" s="104"/>
      <c r="H18" s="104"/>
      <c r="I18" s="104"/>
      <c r="J18" s="104"/>
      <c r="K18" s="104"/>
      <c r="L18" s="104"/>
      <c r="M18" s="105"/>
    </row>
    <row r="19" spans="1:13" s="62" customFormat="1" ht="20.100000000000001" customHeight="1" x14ac:dyDescent="0.3">
      <c r="A19" s="101"/>
      <c r="B19" s="106"/>
      <c r="C19" s="102"/>
      <c r="D19" s="103"/>
      <c r="E19" s="104"/>
      <c r="F19" s="104"/>
      <c r="G19" s="104"/>
      <c r="H19" s="104"/>
      <c r="I19" s="104"/>
      <c r="J19" s="104"/>
      <c r="K19" s="104"/>
      <c r="L19" s="104"/>
      <c r="M19" s="105"/>
    </row>
    <row r="20" spans="1:13" s="62" customFormat="1" ht="20.100000000000001" customHeight="1" x14ac:dyDescent="0.3">
      <c r="A20" s="101"/>
      <c r="B20" s="106"/>
      <c r="C20" s="102"/>
      <c r="D20" s="103"/>
      <c r="E20" s="104"/>
      <c r="F20" s="104"/>
      <c r="G20" s="104"/>
      <c r="H20" s="104"/>
      <c r="I20" s="104"/>
      <c r="J20" s="104"/>
      <c r="K20" s="104"/>
      <c r="L20" s="104"/>
      <c r="M20" s="105"/>
    </row>
    <row r="21" spans="1:13" s="62" customFormat="1" ht="20.100000000000001" customHeight="1" x14ac:dyDescent="0.3">
      <c r="A21" s="101"/>
      <c r="B21" s="106"/>
      <c r="C21" s="102"/>
      <c r="D21" s="103"/>
      <c r="E21" s="104"/>
      <c r="F21" s="104"/>
      <c r="G21" s="104"/>
      <c r="H21" s="104"/>
      <c r="I21" s="104"/>
      <c r="J21" s="104"/>
      <c r="K21" s="104"/>
      <c r="L21" s="104"/>
      <c r="M21" s="105"/>
    </row>
    <row r="22" spans="1:13" s="62" customFormat="1" ht="20.100000000000001" customHeight="1" x14ac:dyDescent="0.3">
      <c r="A22" s="101"/>
      <c r="B22" s="106"/>
      <c r="C22" s="102"/>
      <c r="D22" s="103"/>
      <c r="E22" s="104"/>
      <c r="F22" s="104"/>
      <c r="G22" s="104"/>
      <c r="H22" s="104"/>
      <c r="I22" s="104"/>
      <c r="J22" s="104"/>
      <c r="K22" s="104"/>
      <c r="L22" s="104"/>
      <c r="M22" s="105"/>
    </row>
    <row r="23" spans="1:13" s="62" customFormat="1" ht="20.100000000000001" customHeight="1" x14ac:dyDescent="0.3">
      <c r="A23" s="101"/>
      <c r="B23" s="106"/>
      <c r="C23" s="102"/>
      <c r="D23" s="103"/>
      <c r="E23" s="104"/>
      <c r="F23" s="104"/>
      <c r="G23" s="104"/>
      <c r="H23" s="104"/>
      <c r="I23" s="104"/>
      <c r="J23" s="104"/>
      <c r="K23" s="104"/>
      <c r="L23" s="104"/>
      <c r="M23" s="105"/>
    </row>
    <row r="24" spans="1:13" s="62" customFormat="1" ht="20.100000000000001" customHeight="1" x14ac:dyDescent="0.3">
      <c r="A24" s="101"/>
      <c r="B24" s="106"/>
      <c r="C24" s="102"/>
      <c r="D24" s="103"/>
      <c r="E24" s="104"/>
      <c r="F24" s="104"/>
      <c r="G24" s="104"/>
      <c r="H24" s="104"/>
      <c r="I24" s="104"/>
      <c r="J24" s="104"/>
      <c r="K24" s="104"/>
      <c r="L24" s="104"/>
      <c r="M24" s="105"/>
    </row>
    <row r="25" spans="1:13" s="62" customFormat="1" ht="20.100000000000001" customHeight="1" x14ac:dyDescent="0.3">
      <c r="A25" s="107"/>
      <c r="B25" s="108"/>
      <c r="C25" s="109"/>
      <c r="D25" s="110"/>
      <c r="E25" s="111"/>
      <c r="F25" s="111"/>
      <c r="G25" s="111"/>
      <c r="H25" s="111"/>
      <c r="I25" s="111"/>
      <c r="J25" s="111"/>
      <c r="K25" s="111"/>
      <c r="L25" s="111"/>
      <c r="M25" s="112"/>
    </row>
    <row r="26" spans="1:13" s="62" customFormat="1" ht="20.100000000000001" customHeight="1" x14ac:dyDescent="0.3">
      <c r="A26" s="95"/>
      <c r="B26" s="96"/>
      <c r="C26" s="97"/>
      <c r="D26" s="98"/>
      <c r="E26" s="99"/>
      <c r="F26" s="99"/>
      <c r="G26" s="99"/>
      <c r="H26" s="99"/>
      <c r="I26" s="99"/>
      <c r="J26" s="99"/>
      <c r="K26" s="99"/>
      <c r="L26" s="99"/>
      <c r="M26" s="100"/>
    </row>
    <row r="27" spans="1:13" s="62" customFormat="1" ht="20.100000000000001" customHeight="1" x14ac:dyDescent="0.3">
      <c r="A27" s="101"/>
      <c r="B27" s="50"/>
      <c r="C27" s="102"/>
      <c r="D27" s="103"/>
      <c r="E27" s="104"/>
      <c r="F27" s="104"/>
      <c r="G27" s="104"/>
      <c r="H27" s="104"/>
      <c r="I27" s="104"/>
      <c r="J27" s="104"/>
      <c r="K27" s="104"/>
      <c r="L27" s="104"/>
      <c r="M27" s="105"/>
    </row>
    <row r="28" spans="1:13" s="62" customFormat="1" ht="20.100000000000001" customHeight="1" x14ac:dyDescent="0.3">
      <c r="A28" s="101"/>
      <c r="B28" s="106"/>
      <c r="C28" s="102"/>
      <c r="D28" s="103"/>
      <c r="E28" s="104"/>
      <c r="F28" s="104"/>
      <c r="G28" s="104"/>
      <c r="H28" s="104"/>
      <c r="I28" s="104"/>
      <c r="J28" s="104"/>
      <c r="K28" s="104"/>
      <c r="L28" s="104"/>
      <c r="M28" s="105"/>
    </row>
    <row r="29" spans="1:13" s="62" customFormat="1" ht="20.100000000000001" customHeight="1" x14ac:dyDescent="0.3">
      <c r="A29" s="101"/>
      <c r="B29" s="106"/>
      <c r="C29" s="102"/>
      <c r="D29" s="103"/>
      <c r="E29" s="104"/>
      <c r="F29" s="104"/>
      <c r="G29" s="104"/>
      <c r="H29" s="104"/>
      <c r="I29" s="104"/>
      <c r="J29" s="104"/>
      <c r="K29" s="104"/>
      <c r="L29" s="104"/>
      <c r="M29" s="105"/>
    </row>
    <row r="30" spans="1:13" s="62" customFormat="1" ht="20.100000000000001" customHeight="1" x14ac:dyDescent="0.3">
      <c r="A30" s="101"/>
      <c r="B30" s="106"/>
      <c r="C30" s="102"/>
      <c r="D30" s="103"/>
      <c r="E30" s="104"/>
      <c r="F30" s="104"/>
      <c r="G30" s="104"/>
      <c r="H30" s="104"/>
      <c r="I30" s="104"/>
      <c r="J30" s="104"/>
      <c r="K30" s="104"/>
      <c r="L30" s="104"/>
      <c r="M30" s="105"/>
    </row>
    <row r="31" spans="1:13" s="62" customFormat="1" ht="20.100000000000001" customHeight="1" x14ac:dyDescent="0.3">
      <c r="A31" s="101"/>
      <c r="B31" s="106"/>
      <c r="C31" s="102"/>
      <c r="D31" s="103"/>
      <c r="E31" s="104"/>
      <c r="F31" s="104"/>
      <c r="G31" s="104"/>
      <c r="H31" s="104"/>
      <c r="I31" s="104"/>
      <c r="J31" s="104"/>
      <c r="K31" s="104"/>
      <c r="L31" s="104"/>
      <c r="M31" s="105"/>
    </row>
    <row r="32" spans="1:13" s="62" customFormat="1" ht="20.100000000000001" customHeight="1" x14ac:dyDescent="0.3">
      <c r="A32" s="101"/>
      <c r="B32" s="106"/>
      <c r="C32" s="102"/>
      <c r="D32" s="103"/>
      <c r="E32" s="104"/>
      <c r="F32" s="104"/>
      <c r="G32" s="104"/>
      <c r="H32" s="104"/>
      <c r="I32" s="104"/>
      <c r="J32" s="104"/>
      <c r="K32" s="104"/>
      <c r="L32" s="104"/>
      <c r="M32" s="105"/>
    </row>
    <row r="33" spans="1:13" s="62" customFormat="1" ht="20.100000000000001" customHeight="1" x14ac:dyDescent="0.3">
      <c r="A33" s="101"/>
      <c r="B33" s="106"/>
      <c r="C33" s="102"/>
      <c r="D33" s="103"/>
      <c r="E33" s="104"/>
      <c r="F33" s="104"/>
      <c r="G33" s="104"/>
      <c r="H33" s="104"/>
      <c r="I33" s="104"/>
      <c r="J33" s="104"/>
      <c r="K33" s="104"/>
      <c r="L33" s="104"/>
      <c r="M33" s="105"/>
    </row>
    <row r="34" spans="1:13" s="62" customFormat="1" ht="20.100000000000001" customHeight="1" x14ac:dyDescent="0.3">
      <c r="A34" s="101"/>
      <c r="B34" s="106"/>
      <c r="C34" s="102"/>
      <c r="D34" s="103"/>
      <c r="E34" s="104"/>
      <c r="F34" s="104"/>
      <c r="G34" s="104"/>
      <c r="H34" s="104"/>
      <c r="I34" s="104"/>
      <c r="J34" s="104"/>
      <c r="K34" s="104"/>
      <c r="L34" s="104"/>
      <c r="M34" s="105"/>
    </row>
    <row r="35" spans="1:13" s="62" customFormat="1" ht="20.100000000000001" customHeight="1" x14ac:dyDescent="0.3">
      <c r="A35" s="101"/>
      <c r="B35" s="106"/>
      <c r="C35" s="102"/>
      <c r="D35" s="103"/>
      <c r="E35" s="104"/>
      <c r="F35" s="104"/>
      <c r="G35" s="104"/>
      <c r="H35" s="104"/>
      <c r="I35" s="104"/>
      <c r="J35" s="104"/>
      <c r="K35" s="104"/>
      <c r="L35" s="104"/>
      <c r="M35" s="105"/>
    </row>
    <row r="36" spans="1:13" s="62" customFormat="1" ht="20.100000000000001" customHeight="1" x14ac:dyDescent="0.3">
      <c r="A36" s="101"/>
      <c r="B36" s="106"/>
      <c r="C36" s="102"/>
      <c r="D36" s="103"/>
      <c r="E36" s="104"/>
      <c r="F36" s="104"/>
      <c r="G36" s="104"/>
      <c r="H36" s="104"/>
      <c r="I36" s="104"/>
      <c r="J36" s="104"/>
      <c r="K36" s="104"/>
      <c r="L36" s="104"/>
      <c r="M36" s="105"/>
    </row>
    <row r="37" spans="1:13" s="62" customFormat="1" ht="20.100000000000001" customHeight="1" x14ac:dyDescent="0.3">
      <c r="A37" s="101"/>
      <c r="B37" s="106"/>
      <c r="C37" s="102"/>
      <c r="D37" s="103"/>
      <c r="E37" s="104"/>
      <c r="F37" s="104"/>
      <c r="G37" s="104"/>
      <c r="H37" s="104"/>
      <c r="I37" s="104"/>
      <c r="J37" s="104"/>
      <c r="K37" s="104"/>
      <c r="L37" s="104"/>
      <c r="M37" s="105"/>
    </row>
    <row r="38" spans="1:13" s="62" customFormat="1" ht="20.100000000000001" customHeight="1" x14ac:dyDescent="0.3">
      <c r="A38" s="101"/>
      <c r="B38" s="106"/>
      <c r="C38" s="102"/>
      <c r="D38" s="103"/>
      <c r="E38" s="104"/>
      <c r="F38" s="104"/>
      <c r="G38" s="104"/>
      <c r="H38" s="104"/>
      <c r="I38" s="104"/>
      <c r="J38" s="104"/>
      <c r="K38" s="104"/>
      <c r="L38" s="104"/>
      <c r="M38" s="105"/>
    </row>
    <row r="39" spans="1:13" s="62" customFormat="1" ht="20.100000000000001" customHeight="1" x14ac:dyDescent="0.3">
      <c r="A39" s="101"/>
      <c r="B39" s="106"/>
      <c r="C39" s="102"/>
      <c r="D39" s="103"/>
      <c r="E39" s="104"/>
      <c r="F39" s="104"/>
      <c r="G39" s="104"/>
      <c r="H39" s="104"/>
      <c r="I39" s="104"/>
      <c r="J39" s="104"/>
      <c r="K39" s="104"/>
      <c r="L39" s="104"/>
      <c r="M39" s="105"/>
    </row>
    <row r="40" spans="1:13" s="62" customFormat="1" ht="20.100000000000001" customHeight="1" x14ac:dyDescent="0.3">
      <c r="A40" s="101"/>
      <c r="B40" s="106"/>
      <c r="C40" s="102"/>
      <c r="D40" s="103"/>
      <c r="E40" s="104"/>
      <c r="F40" s="104"/>
      <c r="G40" s="104"/>
      <c r="H40" s="104"/>
      <c r="I40" s="104"/>
      <c r="J40" s="104"/>
      <c r="K40" s="104"/>
      <c r="L40" s="104"/>
      <c r="M40" s="105"/>
    </row>
    <row r="41" spans="1:13" s="62" customFormat="1" ht="20.100000000000001" customHeight="1" x14ac:dyDescent="0.3">
      <c r="A41" s="101"/>
      <c r="B41" s="106"/>
      <c r="C41" s="102"/>
      <c r="D41" s="103"/>
      <c r="E41" s="104"/>
      <c r="F41" s="104"/>
      <c r="G41" s="104"/>
      <c r="H41" s="104"/>
      <c r="I41" s="104"/>
      <c r="J41" s="104"/>
      <c r="K41" s="104"/>
      <c r="L41" s="104"/>
      <c r="M41" s="105"/>
    </row>
    <row r="42" spans="1:13" s="62" customFormat="1" ht="20.100000000000001" customHeight="1" x14ac:dyDescent="0.3">
      <c r="A42" s="101"/>
      <c r="B42" s="106"/>
      <c r="C42" s="102"/>
      <c r="D42" s="103"/>
      <c r="E42" s="104"/>
      <c r="F42" s="104"/>
      <c r="G42" s="104"/>
      <c r="H42" s="104"/>
      <c r="I42" s="104"/>
      <c r="J42" s="104"/>
      <c r="K42" s="104"/>
      <c r="L42" s="104"/>
      <c r="M42" s="105"/>
    </row>
    <row r="43" spans="1:13" s="62" customFormat="1" ht="20.100000000000001" customHeight="1" x14ac:dyDescent="0.3">
      <c r="A43" s="101"/>
      <c r="B43" s="106"/>
      <c r="C43" s="102"/>
      <c r="D43" s="103"/>
      <c r="E43" s="104"/>
      <c r="F43" s="104"/>
      <c r="G43" s="104"/>
      <c r="H43" s="104"/>
      <c r="I43" s="104"/>
      <c r="J43" s="104"/>
      <c r="K43" s="104"/>
      <c r="L43" s="104"/>
      <c r="M43" s="105"/>
    </row>
    <row r="44" spans="1:13" s="62" customFormat="1" ht="20.100000000000001" customHeight="1" x14ac:dyDescent="0.3">
      <c r="A44" s="101"/>
      <c r="B44" s="106"/>
      <c r="C44" s="102"/>
      <c r="D44" s="103"/>
      <c r="E44" s="104"/>
      <c r="F44" s="104"/>
      <c r="G44" s="104"/>
      <c r="H44" s="104"/>
      <c r="I44" s="104"/>
      <c r="J44" s="104"/>
      <c r="K44" s="104"/>
      <c r="L44" s="104"/>
      <c r="M44" s="105"/>
    </row>
    <row r="45" spans="1:13" s="62" customFormat="1" ht="20.100000000000001" customHeight="1" x14ac:dyDescent="0.3">
      <c r="A45" s="101"/>
      <c r="B45" s="106"/>
      <c r="C45" s="102"/>
      <c r="D45" s="103"/>
      <c r="E45" s="104"/>
      <c r="F45" s="104"/>
      <c r="G45" s="104"/>
      <c r="H45" s="104"/>
      <c r="I45" s="104"/>
      <c r="J45" s="104"/>
      <c r="K45" s="104"/>
      <c r="L45" s="104"/>
      <c r="M45" s="105"/>
    </row>
    <row r="46" spans="1:13" s="62" customFormat="1" ht="20.100000000000001" customHeight="1" x14ac:dyDescent="0.3">
      <c r="A46" s="101"/>
      <c r="B46" s="106"/>
      <c r="C46" s="102"/>
      <c r="D46" s="103"/>
      <c r="E46" s="104"/>
      <c r="F46" s="104"/>
      <c r="G46" s="104"/>
      <c r="H46" s="104"/>
      <c r="I46" s="104"/>
      <c r="J46" s="104"/>
      <c r="K46" s="104"/>
      <c r="L46" s="104"/>
      <c r="M46" s="105"/>
    </row>
    <row r="47" spans="1:13" s="62" customFormat="1" ht="20.100000000000001" customHeight="1" x14ac:dyDescent="0.3">
      <c r="A47" s="107"/>
      <c r="B47" s="108"/>
      <c r="C47" s="109"/>
      <c r="D47" s="110"/>
      <c r="E47" s="111"/>
      <c r="F47" s="111"/>
      <c r="G47" s="111"/>
      <c r="H47" s="111"/>
      <c r="I47" s="111"/>
      <c r="J47" s="111"/>
      <c r="K47" s="111"/>
      <c r="L47" s="111"/>
      <c r="M47" s="112"/>
    </row>
    <row r="48" spans="1:13" s="62" customFormat="1" ht="20.100000000000001" customHeight="1" x14ac:dyDescent="0.3">
      <c r="A48" s="95"/>
      <c r="B48" s="96"/>
      <c r="C48" s="97"/>
      <c r="D48" s="98"/>
      <c r="E48" s="99"/>
      <c r="F48" s="99"/>
      <c r="G48" s="99"/>
      <c r="H48" s="99"/>
      <c r="I48" s="99"/>
      <c r="J48" s="99"/>
      <c r="K48" s="99"/>
      <c r="L48" s="99"/>
      <c r="M48" s="100"/>
    </row>
    <row r="49" spans="1:13" s="62" customFormat="1" ht="20.100000000000001" customHeight="1" x14ac:dyDescent="0.3">
      <c r="A49" s="101"/>
      <c r="B49" s="106"/>
      <c r="C49" s="102"/>
      <c r="D49" s="103"/>
      <c r="E49" s="104"/>
      <c r="F49" s="104"/>
      <c r="G49" s="104"/>
      <c r="H49" s="104"/>
      <c r="I49" s="104"/>
      <c r="J49" s="104"/>
      <c r="K49" s="104"/>
      <c r="L49" s="104"/>
      <c r="M49" s="105"/>
    </row>
    <row r="50" spans="1:13" s="62" customFormat="1" ht="20.100000000000001" customHeight="1" x14ac:dyDescent="0.3">
      <c r="A50" s="101"/>
      <c r="B50" s="106"/>
      <c r="C50" s="102"/>
      <c r="D50" s="103"/>
      <c r="E50" s="104"/>
      <c r="F50" s="104"/>
      <c r="G50" s="104"/>
      <c r="H50" s="104"/>
      <c r="I50" s="104"/>
      <c r="J50" s="104"/>
      <c r="K50" s="104"/>
      <c r="L50" s="104"/>
      <c r="M50" s="105"/>
    </row>
    <row r="51" spans="1:13" s="62" customFormat="1" ht="20.100000000000001" customHeight="1" x14ac:dyDescent="0.3">
      <c r="A51" s="101"/>
      <c r="B51" s="106"/>
      <c r="C51" s="102"/>
      <c r="D51" s="103"/>
      <c r="E51" s="104"/>
      <c r="F51" s="104"/>
      <c r="G51" s="104"/>
      <c r="H51" s="104"/>
      <c r="I51" s="104"/>
      <c r="J51" s="104"/>
      <c r="K51" s="104"/>
      <c r="L51" s="104"/>
      <c r="M51" s="105"/>
    </row>
    <row r="52" spans="1:13" s="62" customFormat="1" ht="20.100000000000001" customHeight="1" x14ac:dyDescent="0.3">
      <c r="A52" s="101"/>
      <c r="B52" s="106"/>
      <c r="C52" s="102"/>
      <c r="D52" s="103"/>
      <c r="E52" s="104"/>
      <c r="F52" s="104"/>
      <c r="G52" s="104"/>
      <c r="H52" s="104"/>
      <c r="I52" s="104"/>
      <c r="J52" s="104"/>
      <c r="K52" s="104"/>
      <c r="L52" s="104"/>
      <c r="M52" s="105"/>
    </row>
    <row r="53" spans="1:13" s="62" customFormat="1" ht="20.100000000000001" customHeight="1" x14ac:dyDescent="0.3">
      <c r="A53" s="101"/>
      <c r="B53" s="106"/>
      <c r="C53" s="102"/>
      <c r="D53" s="103"/>
      <c r="E53" s="104"/>
      <c r="F53" s="104"/>
      <c r="G53" s="104"/>
      <c r="H53" s="104"/>
      <c r="I53" s="104"/>
      <c r="J53" s="104"/>
      <c r="K53" s="104"/>
      <c r="L53" s="104"/>
      <c r="M53" s="105"/>
    </row>
    <row r="54" spans="1:13" s="62" customFormat="1" ht="20.100000000000001" customHeight="1" x14ac:dyDescent="0.3">
      <c r="A54" s="101"/>
      <c r="B54" s="106"/>
      <c r="C54" s="102"/>
      <c r="D54" s="103"/>
      <c r="E54" s="104"/>
      <c r="F54" s="104"/>
      <c r="G54" s="104"/>
      <c r="H54" s="104"/>
      <c r="I54" s="104"/>
      <c r="J54" s="104"/>
      <c r="K54" s="104"/>
      <c r="L54" s="104"/>
      <c r="M54" s="105"/>
    </row>
    <row r="55" spans="1:13" s="62" customFormat="1" ht="20.100000000000001" customHeight="1" x14ac:dyDescent="0.3">
      <c r="A55" s="101"/>
      <c r="B55" s="106"/>
      <c r="C55" s="102"/>
      <c r="D55" s="103"/>
      <c r="E55" s="104"/>
      <c r="F55" s="104"/>
      <c r="G55" s="104"/>
      <c r="H55" s="104"/>
      <c r="I55" s="104"/>
      <c r="J55" s="104"/>
      <c r="K55" s="104"/>
      <c r="L55" s="104"/>
      <c r="M55" s="105"/>
    </row>
    <row r="56" spans="1:13" s="62" customFormat="1" ht="20.100000000000001" customHeight="1" x14ac:dyDescent="0.3">
      <c r="A56" s="101"/>
      <c r="B56" s="106"/>
      <c r="C56" s="102"/>
      <c r="D56" s="103"/>
      <c r="E56" s="104"/>
      <c r="F56" s="104"/>
      <c r="G56" s="104"/>
      <c r="H56" s="104"/>
      <c r="I56" s="104"/>
      <c r="J56" s="104"/>
      <c r="K56" s="104"/>
      <c r="L56" s="104"/>
      <c r="M56" s="105"/>
    </row>
    <row r="57" spans="1:13" s="62" customFormat="1" ht="20.100000000000001" customHeight="1" x14ac:dyDescent="0.3">
      <c r="A57" s="101"/>
      <c r="B57" s="106"/>
      <c r="C57" s="102"/>
      <c r="D57" s="103"/>
      <c r="E57" s="104"/>
      <c r="F57" s="104"/>
      <c r="G57" s="104"/>
      <c r="H57" s="104"/>
      <c r="I57" s="104"/>
      <c r="J57" s="104"/>
      <c r="K57" s="104"/>
      <c r="L57" s="104"/>
      <c r="M57" s="105"/>
    </row>
    <row r="58" spans="1:13" s="62" customFormat="1" ht="20.100000000000001" customHeight="1" x14ac:dyDescent="0.3">
      <c r="A58" s="101"/>
      <c r="B58" s="106"/>
      <c r="C58" s="102"/>
      <c r="D58" s="103"/>
      <c r="E58" s="104"/>
      <c r="F58" s="104"/>
      <c r="G58" s="104"/>
      <c r="H58" s="104"/>
      <c r="I58" s="104"/>
      <c r="J58" s="104"/>
      <c r="K58" s="104"/>
      <c r="L58" s="104"/>
      <c r="M58" s="105"/>
    </row>
    <row r="59" spans="1:13" s="62" customFormat="1" ht="20.100000000000001" customHeight="1" x14ac:dyDescent="0.3">
      <c r="A59" s="101"/>
      <c r="B59" s="106"/>
      <c r="C59" s="102"/>
      <c r="D59" s="103"/>
      <c r="E59" s="104"/>
      <c r="F59" s="104"/>
      <c r="G59" s="104"/>
      <c r="H59" s="104"/>
      <c r="I59" s="104"/>
      <c r="J59" s="104"/>
      <c r="K59" s="104"/>
      <c r="L59" s="104"/>
      <c r="M59" s="105"/>
    </row>
    <row r="60" spans="1:13" s="62" customFormat="1" ht="20.100000000000001" customHeight="1" x14ac:dyDescent="0.3">
      <c r="A60" s="101"/>
      <c r="B60" s="106"/>
      <c r="C60" s="102"/>
      <c r="D60" s="103"/>
      <c r="E60" s="104"/>
      <c r="F60" s="104"/>
      <c r="G60" s="104"/>
      <c r="H60" s="104"/>
      <c r="I60" s="104"/>
      <c r="J60" s="104"/>
      <c r="K60" s="104"/>
      <c r="L60" s="104"/>
      <c r="M60" s="105"/>
    </row>
    <row r="61" spans="1:13" s="62" customFormat="1" ht="20.100000000000001" customHeight="1" x14ac:dyDescent="0.3">
      <c r="A61" s="101"/>
      <c r="B61" s="106"/>
      <c r="C61" s="102"/>
      <c r="D61" s="103"/>
      <c r="E61" s="104"/>
      <c r="F61" s="104"/>
      <c r="G61" s="104"/>
      <c r="H61" s="104"/>
      <c r="I61" s="104"/>
      <c r="J61" s="104"/>
      <c r="K61" s="104"/>
      <c r="L61" s="104"/>
      <c r="M61" s="105"/>
    </row>
    <row r="62" spans="1:13" s="62" customFormat="1" ht="20.100000000000001" customHeight="1" x14ac:dyDescent="0.3">
      <c r="A62" s="101"/>
      <c r="B62" s="106"/>
      <c r="C62" s="102"/>
      <c r="D62" s="103"/>
      <c r="E62" s="104"/>
      <c r="F62" s="104"/>
      <c r="G62" s="104"/>
      <c r="H62" s="104"/>
      <c r="I62" s="104"/>
      <c r="J62" s="104"/>
      <c r="K62" s="104"/>
      <c r="L62" s="104"/>
      <c r="M62" s="105"/>
    </row>
    <row r="63" spans="1:13" s="62" customFormat="1" ht="20.100000000000001" customHeight="1" x14ac:dyDescent="0.3">
      <c r="A63" s="101"/>
      <c r="B63" s="106"/>
      <c r="C63" s="102"/>
      <c r="D63" s="103"/>
      <c r="E63" s="104"/>
      <c r="F63" s="104"/>
      <c r="G63" s="104"/>
      <c r="H63" s="104"/>
      <c r="I63" s="104"/>
      <c r="J63" s="104"/>
      <c r="K63" s="104"/>
      <c r="L63" s="104"/>
      <c r="M63" s="105"/>
    </row>
    <row r="64" spans="1:13" s="62" customFormat="1" ht="20.100000000000001" customHeight="1" x14ac:dyDescent="0.3">
      <c r="A64" s="101"/>
      <c r="B64" s="106"/>
      <c r="C64" s="102"/>
      <c r="D64" s="103"/>
      <c r="E64" s="104"/>
      <c r="F64" s="104"/>
      <c r="G64" s="104"/>
      <c r="H64" s="104"/>
      <c r="I64" s="104"/>
      <c r="J64" s="104"/>
      <c r="K64" s="104"/>
      <c r="L64" s="104"/>
      <c r="M64" s="105"/>
    </row>
    <row r="65" spans="1:37" s="62" customFormat="1" ht="20.100000000000001" customHeight="1" x14ac:dyDescent="0.3">
      <c r="A65" s="101"/>
      <c r="B65" s="106"/>
      <c r="C65" s="102"/>
      <c r="D65" s="103"/>
      <c r="E65" s="104"/>
      <c r="F65" s="104"/>
      <c r="G65" s="104"/>
      <c r="H65" s="104"/>
      <c r="I65" s="104"/>
      <c r="J65" s="104"/>
      <c r="K65" s="104"/>
      <c r="L65" s="104"/>
      <c r="M65" s="105"/>
    </row>
    <row r="66" spans="1:37" s="62" customFormat="1" ht="20.100000000000001" customHeight="1" x14ac:dyDescent="0.3">
      <c r="A66" s="101"/>
      <c r="B66" s="106"/>
      <c r="C66" s="102"/>
      <c r="D66" s="103"/>
      <c r="E66" s="104"/>
      <c r="F66" s="104"/>
      <c r="G66" s="104"/>
      <c r="H66" s="104"/>
      <c r="I66" s="104"/>
      <c r="J66" s="104"/>
      <c r="K66" s="104"/>
      <c r="L66" s="104"/>
      <c r="M66" s="105"/>
    </row>
    <row r="67" spans="1:37" s="62" customFormat="1" ht="20.100000000000001" customHeight="1" x14ac:dyDescent="0.3">
      <c r="A67" s="101"/>
      <c r="B67" s="106"/>
      <c r="C67" s="102"/>
      <c r="D67" s="103"/>
      <c r="E67" s="104"/>
      <c r="F67" s="104"/>
      <c r="G67" s="104"/>
      <c r="H67" s="104"/>
      <c r="I67" s="104"/>
      <c r="J67" s="104"/>
      <c r="K67" s="104"/>
      <c r="L67" s="104"/>
      <c r="M67" s="105"/>
    </row>
    <row r="68" spans="1:37" s="62" customFormat="1" ht="20.100000000000001" customHeight="1" x14ac:dyDescent="0.3">
      <c r="A68" s="101"/>
      <c r="B68" s="106"/>
      <c r="C68" s="102"/>
      <c r="D68" s="103"/>
      <c r="E68" s="104"/>
      <c r="F68" s="104"/>
      <c r="G68" s="104"/>
      <c r="H68" s="104"/>
      <c r="I68" s="104"/>
      <c r="J68" s="104"/>
      <c r="K68" s="104"/>
      <c r="L68" s="104"/>
      <c r="M68" s="105"/>
    </row>
    <row r="69" spans="1:37" s="62" customFormat="1" ht="20.100000000000001" customHeight="1" x14ac:dyDescent="0.3">
      <c r="A69" s="107"/>
      <c r="B69" s="108"/>
      <c r="C69" s="109"/>
      <c r="D69" s="110"/>
      <c r="E69" s="111"/>
      <c r="F69" s="111"/>
      <c r="G69" s="111"/>
      <c r="H69" s="111"/>
      <c r="I69" s="111"/>
      <c r="J69" s="111"/>
      <c r="K69" s="111"/>
      <c r="L69" s="111"/>
      <c r="M69" s="112"/>
    </row>
    <row r="70" spans="1:37" s="62" customFormat="1" ht="20.100000000000001" customHeight="1" x14ac:dyDescent="0.3">
      <c r="A70" s="95"/>
      <c r="B70" s="96"/>
      <c r="C70" s="97"/>
      <c r="D70" s="98"/>
      <c r="E70" s="99"/>
      <c r="F70" s="99"/>
      <c r="G70" s="99"/>
      <c r="H70" s="99"/>
      <c r="I70" s="99"/>
      <c r="J70" s="99"/>
      <c r="K70" s="99"/>
      <c r="L70" s="99"/>
      <c r="M70" s="100"/>
    </row>
    <row r="71" spans="1:37" s="62" customFormat="1" ht="20.100000000000001" customHeight="1" x14ac:dyDescent="0.3">
      <c r="A71" s="101"/>
      <c r="B71" s="50"/>
      <c r="C71" s="102"/>
      <c r="D71" s="103"/>
      <c r="E71" s="104"/>
      <c r="F71" s="104"/>
      <c r="G71" s="104"/>
      <c r="H71" s="104"/>
      <c r="I71" s="104"/>
      <c r="J71" s="104"/>
      <c r="K71" s="104"/>
      <c r="L71" s="104"/>
      <c r="M71" s="105"/>
    </row>
    <row r="72" spans="1:37" s="62" customFormat="1" ht="20.100000000000001" customHeight="1" x14ac:dyDescent="0.3">
      <c r="A72" s="101"/>
      <c r="B72" s="106"/>
      <c r="C72" s="102"/>
      <c r="D72" s="103"/>
      <c r="E72" s="104"/>
      <c r="F72" s="104"/>
      <c r="G72" s="104"/>
      <c r="H72" s="104"/>
      <c r="I72" s="104"/>
      <c r="J72" s="104"/>
      <c r="K72" s="104"/>
      <c r="L72" s="104"/>
      <c r="M72" s="105"/>
    </row>
    <row r="73" spans="1:37" s="62" customFormat="1" ht="20.100000000000001" customHeight="1" x14ac:dyDescent="0.3">
      <c r="A73" s="101"/>
      <c r="B73" s="106"/>
      <c r="C73" s="102"/>
      <c r="D73" s="103"/>
      <c r="E73" s="104"/>
      <c r="F73" s="104"/>
      <c r="G73" s="104"/>
      <c r="H73" s="104"/>
      <c r="I73" s="104"/>
      <c r="J73" s="104"/>
      <c r="K73" s="104"/>
      <c r="L73" s="104"/>
      <c r="M73" s="105"/>
    </row>
    <row r="74" spans="1:37" s="62" customFormat="1" ht="20.100000000000001" customHeight="1" x14ac:dyDescent="0.3">
      <c r="A74" s="101"/>
      <c r="B74" s="106"/>
      <c r="C74" s="102"/>
      <c r="D74" s="103"/>
      <c r="E74" s="104"/>
      <c r="F74" s="104"/>
      <c r="G74" s="104"/>
      <c r="H74" s="104"/>
      <c r="I74" s="104"/>
      <c r="J74" s="104"/>
      <c r="K74" s="104"/>
      <c r="L74" s="104"/>
      <c r="M74" s="105"/>
    </row>
    <row r="75" spans="1:37" s="62" customFormat="1" ht="20.100000000000001" customHeight="1" x14ac:dyDescent="0.3">
      <c r="A75" s="101"/>
      <c r="B75" s="106"/>
      <c r="C75" s="102"/>
      <c r="D75" s="103"/>
      <c r="E75" s="104"/>
      <c r="F75" s="104"/>
      <c r="G75" s="104"/>
      <c r="H75" s="104"/>
      <c r="I75" s="104"/>
      <c r="J75" s="104"/>
      <c r="K75" s="104"/>
      <c r="L75" s="104"/>
      <c r="M75" s="105"/>
    </row>
    <row r="76" spans="1:37" s="62" customFormat="1" ht="20.100000000000001" customHeight="1" x14ac:dyDescent="0.3">
      <c r="A76" s="101"/>
      <c r="B76" s="106"/>
      <c r="C76" s="102"/>
      <c r="D76" s="103"/>
      <c r="E76" s="104"/>
      <c r="F76" s="104"/>
      <c r="G76" s="104"/>
      <c r="H76" s="104"/>
      <c r="I76" s="104"/>
      <c r="J76" s="104"/>
      <c r="K76" s="104"/>
      <c r="L76" s="104"/>
      <c r="M76" s="105"/>
    </row>
    <row r="77" spans="1:37" s="62" customFormat="1" ht="20.100000000000001" customHeight="1" x14ac:dyDescent="0.3">
      <c r="A77" s="101"/>
      <c r="B77" s="106"/>
      <c r="C77" s="102"/>
      <c r="D77" s="103"/>
      <c r="E77" s="104"/>
      <c r="F77" s="104"/>
      <c r="G77" s="104"/>
      <c r="H77" s="104"/>
      <c r="I77" s="104"/>
      <c r="J77" s="104"/>
      <c r="K77" s="104"/>
      <c r="L77" s="104"/>
      <c r="M77" s="105"/>
    </row>
    <row r="78" spans="1:37" s="62" customFormat="1" ht="20.100000000000001" customHeight="1" x14ac:dyDescent="0.3">
      <c r="A78" s="101"/>
      <c r="B78" s="106"/>
      <c r="C78" s="102"/>
      <c r="D78" s="103"/>
      <c r="E78" s="104"/>
      <c r="F78" s="104"/>
      <c r="G78" s="104"/>
      <c r="H78" s="104"/>
      <c r="I78" s="104"/>
      <c r="J78" s="104"/>
      <c r="K78" s="104"/>
      <c r="L78" s="104"/>
      <c r="M78" s="105"/>
    </row>
    <row r="79" spans="1:37" s="62" customFormat="1" ht="20.100000000000001" customHeight="1" x14ac:dyDescent="0.3">
      <c r="A79" s="39"/>
      <c r="B79" s="93"/>
      <c r="C79" s="94"/>
      <c r="D79" s="94"/>
      <c r="E79" s="93"/>
      <c r="F79" s="93"/>
      <c r="G79" s="93"/>
      <c r="H79" s="93"/>
      <c r="I79" s="93"/>
      <c r="J79" s="93"/>
      <c r="K79" s="93"/>
      <c r="L79" s="93"/>
      <c r="M79" s="93"/>
    </row>
    <row r="80" spans="1:37" s="62" customFormat="1" ht="20.100000000000001" customHeight="1" x14ac:dyDescent="0.3">
      <c r="A80" s="349"/>
      <c r="B80" s="351"/>
      <c r="C80" s="351"/>
      <c r="D80" s="351"/>
      <c r="E80" s="351"/>
      <c r="F80" s="351"/>
      <c r="G80" s="351"/>
      <c r="H80" s="351"/>
      <c r="I80" s="351"/>
      <c r="J80" s="351"/>
      <c r="K80" s="351"/>
      <c r="L80" s="351"/>
      <c r="M80" s="353"/>
      <c r="N80" s="92"/>
      <c r="O80" s="92"/>
      <c r="P80" s="92"/>
      <c r="Q80" s="92"/>
      <c r="R80" s="92"/>
      <c r="S80" s="92"/>
      <c r="T80" s="92"/>
      <c r="U80" s="92"/>
      <c r="V80" s="92"/>
      <c r="W80" s="92"/>
      <c r="X80" s="92"/>
      <c r="Y80" s="92"/>
      <c r="Z80" s="92"/>
      <c r="AA80" s="92"/>
      <c r="AB80" s="92"/>
      <c r="AC80" s="92"/>
      <c r="AD80" s="92"/>
      <c r="AE80" s="92"/>
      <c r="AF80" s="92"/>
      <c r="AG80" s="92"/>
      <c r="AH80" s="92"/>
      <c r="AI80" s="92"/>
      <c r="AJ80" s="92"/>
      <c r="AK80" s="92"/>
    </row>
    <row r="81" spans="1:37" s="62" customFormat="1" ht="20.100000000000001" customHeight="1" x14ac:dyDescent="0.3">
      <c r="A81" s="350"/>
      <c r="B81" s="352"/>
      <c r="C81" s="352"/>
      <c r="D81" s="352"/>
      <c r="E81" s="42"/>
      <c r="F81" s="42"/>
      <c r="G81" s="42"/>
      <c r="H81" s="42"/>
      <c r="I81" s="42"/>
      <c r="J81" s="42"/>
      <c r="K81" s="42"/>
      <c r="L81" s="42"/>
      <c r="M81" s="354"/>
      <c r="N81" s="92"/>
      <c r="O81" s="92"/>
      <c r="P81" s="92"/>
      <c r="Q81" s="92"/>
      <c r="R81" s="92"/>
      <c r="S81" s="92"/>
      <c r="T81" s="92"/>
      <c r="U81" s="92"/>
      <c r="V81" s="92"/>
      <c r="W81" s="92"/>
      <c r="X81" s="92"/>
      <c r="Y81" s="92"/>
      <c r="Z81" s="92"/>
      <c r="AA81" s="92"/>
      <c r="AB81" s="92"/>
      <c r="AC81" s="92"/>
      <c r="AD81" s="92"/>
      <c r="AE81" s="92"/>
      <c r="AF81" s="92"/>
      <c r="AG81" s="92"/>
      <c r="AH81" s="92"/>
      <c r="AI81" s="92"/>
      <c r="AJ81" s="92"/>
      <c r="AK81" s="92"/>
    </row>
    <row r="82" spans="1:37" s="62" customFormat="1" ht="20.100000000000001" customHeight="1" x14ac:dyDescent="0.3">
      <c r="A82" s="95"/>
      <c r="B82" s="96"/>
      <c r="C82" s="97"/>
      <c r="D82" s="98"/>
      <c r="E82" s="99"/>
      <c r="F82" s="99"/>
      <c r="G82" s="99"/>
      <c r="H82" s="99"/>
      <c r="I82" s="99"/>
      <c r="J82" s="99"/>
      <c r="K82" s="99"/>
      <c r="L82" s="99"/>
      <c r="M82" s="100"/>
    </row>
    <row r="83" spans="1:37" s="62" customFormat="1" ht="20.100000000000001" customHeight="1" x14ac:dyDescent="0.3">
      <c r="A83" s="101"/>
      <c r="B83" s="50"/>
      <c r="C83" s="102"/>
      <c r="D83" s="103"/>
      <c r="E83" s="104"/>
      <c r="F83" s="104"/>
      <c r="G83" s="104"/>
      <c r="H83" s="104"/>
      <c r="I83" s="104"/>
      <c r="J83" s="104"/>
      <c r="K83" s="104"/>
      <c r="L83" s="104"/>
      <c r="M83" s="105"/>
    </row>
    <row r="84" spans="1:37" s="62" customFormat="1" ht="20.100000000000001" customHeight="1" x14ac:dyDescent="0.3">
      <c r="A84" s="101"/>
      <c r="B84" s="106"/>
      <c r="C84" s="102"/>
      <c r="D84" s="103"/>
      <c r="E84" s="104"/>
      <c r="F84" s="104"/>
      <c r="G84" s="104"/>
      <c r="H84" s="104"/>
      <c r="I84" s="104"/>
      <c r="J84" s="104"/>
      <c r="K84" s="104"/>
      <c r="L84" s="104"/>
      <c r="M84" s="105"/>
    </row>
    <row r="85" spans="1:37" s="62" customFormat="1" ht="20.100000000000001" customHeight="1" x14ac:dyDescent="0.3">
      <c r="A85" s="101"/>
      <c r="B85" s="106"/>
      <c r="C85" s="102"/>
      <c r="D85" s="103"/>
      <c r="E85" s="104"/>
      <c r="F85" s="104"/>
      <c r="G85" s="104"/>
      <c r="H85" s="104"/>
      <c r="I85" s="104"/>
      <c r="J85" s="104"/>
      <c r="K85" s="104"/>
      <c r="L85" s="104"/>
      <c r="M85" s="105"/>
    </row>
    <row r="86" spans="1:37" s="62" customFormat="1" ht="20.100000000000001" customHeight="1" x14ac:dyDescent="0.3">
      <c r="A86" s="101"/>
      <c r="B86" s="106"/>
      <c r="C86" s="102"/>
      <c r="D86" s="103"/>
      <c r="E86" s="104"/>
      <c r="F86" s="104"/>
      <c r="G86" s="104"/>
      <c r="H86" s="104"/>
      <c r="I86" s="104"/>
      <c r="J86" s="104"/>
      <c r="K86" s="104"/>
      <c r="L86" s="104"/>
      <c r="M86" s="105"/>
    </row>
    <row r="87" spans="1:37" s="62" customFormat="1" ht="20.100000000000001" customHeight="1" x14ac:dyDescent="0.3">
      <c r="A87" s="101"/>
      <c r="B87" s="106"/>
      <c r="C87" s="102"/>
      <c r="D87" s="103"/>
      <c r="E87" s="104"/>
      <c r="F87" s="104"/>
      <c r="G87" s="104"/>
      <c r="H87" s="104"/>
      <c r="I87" s="104"/>
      <c r="J87" s="104"/>
      <c r="K87" s="104"/>
      <c r="L87" s="104"/>
      <c r="M87" s="105"/>
    </row>
    <row r="88" spans="1:37" s="62" customFormat="1" ht="20.100000000000001" customHeight="1" x14ac:dyDescent="0.3">
      <c r="A88" s="101"/>
      <c r="B88" s="106"/>
      <c r="C88" s="102"/>
      <c r="D88" s="103"/>
      <c r="E88" s="104"/>
      <c r="F88" s="104"/>
      <c r="G88" s="104"/>
      <c r="H88" s="104"/>
      <c r="I88" s="104"/>
      <c r="J88" s="104"/>
      <c r="K88" s="104"/>
      <c r="L88" s="104"/>
      <c r="M88" s="105"/>
    </row>
    <row r="89" spans="1:37" s="62" customFormat="1" ht="20.100000000000001" customHeight="1" x14ac:dyDescent="0.3">
      <c r="A89" s="101"/>
      <c r="B89" s="106"/>
      <c r="C89" s="102"/>
      <c r="D89" s="103"/>
      <c r="E89" s="104"/>
      <c r="F89" s="104"/>
      <c r="G89" s="104"/>
      <c r="H89" s="104"/>
      <c r="I89" s="104"/>
      <c r="J89" s="104"/>
      <c r="K89" s="104"/>
      <c r="L89" s="104"/>
      <c r="M89" s="105"/>
    </row>
    <row r="90" spans="1:37" s="62" customFormat="1" ht="20.100000000000001" customHeight="1" x14ac:dyDescent="0.3">
      <c r="A90" s="101"/>
      <c r="B90" s="106"/>
      <c r="C90" s="102"/>
      <c r="D90" s="103"/>
      <c r="E90" s="104"/>
      <c r="F90" s="104"/>
      <c r="G90" s="104"/>
      <c r="H90" s="104"/>
      <c r="I90" s="104"/>
      <c r="J90" s="104"/>
      <c r="K90" s="104"/>
      <c r="L90" s="104"/>
      <c r="M90" s="105"/>
    </row>
    <row r="91" spans="1:37" s="62" customFormat="1" ht="20.100000000000001" customHeight="1" x14ac:dyDescent="0.3">
      <c r="A91" s="101"/>
      <c r="B91" s="106"/>
      <c r="C91" s="102"/>
      <c r="D91" s="103"/>
      <c r="E91" s="104"/>
      <c r="F91" s="104"/>
      <c r="G91" s="104"/>
      <c r="H91" s="104"/>
      <c r="I91" s="104"/>
      <c r="J91" s="104"/>
      <c r="K91" s="104"/>
      <c r="L91" s="104"/>
      <c r="M91" s="105"/>
    </row>
    <row r="92" spans="1:37" s="62" customFormat="1" ht="20.100000000000001" customHeight="1" x14ac:dyDescent="0.3">
      <c r="A92" s="101"/>
      <c r="B92" s="106"/>
      <c r="C92" s="102"/>
      <c r="D92" s="103"/>
      <c r="E92" s="104"/>
      <c r="F92" s="104"/>
      <c r="G92" s="104"/>
      <c r="H92" s="104"/>
      <c r="I92" s="104"/>
      <c r="J92" s="104"/>
      <c r="K92" s="104"/>
      <c r="L92" s="104"/>
      <c r="M92" s="105"/>
    </row>
    <row r="93" spans="1:37" s="62" customFormat="1" ht="20.100000000000001" customHeight="1" x14ac:dyDescent="0.3">
      <c r="A93" s="101"/>
      <c r="B93" s="106"/>
      <c r="C93" s="102"/>
      <c r="D93" s="103"/>
      <c r="E93" s="104"/>
      <c r="F93" s="104"/>
      <c r="G93" s="104"/>
      <c r="H93" s="104"/>
      <c r="I93" s="104"/>
      <c r="J93" s="104"/>
      <c r="K93" s="104"/>
      <c r="L93" s="104"/>
      <c r="M93" s="105"/>
    </row>
    <row r="94" spans="1:37" s="62" customFormat="1" ht="20.100000000000001" customHeight="1" x14ac:dyDescent="0.3">
      <c r="A94" s="101"/>
      <c r="B94" s="106"/>
      <c r="C94" s="102"/>
      <c r="D94" s="103"/>
      <c r="E94" s="104"/>
      <c r="F94" s="104"/>
      <c r="G94" s="104"/>
      <c r="H94" s="104"/>
      <c r="I94" s="104"/>
      <c r="J94" s="104"/>
      <c r="K94" s="104"/>
      <c r="L94" s="104"/>
      <c r="M94" s="105"/>
    </row>
    <row r="95" spans="1:37" s="62" customFormat="1" ht="20.100000000000001" customHeight="1" x14ac:dyDescent="0.3">
      <c r="A95" s="101"/>
      <c r="B95" s="106"/>
      <c r="C95" s="102"/>
      <c r="D95" s="103"/>
      <c r="E95" s="104"/>
      <c r="F95" s="104"/>
      <c r="G95" s="104"/>
      <c r="H95" s="104"/>
      <c r="I95" s="104"/>
      <c r="J95" s="104"/>
      <c r="K95" s="104"/>
      <c r="L95" s="104"/>
      <c r="M95" s="105"/>
    </row>
    <row r="96" spans="1:37" s="62" customFormat="1" ht="20.100000000000001" customHeight="1" x14ac:dyDescent="0.3">
      <c r="A96" s="101"/>
      <c r="B96" s="106"/>
      <c r="C96" s="102"/>
      <c r="D96" s="103"/>
      <c r="E96" s="104"/>
      <c r="F96" s="104"/>
      <c r="G96" s="104"/>
      <c r="H96" s="104"/>
      <c r="I96" s="104"/>
      <c r="J96" s="104"/>
      <c r="K96" s="104"/>
      <c r="L96" s="104"/>
      <c r="M96" s="105"/>
    </row>
    <row r="97" spans="1:13" s="62" customFormat="1" ht="20.100000000000001" customHeight="1" x14ac:dyDescent="0.3">
      <c r="A97" s="101"/>
      <c r="B97" s="106"/>
      <c r="C97" s="102"/>
      <c r="D97" s="103"/>
      <c r="E97" s="104"/>
      <c r="F97" s="104"/>
      <c r="G97" s="104"/>
      <c r="H97" s="104"/>
      <c r="I97" s="104"/>
      <c r="J97" s="104"/>
      <c r="K97" s="104"/>
      <c r="L97" s="104"/>
      <c r="M97" s="105"/>
    </row>
    <row r="98" spans="1:13" s="62" customFormat="1" ht="20.100000000000001" customHeight="1" x14ac:dyDescent="0.3">
      <c r="A98" s="101"/>
      <c r="B98" s="106"/>
      <c r="C98" s="102"/>
      <c r="D98" s="103"/>
      <c r="E98" s="104"/>
      <c r="F98" s="104"/>
      <c r="G98" s="104"/>
      <c r="H98" s="104"/>
      <c r="I98" s="104"/>
      <c r="J98" s="104"/>
      <c r="K98" s="104"/>
      <c r="L98" s="104"/>
      <c r="M98" s="105"/>
    </row>
    <row r="99" spans="1:13" s="62" customFormat="1" ht="20.100000000000001" customHeight="1" x14ac:dyDescent="0.3">
      <c r="A99" s="101"/>
      <c r="B99" s="106"/>
      <c r="C99" s="102"/>
      <c r="D99" s="103"/>
      <c r="E99" s="104"/>
      <c r="F99" s="104"/>
      <c r="G99" s="104"/>
      <c r="H99" s="104"/>
      <c r="I99" s="104"/>
      <c r="J99" s="104"/>
      <c r="K99" s="104"/>
      <c r="L99" s="104"/>
      <c r="M99" s="105"/>
    </row>
    <row r="100" spans="1:13" s="62" customFormat="1" ht="20.100000000000001" customHeight="1" x14ac:dyDescent="0.3">
      <c r="A100" s="101"/>
      <c r="B100" s="106"/>
      <c r="C100" s="102"/>
      <c r="D100" s="103"/>
      <c r="E100" s="104"/>
      <c r="F100" s="104"/>
      <c r="G100" s="104"/>
      <c r="H100" s="104"/>
      <c r="I100" s="104"/>
      <c r="J100" s="104"/>
      <c r="K100" s="104"/>
      <c r="L100" s="104"/>
      <c r="M100" s="105"/>
    </row>
    <row r="101" spans="1:13" s="62" customFormat="1" ht="20.100000000000001" customHeight="1" x14ac:dyDescent="0.3">
      <c r="A101" s="101"/>
      <c r="B101" s="106"/>
      <c r="C101" s="102"/>
      <c r="D101" s="103"/>
      <c r="E101" s="104"/>
      <c r="F101" s="104"/>
      <c r="G101" s="104"/>
      <c r="H101" s="104"/>
      <c r="I101" s="104"/>
      <c r="J101" s="104"/>
      <c r="K101" s="104"/>
      <c r="L101" s="104"/>
      <c r="M101" s="105"/>
    </row>
    <row r="102" spans="1:13" s="62" customFormat="1" ht="20.100000000000001" customHeight="1" x14ac:dyDescent="0.3">
      <c r="A102" s="101"/>
      <c r="B102" s="106"/>
      <c r="C102" s="102"/>
      <c r="D102" s="103"/>
      <c r="E102" s="104"/>
      <c r="F102" s="104"/>
      <c r="G102" s="104"/>
      <c r="H102" s="104"/>
      <c r="I102" s="104"/>
      <c r="J102" s="104"/>
      <c r="K102" s="104"/>
      <c r="L102" s="104"/>
      <c r="M102" s="105"/>
    </row>
    <row r="103" spans="1:13" s="62" customFormat="1" ht="20.100000000000001" customHeight="1" x14ac:dyDescent="0.3">
      <c r="A103" s="107"/>
      <c r="B103" s="108"/>
      <c r="C103" s="109"/>
      <c r="D103" s="110"/>
      <c r="E103" s="111"/>
      <c r="F103" s="111"/>
      <c r="G103" s="111"/>
      <c r="H103" s="111"/>
      <c r="I103" s="111"/>
      <c r="J103" s="111"/>
      <c r="K103" s="111"/>
      <c r="L103" s="111"/>
      <c r="M103" s="112"/>
    </row>
    <row r="104" spans="1:13" s="62" customFormat="1" ht="20.100000000000001" customHeight="1" x14ac:dyDescent="0.3">
      <c r="A104" s="95"/>
      <c r="B104" s="96"/>
      <c r="C104" s="97"/>
      <c r="D104" s="98"/>
      <c r="E104" s="99"/>
      <c r="F104" s="99"/>
      <c r="G104" s="99"/>
      <c r="H104" s="99"/>
      <c r="I104" s="99"/>
      <c r="J104" s="99"/>
      <c r="K104" s="99"/>
      <c r="L104" s="99"/>
      <c r="M104" s="100"/>
    </row>
    <row r="105" spans="1:13" s="62" customFormat="1" ht="20.100000000000001" customHeight="1" x14ac:dyDescent="0.3">
      <c r="A105" s="101"/>
      <c r="B105" s="106"/>
      <c r="C105" s="102"/>
      <c r="D105" s="103"/>
      <c r="E105" s="104"/>
      <c r="F105" s="104"/>
      <c r="G105" s="104"/>
      <c r="H105" s="104"/>
      <c r="I105" s="104"/>
      <c r="J105" s="104"/>
      <c r="K105" s="104"/>
      <c r="L105" s="104"/>
      <c r="M105" s="105"/>
    </row>
    <row r="106" spans="1:13" s="62" customFormat="1" ht="20.100000000000001" customHeight="1" x14ac:dyDescent="0.3">
      <c r="A106" s="101"/>
      <c r="B106" s="106"/>
      <c r="C106" s="102"/>
      <c r="D106" s="103"/>
      <c r="E106" s="104"/>
      <c r="F106" s="104"/>
      <c r="G106" s="104"/>
      <c r="H106" s="104"/>
      <c r="I106" s="104"/>
      <c r="J106" s="104"/>
      <c r="K106" s="104"/>
      <c r="L106" s="104"/>
      <c r="M106" s="105"/>
    </row>
    <row r="107" spans="1:13" s="62" customFormat="1" ht="20.100000000000001" customHeight="1" x14ac:dyDescent="0.3">
      <c r="A107" s="101"/>
      <c r="B107" s="106"/>
      <c r="C107" s="102"/>
      <c r="D107" s="103"/>
      <c r="E107" s="104"/>
      <c r="F107" s="104"/>
      <c r="G107" s="104"/>
      <c r="H107" s="104"/>
      <c r="I107" s="104"/>
      <c r="J107" s="104"/>
      <c r="K107" s="104"/>
      <c r="L107" s="104"/>
      <c r="M107" s="105"/>
    </row>
    <row r="108" spans="1:13" s="62" customFormat="1" ht="20.100000000000001" customHeight="1" x14ac:dyDescent="0.3">
      <c r="A108" s="101"/>
      <c r="B108" s="106"/>
      <c r="C108" s="102"/>
      <c r="D108" s="103"/>
      <c r="E108" s="104"/>
      <c r="F108" s="104"/>
      <c r="G108" s="104"/>
      <c r="H108" s="104"/>
      <c r="I108" s="104"/>
      <c r="J108" s="104"/>
      <c r="K108" s="104"/>
      <c r="L108" s="104"/>
      <c r="M108" s="105"/>
    </row>
    <row r="109" spans="1:13" s="62" customFormat="1" ht="20.100000000000001" customHeight="1" x14ac:dyDescent="0.3">
      <c r="A109" s="101"/>
      <c r="B109" s="106"/>
      <c r="C109" s="102"/>
      <c r="D109" s="103"/>
      <c r="E109" s="104"/>
      <c r="F109" s="104"/>
      <c r="G109" s="104"/>
      <c r="H109" s="104"/>
      <c r="I109" s="104"/>
      <c r="J109" s="104"/>
      <c r="K109" s="104"/>
      <c r="L109" s="104"/>
      <c r="M109" s="105"/>
    </row>
    <row r="110" spans="1:13" s="62" customFormat="1" ht="20.100000000000001" customHeight="1" x14ac:dyDescent="0.3">
      <c r="A110" s="101"/>
      <c r="B110" s="106"/>
      <c r="C110" s="102"/>
      <c r="D110" s="103"/>
      <c r="E110" s="104"/>
      <c r="F110" s="104"/>
      <c r="G110" s="104"/>
      <c r="H110" s="104"/>
      <c r="I110" s="104"/>
      <c r="J110" s="104"/>
      <c r="K110" s="104"/>
      <c r="L110" s="104"/>
      <c r="M110" s="105"/>
    </row>
    <row r="111" spans="1:13" s="62" customFormat="1" ht="20.100000000000001" customHeight="1" x14ac:dyDescent="0.3">
      <c r="A111" s="101"/>
      <c r="B111" s="106"/>
      <c r="C111" s="102"/>
      <c r="D111" s="103"/>
      <c r="E111" s="104"/>
      <c r="F111" s="104"/>
      <c r="G111" s="104"/>
      <c r="H111" s="104"/>
      <c r="I111" s="104"/>
      <c r="J111" s="104"/>
      <c r="K111" s="104"/>
      <c r="L111" s="104"/>
      <c r="M111" s="105"/>
    </row>
    <row r="112" spans="1:13" s="62" customFormat="1" ht="20.100000000000001" customHeight="1" x14ac:dyDescent="0.3">
      <c r="A112" s="101"/>
      <c r="B112" s="106"/>
      <c r="C112" s="102"/>
      <c r="D112" s="103"/>
      <c r="E112" s="104"/>
      <c r="F112" s="104"/>
      <c r="G112" s="104"/>
      <c r="H112" s="104"/>
      <c r="I112" s="104"/>
      <c r="J112" s="104"/>
      <c r="K112" s="104"/>
      <c r="L112" s="104"/>
      <c r="M112" s="105"/>
    </row>
    <row r="113" spans="1:13" s="62" customFormat="1" ht="20.100000000000001" customHeight="1" x14ac:dyDescent="0.3">
      <c r="A113" s="101"/>
      <c r="B113" s="106"/>
      <c r="C113" s="102"/>
      <c r="D113" s="103"/>
      <c r="E113" s="104"/>
      <c r="F113" s="104"/>
      <c r="G113" s="104"/>
      <c r="H113" s="104"/>
      <c r="I113" s="104"/>
      <c r="J113" s="104"/>
      <c r="K113" s="104"/>
      <c r="L113" s="104"/>
      <c r="M113" s="105"/>
    </row>
    <row r="114" spans="1:13" s="62" customFormat="1" ht="20.100000000000001" customHeight="1" x14ac:dyDescent="0.3">
      <c r="A114" s="101"/>
      <c r="B114" s="106"/>
      <c r="C114" s="102"/>
      <c r="D114" s="103"/>
      <c r="E114" s="104"/>
      <c r="F114" s="104"/>
      <c r="G114" s="104"/>
      <c r="H114" s="104"/>
      <c r="I114" s="104"/>
      <c r="J114" s="104"/>
      <c r="K114" s="104"/>
      <c r="L114" s="104"/>
      <c r="M114" s="105"/>
    </row>
    <row r="115" spans="1:13" s="62" customFormat="1" ht="20.100000000000001" customHeight="1" x14ac:dyDescent="0.3">
      <c r="A115" s="101"/>
      <c r="B115" s="106"/>
      <c r="C115" s="102"/>
      <c r="D115" s="103"/>
      <c r="E115" s="104"/>
      <c r="F115" s="104"/>
      <c r="G115" s="104"/>
      <c r="H115" s="104"/>
      <c r="I115" s="104"/>
      <c r="J115" s="104"/>
      <c r="K115" s="104"/>
      <c r="L115" s="104"/>
      <c r="M115" s="105"/>
    </row>
    <row r="116" spans="1:13" s="62" customFormat="1" ht="20.100000000000001" customHeight="1" x14ac:dyDescent="0.3">
      <c r="A116" s="101"/>
      <c r="B116" s="106"/>
      <c r="C116" s="102"/>
      <c r="D116" s="103"/>
      <c r="E116" s="104"/>
      <c r="F116" s="104"/>
      <c r="G116" s="104"/>
      <c r="H116" s="104"/>
      <c r="I116" s="104"/>
      <c r="J116" s="104"/>
      <c r="K116" s="104"/>
      <c r="L116" s="104"/>
      <c r="M116" s="105"/>
    </row>
    <row r="117" spans="1:13" s="62" customFormat="1" ht="20.100000000000001" customHeight="1" x14ac:dyDescent="0.3">
      <c r="A117" s="101"/>
      <c r="B117" s="106"/>
      <c r="C117" s="102"/>
      <c r="D117" s="103"/>
      <c r="E117" s="104"/>
      <c r="F117" s="104"/>
      <c r="G117" s="104"/>
      <c r="H117" s="104"/>
      <c r="I117" s="104"/>
      <c r="J117" s="104"/>
      <c r="K117" s="104"/>
      <c r="L117" s="104"/>
      <c r="M117" s="105"/>
    </row>
    <row r="118" spans="1:13" s="62" customFormat="1" ht="20.100000000000001" customHeight="1" x14ac:dyDescent="0.3">
      <c r="A118" s="101"/>
      <c r="B118" s="106"/>
      <c r="C118" s="102"/>
      <c r="D118" s="103"/>
      <c r="E118" s="104"/>
      <c r="F118" s="104"/>
      <c r="G118" s="104"/>
      <c r="H118" s="104"/>
      <c r="I118" s="104"/>
      <c r="J118" s="104"/>
      <c r="K118" s="104"/>
      <c r="L118" s="104"/>
      <c r="M118" s="105"/>
    </row>
    <row r="119" spans="1:13" s="62" customFormat="1" ht="20.100000000000001" customHeight="1" x14ac:dyDescent="0.3">
      <c r="A119" s="101"/>
      <c r="B119" s="106"/>
      <c r="C119" s="102"/>
      <c r="D119" s="103"/>
      <c r="E119" s="104"/>
      <c r="F119" s="104"/>
      <c r="G119" s="104"/>
      <c r="H119" s="104"/>
      <c r="I119" s="104"/>
      <c r="J119" s="104"/>
      <c r="K119" s="104"/>
      <c r="L119" s="104"/>
      <c r="M119" s="105"/>
    </row>
    <row r="120" spans="1:13" s="62" customFormat="1" ht="20.100000000000001" customHeight="1" x14ac:dyDescent="0.3">
      <c r="A120" s="101"/>
      <c r="B120" s="106"/>
      <c r="C120" s="102"/>
      <c r="D120" s="103"/>
      <c r="E120" s="104"/>
      <c r="F120" s="104"/>
      <c r="G120" s="104"/>
      <c r="H120" s="104"/>
      <c r="I120" s="104"/>
      <c r="J120" s="104"/>
      <c r="K120" s="104"/>
      <c r="L120" s="104"/>
      <c r="M120" s="105"/>
    </row>
    <row r="121" spans="1:13" s="62" customFormat="1" ht="20.100000000000001" customHeight="1" x14ac:dyDescent="0.3">
      <c r="A121" s="101"/>
      <c r="B121" s="106"/>
      <c r="C121" s="102"/>
      <c r="D121" s="103"/>
      <c r="E121" s="104"/>
      <c r="F121" s="104"/>
      <c r="G121" s="104"/>
      <c r="H121" s="104"/>
      <c r="I121" s="104"/>
      <c r="J121" s="104"/>
      <c r="K121" s="104"/>
      <c r="L121" s="104"/>
      <c r="M121" s="105"/>
    </row>
    <row r="122" spans="1:13" s="62" customFormat="1" ht="20.100000000000001" customHeight="1" x14ac:dyDescent="0.3">
      <c r="A122" s="101"/>
      <c r="B122" s="106"/>
      <c r="C122" s="102"/>
      <c r="D122" s="103"/>
      <c r="E122" s="104"/>
      <c r="F122" s="104"/>
      <c r="G122" s="104"/>
      <c r="H122" s="104"/>
      <c r="I122" s="104"/>
      <c r="J122" s="104"/>
      <c r="K122" s="104"/>
      <c r="L122" s="104"/>
      <c r="M122" s="105"/>
    </row>
    <row r="123" spans="1:13" s="62" customFormat="1" ht="20.100000000000001" customHeight="1" x14ac:dyDescent="0.3">
      <c r="A123" s="101"/>
      <c r="B123" s="106"/>
      <c r="C123" s="102"/>
      <c r="D123" s="103"/>
      <c r="E123" s="104"/>
      <c r="F123" s="104"/>
      <c r="G123" s="104"/>
      <c r="H123" s="104"/>
      <c r="I123" s="104"/>
      <c r="J123" s="104"/>
      <c r="K123" s="104"/>
      <c r="L123" s="104"/>
      <c r="M123" s="105"/>
    </row>
    <row r="124" spans="1:13" s="62" customFormat="1" ht="20.100000000000001" customHeight="1" x14ac:dyDescent="0.3">
      <c r="A124" s="101"/>
      <c r="B124" s="106"/>
      <c r="C124" s="102"/>
      <c r="D124" s="103"/>
      <c r="E124" s="104"/>
      <c r="F124" s="104"/>
      <c r="G124" s="104"/>
      <c r="H124" s="104"/>
      <c r="I124" s="104"/>
      <c r="J124" s="104"/>
      <c r="K124" s="104"/>
      <c r="L124" s="104"/>
      <c r="M124" s="105"/>
    </row>
    <row r="125" spans="1:13" s="62" customFormat="1" ht="20.100000000000001" customHeight="1" x14ac:dyDescent="0.3">
      <c r="A125" s="107"/>
      <c r="B125" s="108"/>
      <c r="C125" s="109"/>
      <c r="D125" s="110"/>
      <c r="E125" s="111"/>
      <c r="F125" s="111"/>
      <c r="G125" s="111"/>
      <c r="H125" s="111"/>
      <c r="I125" s="111"/>
      <c r="J125" s="111"/>
      <c r="K125" s="111"/>
      <c r="L125" s="111"/>
      <c r="M125" s="112"/>
    </row>
    <row r="126" spans="1:13" s="62" customFormat="1" ht="20.100000000000001" customHeight="1" x14ac:dyDescent="0.3">
      <c r="A126" s="95"/>
      <c r="B126" s="96"/>
      <c r="C126" s="97"/>
      <c r="D126" s="98"/>
      <c r="E126" s="99"/>
      <c r="F126" s="99"/>
      <c r="G126" s="99"/>
      <c r="H126" s="99"/>
      <c r="I126" s="99"/>
      <c r="J126" s="99"/>
      <c r="K126" s="99"/>
      <c r="L126" s="99"/>
      <c r="M126" s="100"/>
    </row>
    <row r="127" spans="1:13" s="62" customFormat="1" ht="20.100000000000001" customHeight="1" x14ac:dyDescent="0.3">
      <c r="A127" s="101"/>
      <c r="B127" s="50"/>
      <c r="C127" s="102"/>
      <c r="D127" s="103"/>
      <c r="E127" s="104"/>
      <c r="F127" s="104"/>
      <c r="G127" s="104"/>
      <c r="H127" s="104"/>
      <c r="I127" s="104"/>
      <c r="J127" s="104"/>
      <c r="K127" s="104"/>
      <c r="L127" s="104"/>
      <c r="M127" s="105"/>
    </row>
    <row r="128" spans="1:13" s="62" customFormat="1" ht="20.100000000000001" customHeight="1" x14ac:dyDescent="0.3">
      <c r="A128" s="101"/>
      <c r="B128" s="106"/>
      <c r="C128" s="102"/>
      <c r="D128" s="103"/>
      <c r="E128" s="104"/>
      <c r="F128" s="104"/>
      <c r="G128" s="104"/>
      <c r="H128" s="104"/>
      <c r="I128" s="104"/>
      <c r="J128" s="104"/>
      <c r="K128" s="104"/>
      <c r="L128" s="104"/>
      <c r="M128" s="105"/>
    </row>
    <row r="129" spans="1:37" s="62" customFormat="1" ht="20.100000000000001" customHeight="1" x14ac:dyDescent="0.3">
      <c r="A129" s="101"/>
      <c r="B129" s="106"/>
      <c r="C129" s="102"/>
      <c r="D129" s="103"/>
      <c r="E129" s="104"/>
      <c r="F129" s="104"/>
      <c r="G129" s="104"/>
      <c r="H129" s="104"/>
      <c r="I129" s="104"/>
      <c r="J129" s="104"/>
      <c r="K129" s="104"/>
      <c r="L129" s="104"/>
      <c r="M129" s="105"/>
    </row>
    <row r="130" spans="1:37" s="62" customFormat="1" ht="20.100000000000001" customHeight="1" x14ac:dyDescent="0.3">
      <c r="A130" s="101"/>
      <c r="B130" s="106"/>
      <c r="C130" s="102"/>
      <c r="D130" s="103"/>
      <c r="E130" s="104"/>
      <c r="F130" s="104"/>
      <c r="G130" s="104"/>
      <c r="H130" s="104"/>
      <c r="I130" s="104"/>
      <c r="J130" s="104"/>
      <c r="K130" s="104"/>
      <c r="L130" s="104"/>
      <c r="M130" s="105"/>
    </row>
    <row r="131" spans="1:37" s="62" customFormat="1" ht="20.100000000000001" customHeight="1" x14ac:dyDescent="0.3">
      <c r="A131" s="101"/>
      <c r="B131" s="106"/>
      <c r="C131" s="102"/>
      <c r="D131" s="103"/>
      <c r="E131" s="104"/>
      <c r="F131" s="104"/>
      <c r="G131" s="104"/>
      <c r="H131" s="104"/>
      <c r="I131" s="104"/>
      <c r="J131" s="104"/>
      <c r="K131" s="104"/>
      <c r="L131" s="104"/>
      <c r="M131" s="105"/>
    </row>
    <row r="132" spans="1:37" s="62" customFormat="1" ht="20.100000000000001" customHeight="1" x14ac:dyDescent="0.3">
      <c r="A132" s="101"/>
      <c r="B132" s="106"/>
      <c r="C132" s="102"/>
      <c r="D132" s="103"/>
      <c r="E132" s="104"/>
      <c r="F132" s="104"/>
      <c r="G132" s="104"/>
      <c r="H132" s="104"/>
      <c r="I132" s="104"/>
      <c r="J132" s="104"/>
      <c r="K132" s="104"/>
      <c r="L132" s="104"/>
      <c r="M132" s="105"/>
    </row>
    <row r="133" spans="1:37" s="62" customFormat="1" ht="20.100000000000001" customHeight="1" x14ac:dyDescent="0.3">
      <c r="A133" s="101"/>
      <c r="B133" s="106"/>
      <c r="C133" s="102"/>
      <c r="D133" s="103"/>
      <c r="E133" s="104"/>
      <c r="F133" s="104"/>
      <c r="G133" s="104"/>
      <c r="H133" s="104"/>
      <c r="I133" s="104"/>
      <c r="J133" s="104"/>
      <c r="K133" s="104"/>
      <c r="L133" s="104"/>
      <c r="M133" s="105"/>
    </row>
    <row r="134" spans="1:37" s="62" customFormat="1" ht="20.100000000000001" customHeight="1" x14ac:dyDescent="0.3">
      <c r="A134" s="101"/>
      <c r="B134" s="106"/>
      <c r="C134" s="102"/>
      <c r="D134" s="103"/>
      <c r="E134" s="104"/>
      <c r="F134" s="104"/>
      <c r="G134" s="104"/>
      <c r="H134" s="104"/>
      <c r="I134" s="104"/>
      <c r="J134" s="104"/>
      <c r="K134" s="104"/>
      <c r="L134" s="104"/>
      <c r="M134" s="105"/>
    </row>
    <row r="135" spans="1:37" s="62" customFormat="1" ht="20.100000000000001" customHeight="1" x14ac:dyDescent="0.3">
      <c r="A135" s="39"/>
      <c r="B135" s="93"/>
      <c r="C135" s="94"/>
      <c r="D135" s="94"/>
      <c r="E135" s="93"/>
      <c r="F135" s="93"/>
      <c r="G135" s="93"/>
      <c r="H135" s="93"/>
      <c r="I135" s="93"/>
      <c r="J135" s="93"/>
      <c r="K135" s="93"/>
      <c r="L135" s="93"/>
      <c r="M135" s="93"/>
    </row>
    <row r="136" spans="1:37" s="62" customFormat="1" ht="20.100000000000001" customHeight="1" x14ac:dyDescent="0.3">
      <c r="A136" s="349"/>
      <c r="B136" s="351"/>
      <c r="C136" s="351"/>
      <c r="D136" s="351"/>
      <c r="E136" s="351"/>
      <c r="F136" s="351"/>
      <c r="G136" s="351"/>
      <c r="H136" s="351"/>
      <c r="I136" s="351"/>
      <c r="J136" s="351"/>
      <c r="K136" s="351"/>
      <c r="L136" s="351"/>
      <c r="M136" s="353"/>
      <c r="N136" s="92"/>
      <c r="O136" s="92"/>
      <c r="P136" s="92"/>
      <c r="Q136" s="92"/>
      <c r="R136" s="92"/>
      <c r="S136" s="92"/>
      <c r="T136" s="92"/>
      <c r="U136" s="92"/>
      <c r="V136" s="92"/>
      <c r="W136" s="92"/>
      <c r="X136" s="92"/>
      <c r="Y136" s="92"/>
      <c r="Z136" s="92"/>
      <c r="AA136" s="92"/>
      <c r="AB136" s="92"/>
      <c r="AC136" s="92"/>
      <c r="AD136" s="92"/>
      <c r="AE136" s="92"/>
      <c r="AF136" s="92"/>
      <c r="AG136" s="92"/>
      <c r="AH136" s="92"/>
      <c r="AI136" s="92"/>
      <c r="AJ136" s="92"/>
      <c r="AK136" s="92"/>
    </row>
    <row r="137" spans="1:37" s="62" customFormat="1" ht="20.100000000000001" customHeight="1" x14ac:dyDescent="0.3">
      <c r="A137" s="350"/>
      <c r="B137" s="352"/>
      <c r="C137" s="352"/>
      <c r="D137" s="352"/>
      <c r="E137" s="42"/>
      <c r="F137" s="42"/>
      <c r="G137" s="42"/>
      <c r="H137" s="42"/>
      <c r="I137" s="42"/>
      <c r="J137" s="42"/>
      <c r="K137" s="42"/>
      <c r="L137" s="42"/>
      <c r="M137" s="354"/>
      <c r="N137" s="92"/>
      <c r="O137" s="92"/>
      <c r="P137" s="92"/>
      <c r="Q137" s="92"/>
      <c r="R137" s="92"/>
      <c r="S137" s="92"/>
      <c r="T137" s="92"/>
      <c r="U137" s="92"/>
      <c r="V137" s="92"/>
      <c r="W137" s="92"/>
      <c r="X137" s="92"/>
      <c r="Y137" s="92"/>
      <c r="Z137" s="92"/>
      <c r="AA137" s="92"/>
      <c r="AB137" s="92"/>
      <c r="AC137" s="92"/>
      <c r="AD137" s="92"/>
      <c r="AE137" s="92"/>
      <c r="AF137" s="92"/>
      <c r="AG137" s="92"/>
      <c r="AH137" s="92"/>
      <c r="AI137" s="92"/>
      <c r="AJ137" s="92"/>
      <c r="AK137" s="92"/>
    </row>
    <row r="138" spans="1:37" s="62" customFormat="1" ht="20.100000000000001" customHeight="1" x14ac:dyDescent="0.3">
      <c r="A138" s="95"/>
      <c r="B138" s="96"/>
      <c r="C138" s="97"/>
      <c r="D138" s="98"/>
      <c r="E138" s="99"/>
      <c r="F138" s="99"/>
      <c r="G138" s="99"/>
      <c r="H138" s="99"/>
      <c r="I138" s="99"/>
      <c r="J138" s="99"/>
      <c r="K138" s="99"/>
      <c r="L138" s="99"/>
      <c r="M138" s="100"/>
    </row>
    <row r="139" spans="1:37" s="62" customFormat="1" ht="20.100000000000001" customHeight="1" x14ac:dyDescent="0.3">
      <c r="A139" s="101"/>
      <c r="B139" s="50"/>
      <c r="C139" s="102"/>
      <c r="D139" s="103"/>
      <c r="E139" s="104"/>
      <c r="F139" s="104"/>
      <c r="G139" s="104"/>
      <c r="H139" s="104"/>
      <c r="I139" s="104"/>
      <c r="J139" s="104"/>
      <c r="K139" s="104"/>
      <c r="L139" s="104"/>
      <c r="M139" s="105"/>
    </row>
    <row r="140" spans="1:37" s="62" customFormat="1" ht="20.100000000000001" customHeight="1" x14ac:dyDescent="0.3">
      <c r="A140" s="101"/>
      <c r="B140" s="106"/>
      <c r="C140" s="102"/>
      <c r="D140" s="103"/>
      <c r="E140" s="104"/>
      <c r="F140" s="104"/>
      <c r="G140" s="104"/>
      <c r="H140" s="104"/>
      <c r="I140" s="104"/>
      <c r="J140" s="104"/>
      <c r="K140" s="104"/>
      <c r="L140" s="104"/>
      <c r="M140" s="105"/>
    </row>
    <row r="141" spans="1:37" s="62" customFormat="1" ht="20.100000000000001" customHeight="1" x14ac:dyDescent="0.3">
      <c r="A141" s="101"/>
      <c r="B141" s="106"/>
      <c r="C141" s="102"/>
      <c r="D141" s="103"/>
      <c r="E141" s="104"/>
      <c r="F141" s="104"/>
      <c r="G141" s="104"/>
      <c r="H141" s="104"/>
      <c r="I141" s="104"/>
      <c r="J141" s="104"/>
      <c r="K141" s="104"/>
      <c r="L141" s="104"/>
      <c r="M141" s="105"/>
    </row>
    <row r="142" spans="1:37" s="62" customFormat="1" ht="20.100000000000001" customHeight="1" x14ac:dyDescent="0.3">
      <c r="A142" s="101"/>
      <c r="B142" s="106"/>
      <c r="C142" s="102"/>
      <c r="D142" s="103"/>
      <c r="E142" s="104"/>
      <c r="F142" s="104"/>
      <c r="G142" s="104"/>
      <c r="H142" s="104"/>
      <c r="I142" s="104"/>
      <c r="J142" s="104"/>
      <c r="K142" s="104"/>
      <c r="L142" s="104"/>
      <c r="M142" s="105"/>
    </row>
    <row r="143" spans="1:37" s="62" customFormat="1" ht="20.100000000000001" customHeight="1" x14ac:dyDescent="0.3">
      <c r="A143" s="101"/>
      <c r="B143" s="106"/>
      <c r="C143" s="102"/>
      <c r="D143" s="103"/>
      <c r="E143" s="104"/>
      <c r="F143" s="104"/>
      <c r="G143" s="104"/>
      <c r="H143" s="104"/>
      <c r="I143" s="104"/>
      <c r="J143" s="104"/>
      <c r="K143" s="104"/>
      <c r="L143" s="104"/>
      <c r="M143" s="105"/>
    </row>
    <row r="144" spans="1:37" s="62" customFormat="1" ht="20.100000000000001" customHeight="1" x14ac:dyDescent="0.3">
      <c r="A144" s="101"/>
      <c r="B144" s="106"/>
      <c r="C144" s="102"/>
      <c r="D144" s="103"/>
      <c r="E144" s="104"/>
      <c r="F144" s="104"/>
      <c r="G144" s="104"/>
      <c r="H144" s="104"/>
      <c r="I144" s="104"/>
      <c r="J144" s="104"/>
      <c r="K144" s="104"/>
      <c r="L144" s="104"/>
      <c r="M144" s="105"/>
    </row>
    <row r="145" spans="1:13" s="62" customFormat="1" ht="20.100000000000001" customHeight="1" x14ac:dyDescent="0.3">
      <c r="A145" s="101"/>
      <c r="B145" s="106"/>
      <c r="C145" s="102"/>
      <c r="D145" s="103"/>
      <c r="E145" s="104"/>
      <c r="F145" s="104"/>
      <c r="G145" s="104"/>
      <c r="H145" s="104"/>
      <c r="I145" s="104"/>
      <c r="J145" s="104"/>
      <c r="K145" s="104"/>
      <c r="L145" s="104"/>
      <c r="M145" s="105"/>
    </row>
    <row r="146" spans="1:13" s="62" customFormat="1" ht="20.100000000000001" customHeight="1" x14ac:dyDescent="0.3">
      <c r="A146" s="101"/>
      <c r="B146" s="106"/>
      <c r="C146" s="102"/>
      <c r="D146" s="103"/>
      <c r="E146" s="104"/>
      <c r="F146" s="104"/>
      <c r="G146" s="104"/>
      <c r="H146" s="104"/>
      <c r="I146" s="104"/>
      <c r="J146" s="104"/>
      <c r="K146" s="104"/>
      <c r="L146" s="104"/>
      <c r="M146" s="105"/>
    </row>
    <row r="147" spans="1:13" s="62" customFormat="1" ht="20.100000000000001" customHeight="1" x14ac:dyDescent="0.3">
      <c r="A147" s="101"/>
      <c r="B147" s="106"/>
      <c r="C147" s="102"/>
      <c r="D147" s="103"/>
      <c r="E147" s="104"/>
      <c r="F147" s="104"/>
      <c r="G147" s="104"/>
      <c r="H147" s="104"/>
      <c r="I147" s="104"/>
      <c r="J147" s="104"/>
      <c r="K147" s="104"/>
      <c r="L147" s="104"/>
      <c r="M147" s="105"/>
    </row>
    <row r="148" spans="1:13" s="62" customFormat="1" ht="20.100000000000001" customHeight="1" x14ac:dyDescent="0.3">
      <c r="A148" s="101"/>
      <c r="B148" s="106"/>
      <c r="C148" s="102"/>
      <c r="D148" s="103"/>
      <c r="E148" s="104"/>
      <c r="F148" s="104"/>
      <c r="G148" s="104"/>
      <c r="H148" s="104"/>
      <c r="I148" s="104"/>
      <c r="J148" s="104"/>
      <c r="K148" s="104"/>
      <c r="L148" s="104"/>
      <c r="M148" s="105"/>
    </row>
    <row r="149" spans="1:13" s="62" customFormat="1" ht="20.100000000000001" customHeight="1" x14ac:dyDescent="0.3">
      <c r="A149" s="101"/>
      <c r="B149" s="106"/>
      <c r="C149" s="102"/>
      <c r="D149" s="103"/>
      <c r="E149" s="104"/>
      <c r="F149" s="104"/>
      <c r="G149" s="104"/>
      <c r="H149" s="104"/>
      <c r="I149" s="104"/>
      <c r="J149" s="104"/>
      <c r="K149" s="104"/>
      <c r="L149" s="104"/>
      <c r="M149" s="105"/>
    </row>
    <row r="150" spans="1:13" s="62" customFormat="1" ht="20.100000000000001" customHeight="1" x14ac:dyDescent="0.3">
      <c r="A150" s="101"/>
      <c r="B150" s="106"/>
      <c r="C150" s="102"/>
      <c r="D150" s="103"/>
      <c r="E150" s="104"/>
      <c r="F150" s="104"/>
      <c r="G150" s="104"/>
      <c r="H150" s="104"/>
      <c r="I150" s="104"/>
      <c r="J150" s="104"/>
      <c r="K150" s="104"/>
      <c r="L150" s="104"/>
      <c r="M150" s="105"/>
    </row>
    <row r="151" spans="1:13" s="62" customFormat="1" ht="20.100000000000001" customHeight="1" x14ac:dyDescent="0.3">
      <c r="A151" s="101"/>
      <c r="B151" s="106"/>
      <c r="C151" s="102"/>
      <c r="D151" s="103"/>
      <c r="E151" s="104"/>
      <c r="F151" s="104"/>
      <c r="G151" s="104"/>
      <c r="H151" s="104"/>
      <c r="I151" s="104"/>
      <c r="J151" s="104"/>
      <c r="K151" s="104"/>
      <c r="L151" s="104"/>
      <c r="M151" s="105"/>
    </row>
    <row r="152" spans="1:13" s="62" customFormat="1" ht="20.100000000000001" customHeight="1" x14ac:dyDescent="0.3">
      <c r="A152" s="101"/>
      <c r="B152" s="106"/>
      <c r="C152" s="102"/>
      <c r="D152" s="103"/>
      <c r="E152" s="104"/>
      <c r="F152" s="104"/>
      <c r="G152" s="104"/>
      <c r="H152" s="104"/>
      <c r="I152" s="104"/>
      <c r="J152" s="104"/>
      <c r="K152" s="104"/>
      <c r="L152" s="104"/>
      <c r="M152" s="105"/>
    </row>
    <row r="153" spans="1:13" s="62" customFormat="1" ht="20.100000000000001" customHeight="1" x14ac:dyDescent="0.3">
      <c r="A153" s="101"/>
      <c r="B153" s="106"/>
      <c r="C153" s="102"/>
      <c r="D153" s="103"/>
      <c r="E153" s="104"/>
      <c r="F153" s="104"/>
      <c r="G153" s="104"/>
      <c r="H153" s="104"/>
      <c r="I153" s="104"/>
      <c r="J153" s="104"/>
      <c r="K153" s="104"/>
      <c r="L153" s="104"/>
      <c r="M153" s="105"/>
    </row>
    <row r="154" spans="1:13" s="62" customFormat="1" ht="20.100000000000001" customHeight="1" x14ac:dyDescent="0.3">
      <c r="A154" s="101"/>
      <c r="B154" s="106"/>
      <c r="C154" s="102"/>
      <c r="D154" s="103"/>
      <c r="E154" s="104"/>
      <c r="F154" s="104"/>
      <c r="G154" s="104"/>
      <c r="H154" s="104"/>
      <c r="I154" s="104"/>
      <c r="J154" s="104"/>
      <c r="K154" s="104"/>
      <c r="L154" s="104"/>
      <c r="M154" s="105"/>
    </row>
    <row r="155" spans="1:13" s="62" customFormat="1" ht="20.100000000000001" customHeight="1" x14ac:dyDescent="0.3">
      <c r="A155" s="101"/>
      <c r="B155" s="106"/>
      <c r="C155" s="102"/>
      <c r="D155" s="103"/>
      <c r="E155" s="104"/>
      <c r="F155" s="104"/>
      <c r="G155" s="104"/>
      <c r="H155" s="104"/>
      <c r="I155" s="104"/>
      <c r="J155" s="104"/>
      <c r="K155" s="104"/>
      <c r="L155" s="104"/>
      <c r="M155" s="105"/>
    </row>
    <row r="156" spans="1:13" s="62" customFormat="1" ht="20.100000000000001" customHeight="1" x14ac:dyDescent="0.3">
      <c r="A156" s="101"/>
      <c r="B156" s="106"/>
      <c r="C156" s="102"/>
      <c r="D156" s="103"/>
      <c r="E156" s="104"/>
      <c r="F156" s="104"/>
      <c r="G156" s="104"/>
      <c r="H156" s="104"/>
      <c r="I156" s="104"/>
      <c r="J156" s="104"/>
      <c r="K156" s="104"/>
      <c r="L156" s="104"/>
      <c r="M156" s="105"/>
    </row>
    <row r="157" spans="1:13" s="62" customFormat="1" ht="20.100000000000001" customHeight="1" x14ac:dyDescent="0.3">
      <c r="A157" s="101"/>
      <c r="B157" s="106"/>
      <c r="C157" s="102"/>
      <c r="D157" s="103"/>
      <c r="E157" s="104"/>
      <c r="F157" s="104"/>
      <c r="G157" s="104"/>
      <c r="H157" s="104"/>
      <c r="I157" s="104"/>
      <c r="J157" s="104"/>
      <c r="K157" s="104"/>
      <c r="L157" s="104"/>
      <c r="M157" s="105"/>
    </row>
    <row r="158" spans="1:13" s="62" customFormat="1" ht="20.100000000000001" customHeight="1" x14ac:dyDescent="0.3">
      <c r="A158" s="101"/>
      <c r="B158" s="106"/>
      <c r="C158" s="102"/>
      <c r="D158" s="103"/>
      <c r="E158" s="104"/>
      <c r="F158" s="104"/>
      <c r="G158" s="104"/>
      <c r="H158" s="104"/>
      <c r="I158" s="104"/>
      <c r="J158" s="104"/>
      <c r="K158" s="104"/>
      <c r="L158" s="104"/>
      <c r="M158" s="105"/>
    </row>
    <row r="159" spans="1:13" s="62" customFormat="1" ht="20.100000000000001" customHeight="1" x14ac:dyDescent="0.3">
      <c r="A159" s="107"/>
      <c r="B159" s="108"/>
      <c r="C159" s="109"/>
      <c r="D159" s="110"/>
      <c r="E159" s="111"/>
      <c r="F159" s="111"/>
      <c r="G159" s="111"/>
      <c r="H159" s="111"/>
      <c r="I159" s="111"/>
      <c r="J159" s="111"/>
      <c r="K159" s="111"/>
      <c r="L159" s="111"/>
      <c r="M159" s="112"/>
    </row>
    <row r="160" spans="1:13" s="62" customFormat="1" ht="20.100000000000001" customHeight="1" x14ac:dyDescent="0.3">
      <c r="A160" s="95"/>
      <c r="B160" s="96"/>
      <c r="C160" s="97"/>
      <c r="D160" s="98"/>
      <c r="E160" s="99"/>
      <c r="F160" s="99"/>
      <c r="G160" s="99"/>
      <c r="H160" s="99"/>
      <c r="I160" s="99"/>
      <c r="J160" s="99"/>
      <c r="K160" s="99"/>
      <c r="L160" s="99"/>
      <c r="M160" s="100"/>
    </row>
    <row r="161" spans="1:13" s="62" customFormat="1" ht="20.100000000000001" customHeight="1" x14ac:dyDescent="0.3">
      <c r="A161" s="101"/>
      <c r="B161" s="106"/>
      <c r="C161" s="102"/>
      <c r="D161" s="103"/>
      <c r="E161" s="104"/>
      <c r="F161" s="104"/>
      <c r="G161" s="104"/>
      <c r="H161" s="104"/>
      <c r="I161" s="104"/>
      <c r="J161" s="104"/>
      <c r="K161" s="104"/>
      <c r="L161" s="104"/>
      <c r="M161" s="105"/>
    </row>
    <row r="162" spans="1:13" s="62" customFormat="1" ht="20.100000000000001" customHeight="1" x14ac:dyDescent="0.3">
      <c r="A162" s="101"/>
      <c r="B162" s="106"/>
      <c r="C162" s="102"/>
      <c r="D162" s="103"/>
      <c r="E162" s="104"/>
      <c r="F162" s="104"/>
      <c r="G162" s="104"/>
      <c r="H162" s="104"/>
      <c r="I162" s="104"/>
      <c r="J162" s="104"/>
      <c r="K162" s="104"/>
      <c r="L162" s="104"/>
      <c r="M162" s="105"/>
    </row>
    <row r="163" spans="1:13" s="62" customFormat="1" ht="20.100000000000001" customHeight="1" x14ac:dyDescent="0.3">
      <c r="A163" s="101"/>
      <c r="B163" s="106"/>
      <c r="C163" s="102"/>
      <c r="D163" s="103"/>
      <c r="E163" s="104"/>
      <c r="F163" s="104"/>
      <c r="G163" s="104"/>
      <c r="H163" s="104"/>
      <c r="I163" s="104"/>
      <c r="J163" s="104"/>
      <c r="K163" s="104"/>
      <c r="L163" s="104"/>
      <c r="M163" s="105"/>
    </row>
    <row r="164" spans="1:13" s="62" customFormat="1" ht="20.100000000000001" customHeight="1" x14ac:dyDescent="0.3">
      <c r="A164" s="101"/>
      <c r="B164" s="106"/>
      <c r="C164" s="102"/>
      <c r="D164" s="103"/>
      <c r="E164" s="104"/>
      <c r="F164" s="104"/>
      <c r="G164" s="104"/>
      <c r="H164" s="104"/>
      <c r="I164" s="104"/>
      <c r="J164" s="104"/>
      <c r="K164" s="104"/>
      <c r="L164" s="104"/>
      <c r="M164" s="105"/>
    </row>
    <row r="165" spans="1:13" s="62" customFormat="1" ht="20.100000000000001" customHeight="1" x14ac:dyDescent="0.3">
      <c r="A165" s="101"/>
      <c r="B165" s="106"/>
      <c r="C165" s="102"/>
      <c r="D165" s="103"/>
      <c r="E165" s="104"/>
      <c r="F165" s="104"/>
      <c r="G165" s="104"/>
      <c r="H165" s="104"/>
      <c r="I165" s="104"/>
      <c r="J165" s="104"/>
      <c r="K165" s="104"/>
      <c r="L165" s="104"/>
      <c r="M165" s="105"/>
    </row>
    <row r="166" spans="1:13" s="62" customFormat="1" ht="20.100000000000001" customHeight="1" x14ac:dyDescent="0.3">
      <c r="A166" s="101"/>
      <c r="B166" s="106"/>
      <c r="C166" s="102"/>
      <c r="D166" s="103"/>
      <c r="E166" s="104"/>
      <c r="F166" s="104"/>
      <c r="G166" s="104"/>
      <c r="H166" s="104"/>
      <c r="I166" s="104"/>
      <c r="J166" s="104"/>
      <c r="K166" s="104"/>
      <c r="L166" s="104"/>
      <c r="M166" s="105"/>
    </row>
    <row r="167" spans="1:13" s="62" customFormat="1" ht="20.100000000000001" customHeight="1" x14ac:dyDescent="0.3">
      <c r="A167" s="101"/>
      <c r="B167" s="106"/>
      <c r="C167" s="102"/>
      <c r="D167" s="103"/>
      <c r="E167" s="104"/>
      <c r="F167" s="104"/>
      <c r="G167" s="104"/>
      <c r="H167" s="104"/>
      <c r="I167" s="104"/>
      <c r="J167" s="104"/>
      <c r="K167" s="104"/>
      <c r="L167" s="104"/>
      <c r="M167" s="105"/>
    </row>
    <row r="168" spans="1:13" s="62" customFormat="1" ht="20.100000000000001" customHeight="1" x14ac:dyDescent="0.3">
      <c r="A168" s="101"/>
      <c r="B168" s="106"/>
      <c r="C168" s="102"/>
      <c r="D168" s="103"/>
      <c r="E168" s="104"/>
      <c r="F168" s="104"/>
      <c r="G168" s="104"/>
      <c r="H168" s="104"/>
      <c r="I168" s="104"/>
      <c r="J168" s="104"/>
      <c r="K168" s="104"/>
      <c r="L168" s="104"/>
      <c r="M168" s="105"/>
    </row>
    <row r="169" spans="1:13" s="62" customFormat="1" ht="20.100000000000001" customHeight="1" x14ac:dyDescent="0.3">
      <c r="A169" s="101"/>
      <c r="B169" s="106"/>
      <c r="C169" s="102"/>
      <c r="D169" s="103"/>
      <c r="E169" s="104"/>
      <c r="F169" s="104"/>
      <c r="G169" s="104"/>
      <c r="H169" s="104"/>
      <c r="I169" s="104"/>
      <c r="J169" s="104"/>
      <c r="K169" s="104"/>
      <c r="L169" s="104"/>
      <c r="M169" s="105"/>
    </row>
    <row r="170" spans="1:13" s="62" customFormat="1" ht="20.100000000000001" customHeight="1" x14ac:dyDescent="0.3">
      <c r="A170" s="101"/>
      <c r="B170" s="106"/>
      <c r="C170" s="102"/>
      <c r="D170" s="103"/>
      <c r="E170" s="104"/>
      <c r="F170" s="104"/>
      <c r="G170" s="104"/>
      <c r="H170" s="104"/>
      <c r="I170" s="104"/>
      <c r="J170" s="104"/>
      <c r="K170" s="104"/>
      <c r="L170" s="104"/>
      <c r="M170" s="105"/>
    </row>
    <row r="171" spans="1:13" s="62" customFormat="1" ht="20.100000000000001" customHeight="1" x14ac:dyDescent="0.3">
      <c r="A171" s="101"/>
      <c r="B171" s="106"/>
      <c r="C171" s="102"/>
      <c r="D171" s="103"/>
      <c r="E171" s="104"/>
      <c r="F171" s="104"/>
      <c r="G171" s="104"/>
      <c r="H171" s="104"/>
      <c r="I171" s="104"/>
      <c r="J171" s="104"/>
      <c r="K171" s="104"/>
      <c r="L171" s="104"/>
      <c r="M171" s="105"/>
    </row>
    <row r="172" spans="1:13" s="62" customFormat="1" ht="20.100000000000001" customHeight="1" x14ac:dyDescent="0.3">
      <c r="A172" s="101"/>
      <c r="B172" s="106"/>
      <c r="C172" s="102"/>
      <c r="D172" s="103"/>
      <c r="E172" s="104"/>
      <c r="F172" s="104"/>
      <c r="G172" s="104"/>
      <c r="H172" s="104"/>
      <c r="I172" s="104"/>
      <c r="J172" s="104"/>
      <c r="K172" s="104"/>
      <c r="L172" s="104"/>
      <c r="M172" s="105"/>
    </row>
    <row r="173" spans="1:13" s="62" customFormat="1" ht="20.100000000000001" customHeight="1" x14ac:dyDescent="0.3">
      <c r="A173" s="101"/>
      <c r="B173" s="106"/>
      <c r="C173" s="102"/>
      <c r="D173" s="103"/>
      <c r="E173" s="104"/>
      <c r="F173" s="104"/>
      <c r="G173" s="104"/>
      <c r="H173" s="104"/>
      <c r="I173" s="104"/>
      <c r="J173" s="104"/>
      <c r="K173" s="104"/>
      <c r="L173" s="104"/>
      <c r="M173" s="105"/>
    </row>
    <row r="174" spans="1:13" x14ac:dyDescent="0.3">
      <c r="A174" s="101"/>
      <c r="B174" s="106"/>
      <c r="C174" s="102"/>
      <c r="D174" s="103"/>
      <c r="E174" s="104"/>
      <c r="F174" s="104"/>
      <c r="G174" s="104"/>
      <c r="H174" s="104"/>
      <c r="I174" s="104"/>
      <c r="J174" s="104"/>
      <c r="K174" s="104"/>
      <c r="L174" s="104"/>
      <c r="M174" s="105"/>
    </row>
    <row r="175" spans="1:13" x14ac:dyDescent="0.3">
      <c r="A175" s="101"/>
      <c r="B175" s="106"/>
      <c r="C175" s="102"/>
      <c r="D175" s="103"/>
      <c r="E175" s="104"/>
      <c r="F175" s="104"/>
      <c r="G175" s="104"/>
      <c r="H175" s="104"/>
      <c r="I175" s="104"/>
      <c r="J175" s="104"/>
      <c r="K175" s="104"/>
      <c r="L175" s="104"/>
      <c r="M175" s="105"/>
    </row>
    <row r="176" spans="1:13" x14ac:dyDescent="0.3">
      <c r="A176" s="101"/>
      <c r="B176" s="106"/>
      <c r="C176" s="102"/>
      <c r="D176" s="103"/>
      <c r="E176" s="104"/>
      <c r="F176" s="104"/>
      <c r="G176" s="104"/>
      <c r="H176" s="104"/>
      <c r="I176" s="104"/>
      <c r="J176" s="104"/>
      <c r="K176" s="104"/>
      <c r="L176" s="104"/>
      <c r="M176" s="105"/>
    </row>
    <row r="177" spans="1:13" x14ac:dyDescent="0.3">
      <c r="A177" s="101"/>
      <c r="B177" s="106"/>
      <c r="C177" s="102"/>
      <c r="D177" s="103"/>
      <c r="E177" s="104"/>
      <c r="F177" s="104"/>
      <c r="G177" s="104"/>
      <c r="H177" s="104"/>
      <c r="I177" s="104"/>
      <c r="J177" s="104"/>
      <c r="K177" s="104"/>
      <c r="L177" s="104"/>
      <c r="M177" s="105"/>
    </row>
    <row r="178" spans="1:13" x14ac:dyDescent="0.3">
      <c r="A178" s="101"/>
      <c r="B178" s="106"/>
      <c r="C178" s="102"/>
      <c r="D178" s="103"/>
      <c r="E178" s="104"/>
      <c r="F178" s="104"/>
      <c r="G178" s="104"/>
      <c r="H178" s="104"/>
      <c r="I178" s="104"/>
      <c r="J178" s="104"/>
      <c r="K178" s="104"/>
      <c r="L178" s="104"/>
      <c r="M178" s="105"/>
    </row>
    <row r="179" spans="1:13" x14ac:dyDescent="0.3">
      <c r="A179" s="101"/>
      <c r="B179" s="106"/>
      <c r="C179" s="102"/>
      <c r="D179" s="103"/>
      <c r="E179" s="104"/>
      <c r="F179" s="104"/>
      <c r="G179" s="104"/>
      <c r="H179" s="104"/>
      <c r="I179" s="104"/>
      <c r="J179" s="104"/>
      <c r="K179" s="104"/>
      <c r="L179" s="104"/>
      <c r="M179" s="105"/>
    </row>
    <row r="180" spans="1:13" x14ac:dyDescent="0.3">
      <c r="A180" s="101"/>
      <c r="B180" s="106"/>
      <c r="C180" s="102"/>
      <c r="D180" s="103"/>
      <c r="E180" s="104"/>
      <c r="F180" s="104"/>
      <c r="G180" s="104"/>
      <c r="H180" s="104"/>
      <c r="I180" s="104"/>
      <c r="J180" s="104"/>
      <c r="K180" s="104"/>
      <c r="L180" s="104"/>
      <c r="M180" s="105"/>
    </row>
    <row r="181" spans="1:13" x14ac:dyDescent="0.3">
      <c r="A181" s="101"/>
      <c r="B181" s="106"/>
      <c r="C181" s="102"/>
      <c r="D181" s="103"/>
      <c r="E181" s="104"/>
      <c r="F181" s="104"/>
      <c r="G181" s="104"/>
      <c r="H181" s="104"/>
      <c r="I181" s="104"/>
      <c r="J181" s="104"/>
      <c r="K181" s="104"/>
      <c r="L181" s="104"/>
      <c r="M181" s="105"/>
    </row>
    <row r="182" spans="1:13" x14ac:dyDescent="0.3">
      <c r="A182" s="101"/>
      <c r="B182" s="106"/>
      <c r="C182" s="102"/>
      <c r="D182" s="103"/>
      <c r="E182" s="104"/>
      <c r="F182" s="104"/>
      <c r="G182" s="104"/>
      <c r="H182" s="104"/>
      <c r="I182" s="104"/>
      <c r="J182" s="104"/>
      <c r="K182" s="104"/>
      <c r="L182" s="104"/>
      <c r="M182" s="105"/>
    </row>
    <row r="183" spans="1:13" x14ac:dyDescent="0.3">
      <c r="A183" s="101"/>
      <c r="B183" s="106"/>
      <c r="C183" s="102"/>
      <c r="D183" s="103"/>
      <c r="E183" s="104"/>
      <c r="F183" s="104"/>
      <c r="G183" s="104"/>
      <c r="H183" s="104"/>
      <c r="I183" s="104"/>
      <c r="J183" s="104"/>
      <c r="K183" s="104"/>
      <c r="L183" s="104"/>
      <c r="M183" s="105"/>
    </row>
    <row r="184" spans="1:13" x14ac:dyDescent="0.3">
      <c r="A184" s="101"/>
      <c r="B184" s="106"/>
      <c r="C184" s="102"/>
      <c r="D184" s="103"/>
      <c r="E184" s="104"/>
      <c r="F184" s="104"/>
      <c r="G184" s="104"/>
      <c r="H184" s="104"/>
      <c r="I184" s="104"/>
      <c r="J184" s="104"/>
      <c r="K184" s="104"/>
      <c r="L184" s="104"/>
      <c r="M184" s="105"/>
    </row>
    <row r="185" spans="1:13" x14ac:dyDescent="0.3">
      <c r="A185" s="101"/>
      <c r="B185" s="106"/>
      <c r="C185" s="102"/>
      <c r="D185" s="103"/>
      <c r="E185" s="104"/>
      <c r="F185" s="104"/>
      <c r="G185" s="104"/>
      <c r="H185" s="104"/>
      <c r="I185" s="104"/>
      <c r="J185" s="104"/>
      <c r="K185" s="104"/>
      <c r="L185" s="104"/>
      <c r="M185" s="105"/>
    </row>
    <row r="186" spans="1:13" x14ac:dyDescent="0.3">
      <c r="A186" s="101"/>
      <c r="B186" s="106"/>
      <c r="C186" s="102"/>
      <c r="D186" s="103"/>
      <c r="E186" s="104"/>
      <c r="F186" s="104"/>
      <c r="G186" s="104"/>
      <c r="H186" s="104"/>
      <c r="I186" s="104"/>
      <c r="J186" s="104"/>
      <c r="K186" s="104"/>
      <c r="L186" s="104"/>
      <c r="M186" s="105"/>
    </row>
    <row r="187" spans="1:13" x14ac:dyDescent="0.3">
      <c r="A187" s="101"/>
      <c r="B187" s="106"/>
      <c r="C187" s="102"/>
      <c r="D187" s="103"/>
      <c r="E187" s="104"/>
      <c r="F187" s="104"/>
      <c r="G187" s="104"/>
      <c r="H187" s="104"/>
      <c r="I187" s="104"/>
      <c r="J187" s="104"/>
      <c r="K187" s="104"/>
      <c r="L187" s="104"/>
      <c r="M187" s="105"/>
    </row>
    <row r="188" spans="1:13" x14ac:dyDescent="0.3">
      <c r="A188" s="101"/>
      <c r="B188" s="106"/>
      <c r="C188" s="102"/>
      <c r="D188" s="103"/>
      <c r="E188" s="104"/>
      <c r="F188" s="104"/>
      <c r="G188" s="104"/>
      <c r="H188" s="104"/>
      <c r="I188" s="104"/>
      <c r="J188" s="104"/>
      <c r="K188" s="104"/>
      <c r="L188" s="104"/>
      <c r="M188" s="105"/>
    </row>
    <row r="189" spans="1:13" x14ac:dyDescent="0.3">
      <c r="A189" s="107"/>
      <c r="B189" s="108"/>
      <c r="C189" s="109"/>
      <c r="D189" s="110"/>
      <c r="E189" s="111"/>
      <c r="F189" s="111"/>
      <c r="G189" s="111"/>
      <c r="H189" s="111"/>
      <c r="I189" s="111"/>
      <c r="J189" s="111"/>
      <c r="K189" s="111"/>
      <c r="L189" s="111"/>
      <c r="M189" s="112"/>
    </row>
    <row r="190" spans="1:13" x14ac:dyDescent="0.3">
      <c r="A190" s="95"/>
      <c r="B190" s="96"/>
      <c r="C190" s="97"/>
      <c r="D190" s="98"/>
      <c r="E190" s="99"/>
      <c r="F190" s="99"/>
      <c r="G190" s="99"/>
      <c r="H190" s="99"/>
      <c r="I190" s="99"/>
      <c r="J190" s="99"/>
      <c r="K190" s="99"/>
      <c r="L190" s="99"/>
      <c r="M190" s="100"/>
    </row>
    <row r="191" spans="1:13" x14ac:dyDescent="0.3">
      <c r="A191" s="101"/>
      <c r="B191" s="50"/>
      <c r="C191" s="102"/>
      <c r="D191" s="103"/>
      <c r="E191" s="104"/>
      <c r="F191" s="104"/>
      <c r="G191" s="104"/>
      <c r="H191" s="104"/>
      <c r="I191" s="104"/>
      <c r="J191" s="104"/>
      <c r="K191" s="104"/>
      <c r="L191" s="104"/>
      <c r="M191" s="105"/>
    </row>
    <row r="192" spans="1:13" x14ac:dyDescent="0.3">
      <c r="A192" s="101"/>
      <c r="B192" s="106"/>
      <c r="C192" s="102"/>
      <c r="D192" s="103"/>
      <c r="E192" s="104"/>
      <c r="F192" s="104"/>
      <c r="G192" s="104"/>
      <c r="H192" s="104"/>
      <c r="I192" s="104"/>
      <c r="J192" s="104"/>
      <c r="K192" s="104"/>
      <c r="L192" s="104"/>
      <c r="M192" s="105"/>
    </row>
    <row r="193" spans="1:13" x14ac:dyDescent="0.3">
      <c r="A193" s="101"/>
      <c r="B193" s="106"/>
      <c r="C193" s="102"/>
      <c r="D193" s="103"/>
      <c r="E193" s="104"/>
      <c r="F193" s="104"/>
      <c r="G193" s="104"/>
      <c r="H193" s="104"/>
      <c r="I193" s="104"/>
      <c r="J193" s="104"/>
      <c r="K193" s="104"/>
      <c r="L193" s="104"/>
      <c r="M193" s="105"/>
    </row>
    <row r="194" spans="1:13" x14ac:dyDescent="0.3">
      <c r="A194" s="101"/>
      <c r="B194" s="106"/>
      <c r="C194" s="102"/>
      <c r="D194" s="103"/>
      <c r="E194" s="104"/>
      <c r="F194" s="104"/>
      <c r="G194" s="104"/>
      <c r="H194" s="104"/>
      <c r="I194" s="104"/>
      <c r="J194" s="104"/>
      <c r="K194" s="104"/>
      <c r="L194" s="104"/>
      <c r="M194" s="105"/>
    </row>
    <row r="195" spans="1:13" x14ac:dyDescent="0.3">
      <c r="A195" s="101"/>
      <c r="B195" s="106"/>
      <c r="C195" s="102"/>
      <c r="D195" s="103"/>
      <c r="E195" s="104"/>
      <c r="F195" s="104"/>
      <c r="G195" s="104"/>
      <c r="H195" s="104"/>
      <c r="I195" s="104"/>
      <c r="J195" s="104"/>
      <c r="K195" s="104"/>
      <c r="L195" s="104"/>
      <c r="M195" s="105"/>
    </row>
    <row r="196" spans="1:13" x14ac:dyDescent="0.3">
      <c r="A196" s="101"/>
      <c r="B196" s="106"/>
      <c r="C196" s="102"/>
      <c r="D196" s="103"/>
      <c r="E196" s="104"/>
      <c r="F196" s="104"/>
      <c r="G196" s="104"/>
      <c r="H196" s="104"/>
      <c r="I196" s="104"/>
      <c r="J196" s="104"/>
      <c r="K196" s="104"/>
      <c r="L196" s="104"/>
      <c r="M196" s="105"/>
    </row>
    <row r="197" spans="1:13" x14ac:dyDescent="0.3">
      <c r="A197" s="101"/>
      <c r="B197" s="106"/>
      <c r="C197" s="102"/>
      <c r="D197" s="103"/>
      <c r="E197" s="104"/>
      <c r="F197" s="104"/>
      <c r="G197" s="104"/>
      <c r="H197" s="104"/>
      <c r="I197" s="104"/>
      <c r="J197" s="104"/>
      <c r="K197" s="104"/>
      <c r="L197" s="104"/>
      <c r="M197" s="105"/>
    </row>
    <row r="198" spans="1:13" x14ac:dyDescent="0.3">
      <c r="A198" s="101"/>
      <c r="B198" s="106"/>
      <c r="C198" s="102"/>
      <c r="D198" s="103"/>
      <c r="E198" s="104"/>
      <c r="F198" s="104"/>
      <c r="G198" s="104"/>
      <c r="H198" s="104"/>
      <c r="I198" s="104"/>
      <c r="J198" s="104"/>
      <c r="K198" s="104"/>
      <c r="L198" s="104"/>
      <c r="M198" s="105"/>
    </row>
    <row r="199" spans="1:13" x14ac:dyDescent="0.3">
      <c r="A199" s="101"/>
      <c r="B199" s="106"/>
      <c r="C199" s="102"/>
      <c r="D199" s="103"/>
      <c r="E199" s="104"/>
      <c r="F199" s="104"/>
      <c r="G199" s="104"/>
      <c r="H199" s="104"/>
      <c r="I199" s="104"/>
      <c r="J199" s="104"/>
      <c r="K199" s="104"/>
      <c r="L199" s="104"/>
      <c r="M199" s="105"/>
    </row>
    <row r="200" spans="1:13" x14ac:dyDescent="0.3">
      <c r="A200" s="101"/>
      <c r="B200" s="106"/>
      <c r="C200" s="102"/>
      <c r="D200" s="103"/>
      <c r="E200" s="104"/>
      <c r="F200" s="104"/>
      <c r="G200" s="104"/>
      <c r="H200" s="104"/>
      <c r="I200" s="104"/>
      <c r="J200" s="104"/>
      <c r="K200" s="104"/>
      <c r="L200" s="104"/>
      <c r="M200" s="105"/>
    </row>
    <row r="201" spans="1:13" x14ac:dyDescent="0.3">
      <c r="A201" s="101"/>
      <c r="B201" s="106"/>
      <c r="C201" s="102"/>
      <c r="D201" s="103"/>
      <c r="E201" s="104"/>
      <c r="F201" s="104"/>
      <c r="G201" s="104"/>
      <c r="H201" s="104"/>
      <c r="I201" s="104"/>
      <c r="J201" s="104"/>
      <c r="K201" s="104"/>
      <c r="L201" s="104"/>
      <c r="M201" s="105"/>
    </row>
    <row r="202" spans="1:13" x14ac:dyDescent="0.3">
      <c r="A202" s="101"/>
      <c r="B202" s="106"/>
      <c r="C202" s="102"/>
      <c r="D202" s="103"/>
      <c r="E202" s="104"/>
      <c r="F202" s="104"/>
      <c r="G202" s="104"/>
      <c r="H202" s="104"/>
      <c r="I202" s="104"/>
      <c r="J202" s="104"/>
      <c r="K202" s="104"/>
      <c r="L202" s="104"/>
      <c r="M202" s="105"/>
    </row>
    <row r="203" spans="1:13" x14ac:dyDescent="0.3">
      <c r="A203" s="101"/>
      <c r="B203" s="106"/>
      <c r="C203" s="102"/>
      <c r="D203" s="103"/>
      <c r="E203" s="104"/>
      <c r="F203" s="104"/>
      <c r="G203" s="104"/>
      <c r="H203" s="104"/>
      <c r="I203" s="104"/>
      <c r="J203" s="104"/>
      <c r="K203" s="104"/>
      <c r="L203" s="104"/>
      <c r="M203" s="105"/>
    </row>
    <row r="204" spans="1:13" x14ac:dyDescent="0.3">
      <c r="A204" s="101"/>
      <c r="B204" s="106"/>
      <c r="C204" s="102"/>
      <c r="D204" s="103"/>
      <c r="E204" s="104"/>
      <c r="F204" s="104"/>
      <c r="G204" s="104"/>
      <c r="H204" s="104"/>
      <c r="I204" s="104"/>
      <c r="J204" s="104"/>
      <c r="K204" s="104"/>
      <c r="L204" s="104"/>
      <c r="M204" s="105"/>
    </row>
    <row r="205" spans="1:13" x14ac:dyDescent="0.3">
      <c r="A205" s="101"/>
      <c r="B205" s="106"/>
      <c r="C205" s="102"/>
      <c r="D205" s="103"/>
      <c r="E205" s="104"/>
      <c r="F205" s="104"/>
      <c r="G205" s="104"/>
      <c r="H205" s="104"/>
      <c r="I205" s="104"/>
      <c r="J205" s="104"/>
      <c r="K205" s="104"/>
      <c r="L205" s="104"/>
      <c r="M205" s="105"/>
    </row>
    <row r="206" spans="1:13" x14ac:dyDescent="0.3">
      <c r="A206" s="101"/>
      <c r="B206" s="106"/>
      <c r="C206" s="102"/>
      <c r="D206" s="103"/>
      <c r="E206" s="104"/>
      <c r="F206" s="104"/>
      <c r="G206" s="104"/>
      <c r="H206" s="104"/>
      <c r="I206" s="104"/>
      <c r="J206" s="104"/>
      <c r="K206" s="104"/>
      <c r="L206" s="104"/>
      <c r="M206" s="105"/>
    </row>
    <row r="207" spans="1:13" x14ac:dyDescent="0.3">
      <c r="A207" s="101"/>
      <c r="B207" s="106"/>
      <c r="C207" s="102"/>
      <c r="D207" s="103"/>
      <c r="E207" s="104"/>
      <c r="F207" s="104"/>
      <c r="G207" s="104"/>
      <c r="H207" s="104"/>
      <c r="I207" s="104"/>
      <c r="J207" s="104"/>
      <c r="K207" s="104"/>
      <c r="L207" s="104"/>
      <c r="M207" s="105"/>
    </row>
    <row r="208" spans="1:13" x14ac:dyDescent="0.3">
      <c r="A208" s="101"/>
      <c r="B208" s="106"/>
      <c r="C208" s="102"/>
      <c r="D208" s="103"/>
      <c r="E208" s="104"/>
      <c r="F208" s="104"/>
      <c r="G208" s="104"/>
      <c r="H208" s="104"/>
      <c r="I208" s="104"/>
      <c r="J208" s="104"/>
      <c r="K208" s="104"/>
      <c r="L208" s="104"/>
      <c r="M208" s="105"/>
    </row>
    <row r="209" spans="1:13" x14ac:dyDescent="0.3">
      <c r="A209" s="101"/>
      <c r="B209" s="106"/>
      <c r="C209" s="102"/>
      <c r="D209" s="103"/>
      <c r="E209" s="104"/>
      <c r="F209" s="104"/>
      <c r="G209" s="104"/>
      <c r="H209" s="104"/>
      <c r="I209" s="104"/>
      <c r="J209" s="104"/>
      <c r="K209" s="104"/>
      <c r="L209" s="104"/>
      <c r="M209" s="105"/>
    </row>
    <row r="210" spans="1:13" x14ac:dyDescent="0.3">
      <c r="A210" s="101"/>
      <c r="B210" s="106"/>
      <c r="C210" s="102"/>
      <c r="D210" s="103"/>
      <c r="E210" s="104"/>
      <c r="F210" s="104"/>
      <c r="G210" s="104"/>
      <c r="H210" s="104"/>
      <c r="I210" s="104"/>
      <c r="J210" s="104"/>
      <c r="K210" s="104"/>
      <c r="L210" s="104"/>
      <c r="M210" s="105"/>
    </row>
    <row r="211" spans="1:13" x14ac:dyDescent="0.3">
      <c r="A211" s="107"/>
      <c r="B211" s="108"/>
      <c r="C211" s="109"/>
      <c r="D211" s="110"/>
      <c r="E211" s="111"/>
      <c r="F211" s="111"/>
      <c r="G211" s="111"/>
      <c r="H211" s="111"/>
      <c r="I211" s="111"/>
      <c r="J211" s="111"/>
      <c r="K211" s="111"/>
      <c r="L211" s="111"/>
      <c r="M211" s="112"/>
    </row>
    <row r="212" spans="1:13" x14ac:dyDescent="0.3">
      <c r="A212" s="95"/>
      <c r="B212" s="96"/>
      <c r="C212" s="97"/>
      <c r="D212" s="98"/>
      <c r="E212" s="99"/>
      <c r="F212" s="99"/>
      <c r="G212" s="99"/>
      <c r="H212" s="99"/>
      <c r="I212" s="99"/>
      <c r="J212" s="99"/>
      <c r="K212" s="99"/>
      <c r="L212" s="99"/>
      <c r="M212" s="100"/>
    </row>
    <row r="213" spans="1:13" x14ac:dyDescent="0.3">
      <c r="A213" s="101"/>
      <c r="B213" s="106"/>
      <c r="C213" s="102"/>
      <c r="D213" s="103"/>
      <c r="E213" s="104"/>
      <c r="F213" s="104"/>
      <c r="G213" s="104"/>
      <c r="H213" s="104"/>
      <c r="I213" s="104"/>
      <c r="J213" s="104"/>
      <c r="K213" s="104"/>
      <c r="L213" s="104"/>
      <c r="M213" s="105"/>
    </row>
    <row r="214" spans="1:13" x14ac:dyDescent="0.3">
      <c r="A214" s="101"/>
      <c r="B214" s="106"/>
      <c r="C214" s="102"/>
      <c r="D214" s="103"/>
      <c r="E214" s="104"/>
      <c r="F214" s="104"/>
      <c r="G214" s="104"/>
      <c r="H214" s="104"/>
      <c r="I214" s="104"/>
      <c r="J214" s="104"/>
      <c r="K214" s="104"/>
      <c r="L214" s="104"/>
      <c r="M214" s="105"/>
    </row>
    <row r="215" spans="1:13" x14ac:dyDescent="0.3">
      <c r="A215" s="101"/>
      <c r="B215" s="106"/>
      <c r="C215" s="102"/>
      <c r="D215" s="103"/>
      <c r="E215" s="104"/>
      <c r="F215" s="104"/>
      <c r="G215" s="104"/>
      <c r="H215" s="104"/>
      <c r="I215" s="104"/>
      <c r="J215" s="104"/>
      <c r="K215" s="104"/>
      <c r="L215" s="104"/>
      <c r="M215" s="105"/>
    </row>
    <row r="216" spans="1:13" x14ac:dyDescent="0.3">
      <c r="A216" s="101"/>
      <c r="B216" s="106"/>
      <c r="C216" s="102"/>
      <c r="D216" s="103"/>
      <c r="E216" s="104"/>
      <c r="F216" s="104"/>
      <c r="G216" s="104"/>
      <c r="H216" s="104"/>
      <c r="I216" s="104"/>
      <c r="J216" s="104"/>
      <c r="K216" s="104"/>
      <c r="L216" s="104"/>
      <c r="M216" s="105"/>
    </row>
    <row r="217" spans="1:13" x14ac:dyDescent="0.3">
      <c r="A217" s="101"/>
      <c r="B217" s="106"/>
      <c r="C217" s="102"/>
      <c r="D217" s="103"/>
      <c r="E217" s="104"/>
      <c r="F217" s="104"/>
      <c r="G217" s="104"/>
      <c r="H217" s="104"/>
      <c r="I217" s="104"/>
      <c r="J217" s="104"/>
      <c r="K217" s="104"/>
      <c r="L217" s="104"/>
      <c r="M217" s="105"/>
    </row>
    <row r="218" spans="1:13" x14ac:dyDescent="0.3">
      <c r="A218" s="101"/>
      <c r="B218" s="106"/>
      <c r="C218" s="102"/>
      <c r="D218" s="103"/>
      <c r="E218" s="104"/>
      <c r="F218" s="104"/>
      <c r="G218" s="104"/>
      <c r="H218" s="104"/>
      <c r="I218" s="104"/>
      <c r="J218" s="104"/>
      <c r="K218" s="104"/>
      <c r="L218" s="104"/>
      <c r="M218" s="105"/>
    </row>
    <row r="219" spans="1:13" x14ac:dyDescent="0.3">
      <c r="A219" s="101"/>
      <c r="B219" s="106"/>
      <c r="C219" s="102"/>
      <c r="D219" s="103"/>
      <c r="E219" s="104"/>
      <c r="F219" s="104"/>
      <c r="G219" s="104"/>
      <c r="H219" s="104"/>
      <c r="I219" s="104"/>
      <c r="J219" s="104"/>
      <c r="K219" s="104"/>
      <c r="L219" s="104"/>
      <c r="M219" s="105"/>
    </row>
    <row r="220" spans="1:13" x14ac:dyDescent="0.3">
      <c r="A220" s="101"/>
      <c r="B220" s="106"/>
      <c r="C220" s="102"/>
      <c r="D220" s="103"/>
      <c r="E220" s="104"/>
      <c r="F220" s="104"/>
      <c r="G220" s="104"/>
      <c r="H220" s="104"/>
      <c r="I220" s="104"/>
      <c r="J220" s="104"/>
      <c r="K220" s="104"/>
      <c r="L220" s="104"/>
      <c r="M220" s="105"/>
    </row>
    <row r="221" spans="1:13" x14ac:dyDescent="0.3">
      <c r="A221" s="101"/>
      <c r="B221" s="106"/>
      <c r="C221" s="102"/>
      <c r="D221" s="103"/>
      <c r="E221" s="104"/>
      <c r="F221" s="104"/>
      <c r="G221" s="104"/>
      <c r="H221" s="104"/>
      <c r="I221" s="104"/>
      <c r="J221" s="104"/>
      <c r="K221" s="104"/>
      <c r="L221" s="104"/>
      <c r="M221" s="105"/>
    </row>
    <row r="222" spans="1:13" x14ac:dyDescent="0.3">
      <c r="A222" s="101"/>
      <c r="B222" s="106"/>
      <c r="C222" s="102"/>
      <c r="D222" s="103"/>
      <c r="E222" s="104"/>
      <c r="F222" s="104"/>
      <c r="G222" s="104"/>
      <c r="H222" s="104"/>
      <c r="I222" s="104"/>
      <c r="J222" s="104"/>
      <c r="K222" s="104"/>
      <c r="L222" s="104"/>
      <c r="M222" s="105"/>
    </row>
    <row r="223" spans="1:13" x14ac:dyDescent="0.3">
      <c r="A223" s="101"/>
      <c r="B223" s="106"/>
      <c r="C223" s="102"/>
      <c r="D223" s="103"/>
      <c r="E223" s="104"/>
      <c r="F223" s="104"/>
      <c r="G223" s="104"/>
      <c r="H223" s="104"/>
      <c r="I223" s="104"/>
      <c r="J223" s="104"/>
      <c r="K223" s="104"/>
      <c r="L223" s="104"/>
      <c r="M223" s="105"/>
    </row>
    <row r="224" spans="1:13" x14ac:dyDescent="0.3">
      <c r="A224" s="101"/>
      <c r="B224" s="106"/>
      <c r="C224" s="102"/>
      <c r="D224" s="103"/>
      <c r="E224" s="104"/>
      <c r="F224" s="104"/>
      <c r="G224" s="104"/>
      <c r="H224" s="104"/>
      <c r="I224" s="104"/>
      <c r="J224" s="104"/>
      <c r="K224" s="104"/>
      <c r="L224" s="104"/>
      <c r="M224" s="105"/>
    </row>
    <row r="225" spans="1:13" x14ac:dyDescent="0.3">
      <c r="A225" s="101"/>
      <c r="B225" s="106"/>
      <c r="C225" s="102"/>
      <c r="D225" s="103"/>
      <c r="E225" s="104"/>
      <c r="F225" s="104"/>
      <c r="G225" s="104"/>
      <c r="H225" s="104"/>
      <c r="I225" s="104"/>
      <c r="J225" s="104"/>
      <c r="K225" s="104"/>
      <c r="L225" s="104"/>
      <c r="M225" s="105"/>
    </row>
    <row r="226" spans="1:13" x14ac:dyDescent="0.3">
      <c r="A226" s="101"/>
      <c r="B226" s="106"/>
      <c r="C226" s="102"/>
      <c r="D226" s="103"/>
      <c r="E226" s="104"/>
      <c r="F226" s="104"/>
      <c r="G226" s="104"/>
      <c r="H226" s="104"/>
      <c r="I226" s="104"/>
      <c r="J226" s="104"/>
      <c r="K226" s="104"/>
      <c r="L226" s="104"/>
      <c r="M226" s="105"/>
    </row>
    <row r="227" spans="1:13" x14ac:dyDescent="0.3">
      <c r="A227" s="101"/>
      <c r="B227" s="106"/>
      <c r="C227" s="102"/>
      <c r="D227" s="103"/>
      <c r="E227" s="104"/>
      <c r="F227" s="104"/>
      <c r="G227" s="104"/>
      <c r="H227" s="104"/>
      <c r="I227" s="104"/>
      <c r="J227" s="104"/>
      <c r="K227" s="104"/>
      <c r="L227" s="104"/>
      <c r="M227" s="105"/>
    </row>
    <row r="228" spans="1:13" x14ac:dyDescent="0.3">
      <c r="A228" s="101"/>
      <c r="B228" s="106"/>
      <c r="C228" s="102"/>
      <c r="D228" s="103"/>
      <c r="E228" s="104"/>
      <c r="F228" s="104"/>
      <c r="G228" s="104"/>
      <c r="H228" s="104"/>
      <c r="I228" s="104"/>
      <c r="J228" s="104"/>
      <c r="K228" s="104"/>
      <c r="L228" s="104"/>
      <c r="M228" s="105"/>
    </row>
    <row r="229" spans="1:13" x14ac:dyDescent="0.3">
      <c r="A229" s="101"/>
      <c r="B229" s="106"/>
      <c r="C229" s="102"/>
      <c r="D229" s="103"/>
      <c r="E229" s="104"/>
      <c r="F229" s="104"/>
      <c r="G229" s="104"/>
      <c r="H229" s="104"/>
      <c r="I229" s="104"/>
      <c r="J229" s="104"/>
      <c r="K229" s="104"/>
      <c r="L229" s="104"/>
      <c r="M229" s="105"/>
    </row>
    <row r="230" spans="1:13" x14ac:dyDescent="0.3">
      <c r="A230" s="101"/>
      <c r="B230" s="106"/>
      <c r="C230" s="102"/>
      <c r="D230" s="103"/>
      <c r="E230" s="104"/>
      <c r="F230" s="104"/>
      <c r="G230" s="104"/>
      <c r="H230" s="104"/>
      <c r="I230" s="104"/>
      <c r="J230" s="104"/>
      <c r="K230" s="104"/>
      <c r="L230" s="104"/>
      <c r="M230" s="105"/>
    </row>
    <row r="231" spans="1:13" x14ac:dyDescent="0.3">
      <c r="A231" s="101"/>
      <c r="B231" s="106"/>
      <c r="C231" s="102"/>
      <c r="D231" s="103"/>
      <c r="E231" s="104"/>
      <c r="F231" s="104"/>
      <c r="G231" s="104"/>
      <c r="H231" s="104"/>
      <c r="I231" s="104"/>
      <c r="J231" s="104"/>
      <c r="K231" s="104"/>
      <c r="L231" s="104"/>
      <c r="M231" s="105"/>
    </row>
    <row r="232" spans="1:13" x14ac:dyDescent="0.3">
      <c r="A232" s="101"/>
      <c r="B232" s="106"/>
      <c r="C232" s="102"/>
      <c r="D232" s="103"/>
      <c r="E232" s="104"/>
      <c r="F232" s="104"/>
      <c r="G232" s="104"/>
      <c r="H232" s="104"/>
      <c r="I232" s="104"/>
      <c r="J232" s="104"/>
      <c r="K232" s="104"/>
      <c r="L232" s="104"/>
      <c r="M232" s="105"/>
    </row>
    <row r="233" spans="1:13" x14ac:dyDescent="0.3">
      <c r="A233" s="107"/>
      <c r="B233" s="108"/>
      <c r="C233" s="109"/>
      <c r="D233" s="110"/>
      <c r="E233" s="111"/>
      <c r="F233" s="111"/>
      <c r="G233" s="111"/>
      <c r="H233" s="111"/>
      <c r="I233" s="111"/>
      <c r="J233" s="111"/>
      <c r="K233" s="111"/>
      <c r="L233" s="111"/>
      <c r="M233" s="112"/>
    </row>
    <row r="234" spans="1:13" x14ac:dyDescent="0.3">
      <c r="A234" s="95"/>
      <c r="B234" s="96"/>
      <c r="C234" s="97"/>
      <c r="D234" s="98"/>
      <c r="E234" s="99"/>
      <c r="F234" s="99"/>
      <c r="G234" s="99"/>
      <c r="H234" s="99"/>
      <c r="I234" s="99"/>
      <c r="J234" s="99"/>
      <c r="K234" s="99"/>
      <c r="L234" s="99"/>
      <c r="M234" s="100"/>
    </row>
    <row r="235" spans="1:13" x14ac:dyDescent="0.3">
      <c r="A235" s="101"/>
      <c r="B235" s="50"/>
      <c r="C235" s="102"/>
      <c r="D235" s="103"/>
      <c r="E235" s="104"/>
      <c r="F235" s="104"/>
      <c r="G235" s="104"/>
      <c r="H235" s="104"/>
      <c r="I235" s="104"/>
      <c r="J235" s="104"/>
      <c r="K235" s="104"/>
      <c r="L235" s="104"/>
      <c r="M235" s="105"/>
    </row>
    <row r="236" spans="1:13" x14ac:dyDescent="0.3">
      <c r="A236" s="101"/>
      <c r="B236" s="106"/>
      <c r="C236" s="102"/>
      <c r="D236" s="103"/>
      <c r="E236" s="104"/>
      <c r="F236" s="104"/>
      <c r="G236" s="104"/>
      <c r="H236" s="104"/>
      <c r="I236" s="104"/>
      <c r="J236" s="104"/>
      <c r="K236" s="104"/>
      <c r="L236" s="104"/>
      <c r="M236" s="105"/>
    </row>
    <row r="237" spans="1:13" x14ac:dyDescent="0.3">
      <c r="A237" s="101"/>
      <c r="B237" s="106"/>
      <c r="C237" s="102"/>
      <c r="D237" s="103"/>
      <c r="E237" s="104"/>
      <c r="F237" s="104"/>
      <c r="G237" s="104"/>
      <c r="H237" s="104"/>
      <c r="I237" s="104"/>
      <c r="J237" s="104"/>
      <c r="K237" s="104"/>
      <c r="L237" s="104"/>
      <c r="M237" s="105"/>
    </row>
    <row r="238" spans="1:13" x14ac:dyDescent="0.3">
      <c r="A238" s="101"/>
      <c r="B238" s="106"/>
      <c r="C238" s="102"/>
      <c r="D238" s="103"/>
      <c r="E238" s="104"/>
      <c r="F238" s="104"/>
      <c r="G238" s="104"/>
      <c r="H238" s="104"/>
      <c r="I238" s="104"/>
      <c r="J238" s="104"/>
      <c r="K238" s="104"/>
      <c r="L238" s="104"/>
      <c r="M238" s="105"/>
    </row>
    <row r="239" spans="1:13" x14ac:dyDescent="0.3">
      <c r="A239" s="101"/>
      <c r="B239" s="106"/>
      <c r="C239" s="102"/>
      <c r="D239" s="103"/>
      <c r="E239" s="104"/>
      <c r="F239" s="104"/>
      <c r="G239" s="104"/>
      <c r="H239" s="104"/>
      <c r="I239" s="104"/>
      <c r="J239" s="104"/>
      <c r="K239" s="104"/>
      <c r="L239" s="104"/>
      <c r="M239" s="105"/>
    </row>
    <row r="240" spans="1:13" x14ac:dyDescent="0.3">
      <c r="A240" s="101"/>
      <c r="B240" s="106"/>
      <c r="C240" s="102"/>
      <c r="D240" s="103"/>
      <c r="E240" s="104"/>
      <c r="F240" s="104"/>
      <c r="G240" s="104"/>
      <c r="H240" s="104"/>
      <c r="I240" s="104"/>
      <c r="J240" s="104"/>
      <c r="K240" s="104"/>
      <c r="L240" s="104"/>
      <c r="M240" s="105"/>
    </row>
    <row r="241" spans="1:13" x14ac:dyDescent="0.3">
      <c r="A241" s="101"/>
      <c r="B241" s="106"/>
      <c r="C241" s="102"/>
      <c r="D241" s="103"/>
      <c r="E241" s="104"/>
      <c r="F241" s="104"/>
      <c r="G241" s="104"/>
      <c r="H241" s="104"/>
      <c r="I241" s="104"/>
      <c r="J241" s="104"/>
      <c r="K241" s="104"/>
      <c r="L241" s="104"/>
      <c r="M241" s="105"/>
    </row>
    <row r="242" spans="1:13" x14ac:dyDescent="0.3">
      <c r="A242" s="101"/>
      <c r="B242" s="106"/>
      <c r="C242" s="102"/>
      <c r="D242" s="103"/>
      <c r="E242" s="104"/>
      <c r="F242" s="104"/>
      <c r="G242" s="104"/>
      <c r="H242" s="104"/>
      <c r="I242" s="104"/>
      <c r="J242" s="104"/>
      <c r="K242" s="104"/>
      <c r="L242" s="104"/>
      <c r="M242" s="105"/>
    </row>
    <row r="243" spans="1:13" x14ac:dyDescent="0.3">
      <c r="A243" s="101"/>
      <c r="B243" s="106"/>
      <c r="C243" s="102"/>
      <c r="D243" s="103"/>
      <c r="E243" s="104"/>
      <c r="F243" s="104"/>
      <c r="G243" s="104"/>
      <c r="H243" s="104"/>
      <c r="I243" s="104"/>
      <c r="J243" s="104"/>
      <c r="K243" s="104"/>
      <c r="L243" s="104"/>
      <c r="M243" s="105"/>
    </row>
    <row r="244" spans="1:13" x14ac:dyDescent="0.3">
      <c r="A244" s="101"/>
      <c r="B244" s="106"/>
      <c r="C244" s="102"/>
      <c r="D244" s="103"/>
      <c r="E244" s="104"/>
      <c r="F244" s="104"/>
      <c r="G244" s="104"/>
      <c r="H244" s="104"/>
      <c r="I244" s="104"/>
      <c r="J244" s="104"/>
      <c r="K244" s="104"/>
      <c r="L244" s="104"/>
      <c r="M244" s="105"/>
    </row>
    <row r="245" spans="1:13" x14ac:dyDescent="0.3">
      <c r="A245" s="101"/>
      <c r="B245" s="106"/>
      <c r="C245" s="102"/>
      <c r="D245" s="103"/>
      <c r="E245" s="104"/>
      <c r="F245" s="104"/>
      <c r="G245" s="104"/>
      <c r="H245" s="104"/>
      <c r="I245" s="104"/>
      <c r="J245" s="104"/>
      <c r="K245" s="104"/>
      <c r="L245" s="104"/>
      <c r="M245" s="105"/>
    </row>
    <row r="246" spans="1:13" x14ac:dyDescent="0.3">
      <c r="A246" s="101"/>
      <c r="B246" s="106"/>
      <c r="C246" s="102"/>
      <c r="D246" s="103"/>
      <c r="E246" s="104"/>
      <c r="F246" s="104"/>
      <c r="G246" s="104"/>
      <c r="H246" s="104"/>
      <c r="I246" s="104"/>
      <c r="J246" s="104"/>
      <c r="K246" s="104"/>
      <c r="L246" s="104"/>
      <c r="M246" s="105"/>
    </row>
    <row r="247" spans="1:13" x14ac:dyDescent="0.3">
      <c r="A247" s="101"/>
      <c r="B247" s="106"/>
      <c r="C247" s="102"/>
      <c r="D247" s="103"/>
      <c r="E247" s="104"/>
      <c r="F247" s="104"/>
      <c r="G247" s="104"/>
      <c r="H247" s="104"/>
      <c r="I247" s="104"/>
      <c r="J247" s="104"/>
      <c r="K247" s="104"/>
      <c r="L247" s="104"/>
      <c r="M247" s="105"/>
    </row>
    <row r="248" spans="1:13" x14ac:dyDescent="0.3">
      <c r="A248" s="101"/>
      <c r="B248" s="106"/>
      <c r="C248" s="102"/>
      <c r="D248" s="103"/>
      <c r="E248" s="104"/>
      <c r="F248" s="104"/>
      <c r="G248" s="104"/>
      <c r="H248" s="104"/>
      <c r="I248" s="104"/>
      <c r="J248" s="104"/>
      <c r="K248" s="104"/>
      <c r="L248" s="104"/>
      <c r="M248" s="105"/>
    </row>
    <row r="249" spans="1:13" x14ac:dyDescent="0.3">
      <c r="A249" s="101"/>
      <c r="B249" s="106"/>
      <c r="C249" s="102"/>
      <c r="D249" s="103"/>
      <c r="E249" s="104"/>
      <c r="F249" s="104"/>
      <c r="G249" s="104"/>
      <c r="H249" s="104"/>
      <c r="I249" s="104"/>
      <c r="J249" s="104"/>
      <c r="K249" s="104"/>
      <c r="L249" s="104"/>
      <c r="M249" s="105"/>
    </row>
    <row r="250" spans="1:13" x14ac:dyDescent="0.3">
      <c r="A250" s="101"/>
      <c r="B250" s="106"/>
      <c r="C250" s="102"/>
      <c r="D250" s="103"/>
      <c r="E250" s="104"/>
      <c r="F250" s="104"/>
      <c r="G250" s="104"/>
      <c r="H250" s="104"/>
      <c r="I250" s="104"/>
      <c r="J250" s="104"/>
      <c r="K250" s="104"/>
      <c r="L250" s="104"/>
      <c r="M250" s="105"/>
    </row>
    <row r="251" spans="1:13" x14ac:dyDescent="0.3">
      <c r="A251" s="101"/>
      <c r="B251" s="106"/>
      <c r="C251" s="102"/>
      <c r="D251" s="103"/>
      <c r="E251" s="104"/>
      <c r="F251" s="104"/>
      <c r="G251" s="104"/>
      <c r="H251" s="104"/>
      <c r="I251" s="104"/>
      <c r="J251" s="104"/>
      <c r="K251" s="104"/>
      <c r="L251" s="104"/>
      <c r="M251" s="105"/>
    </row>
    <row r="252" spans="1:13" x14ac:dyDescent="0.3">
      <c r="A252" s="101"/>
      <c r="B252" s="106"/>
      <c r="C252" s="102"/>
      <c r="D252" s="103"/>
      <c r="E252" s="104"/>
      <c r="F252" s="104"/>
      <c r="G252" s="104"/>
      <c r="H252" s="104"/>
      <c r="I252" s="104"/>
      <c r="J252" s="104"/>
      <c r="K252" s="104"/>
      <c r="L252" s="104"/>
      <c r="M252" s="105"/>
    </row>
    <row r="253" spans="1:13" x14ac:dyDescent="0.3">
      <c r="A253" s="101"/>
      <c r="B253" s="106"/>
      <c r="C253" s="102"/>
      <c r="D253" s="103"/>
      <c r="E253" s="104"/>
      <c r="F253" s="104"/>
      <c r="G253" s="104"/>
      <c r="H253" s="104"/>
      <c r="I253" s="104"/>
      <c r="J253" s="104"/>
      <c r="K253" s="104"/>
      <c r="L253" s="104"/>
      <c r="M253" s="105"/>
    </row>
    <row r="254" spans="1:13" x14ac:dyDescent="0.3">
      <c r="A254" s="101"/>
      <c r="B254" s="106"/>
      <c r="C254" s="102"/>
      <c r="D254" s="103"/>
      <c r="E254" s="104"/>
      <c r="F254" s="104"/>
      <c r="G254" s="104"/>
      <c r="H254" s="104"/>
      <c r="I254" s="104"/>
      <c r="J254" s="104"/>
      <c r="K254" s="104"/>
      <c r="L254" s="104"/>
      <c r="M254" s="105"/>
    </row>
    <row r="255" spans="1:13" x14ac:dyDescent="0.3">
      <c r="A255" s="107"/>
      <c r="B255" s="108"/>
      <c r="C255" s="109"/>
      <c r="D255" s="110"/>
      <c r="E255" s="111"/>
      <c r="F255" s="111"/>
      <c r="G255" s="111"/>
      <c r="H255" s="111"/>
      <c r="I255" s="111"/>
      <c r="J255" s="111"/>
      <c r="K255" s="111"/>
      <c r="L255" s="111"/>
      <c r="M255" s="112"/>
    </row>
    <row r="256" spans="1:13" x14ac:dyDescent="0.3">
      <c r="A256" s="95"/>
      <c r="B256" s="96"/>
      <c r="C256" s="97"/>
      <c r="D256" s="98"/>
      <c r="E256" s="99"/>
      <c r="F256" s="99"/>
      <c r="G256" s="99"/>
      <c r="H256" s="99"/>
      <c r="I256" s="99"/>
      <c r="J256" s="99"/>
      <c r="K256" s="99"/>
      <c r="L256" s="99"/>
      <c r="M256" s="100"/>
    </row>
    <row r="257" spans="1:13" x14ac:dyDescent="0.3">
      <c r="A257" s="101"/>
      <c r="B257" s="106"/>
      <c r="C257" s="102"/>
      <c r="D257" s="103"/>
      <c r="E257" s="104"/>
      <c r="F257" s="104"/>
      <c r="G257" s="104"/>
      <c r="H257" s="104"/>
      <c r="I257" s="104"/>
      <c r="J257" s="104"/>
      <c r="K257" s="104"/>
      <c r="L257" s="104"/>
      <c r="M257" s="105"/>
    </row>
    <row r="258" spans="1:13" x14ac:dyDescent="0.3">
      <c r="A258" s="101"/>
      <c r="B258" s="106"/>
      <c r="C258" s="102"/>
      <c r="D258" s="103"/>
      <c r="E258" s="104"/>
      <c r="F258" s="104"/>
      <c r="G258" s="104"/>
      <c r="H258" s="104"/>
      <c r="I258" s="104"/>
      <c r="J258" s="104"/>
      <c r="K258" s="104"/>
      <c r="L258" s="104"/>
      <c r="M258" s="105"/>
    </row>
    <row r="259" spans="1:13" x14ac:dyDescent="0.3">
      <c r="A259" s="101"/>
      <c r="B259" s="106"/>
      <c r="C259" s="102"/>
      <c r="D259" s="103"/>
      <c r="E259" s="104"/>
      <c r="F259" s="104"/>
      <c r="G259" s="104"/>
      <c r="H259" s="104"/>
      <c r="I259" s="104"/>
      <c r="J259" s="104"/>
      <c r="K259" s="104"/>
      <c r="L259" s="104"/>
      <c r="M259" s="105"/>
    </row>
    <row r="260" spans="1:13" x14ac:dyDescent="0.3">
      <c r="A260" s="101"/>
      <c r="B260" s="106"/>
      <c r="C260" s="102"/>
      <c r="D260" s="103"/>
      <c r="E260" s="104"/>
      <c r="F260" s="104"/>
      <c r="G260" s="104"/>
      <c r="H260" s="104"/>
      <c r="I260" s="104"/>
      <c r="J260" s="104"/>
      <c r="K260" s="104"/>
      <c r="L260" s="104"/>
      <c r="M260" s="105"/>
    </row>
    <row r="261" spans="1:13" x14ac:dyDescent="0.3">
      <c r="A261" s="101"/>
      <c r="B261" s="106"/>
      <c r="C261" s="102"/>
      <c r="D261" s="103"/>
      <c r="E261" s="104"/>
      <c r="F261" s="104"/>
      <c r="G261" s="104"/>
      <c r="H261" s="104"/>
      <c r="I261" s="104"/>
      <c r="J261" s="104"/>
      <c r="K261" s="104"/>
      <c r="L261" s="104"/>
      <c r="M261" s="105"/>
    </row>
    <row r="262" spans="1:13" x14ac:dyDescent="0.3">
      <c r="A262" s="101"/>
      <c r="B262" s="106"/>
      <c r="C262" s="102"/>
      <c r="D262" s="103"/>
      <c r="E262" s="104"/>
      <c r="F262" s="104"/>
      <c r="G262" s="104"/>
      <c r="H262" s="104"/>
      <c r="I262" s="104"/>
      <c r="J262" s="104"/>
      <c r="K262" s="104"/>
      <c r="L262" s="104"/>
      <c r="M262" s="105"/>
    </row>
    <row r="263" spans="1:13" x14ac:dyDescent="0.3">
      <c r="A263" s="101"/>
      <c r="B263" s="106"/>
      <c r="C263" s="102"/>
      <c r="D263" s="103"/>
      <c r="E263" s="104"/>
      <c r="F263" s="104"/>
      <c r="G263" s="104"/>
      <c r="H263" s="104"/>
      <c r="I263" s="104"/>
      <c r="J263" s="104"/>
      <c r="K263" s="104"/>
      <c r="L263" s="104"/>
      <c r="M263" s="105"/>
    </row>
    <row r="264" spans="1:13" x14ac:dyDescent="0.3">
      <c r="A264" s="101"/>
      <c r="B264" s="106"/>
      <c r="C264" s="102"/>
      <c r="D264" s="103"/>
      <c r="E264" s="104"/>
      <c r="F264" s="104"/>
      <c r="G264" s="104"/>
      <c r="H264" s="104"/>
      <c r="I264" s="104"/>
      <c r="J264" s="104"/>
      <c r="K264" s="104"/>
      <c r="L264" s="104"/>
      <c r="M264" s="105"/>
    </row>
    <row r="265" spans="1:13" x14ac:dyDescent="0.3">
      <c r="A265" s="101"/>
      <c r="B265" s="106"/>
      <c r="C265" s="102"/>
      <c r="D265" s="103"/>
      <c r="E265" s="104"/>
      <c r="F265" s="104"/>
      <c r="G265" s="104"/>
      <c r="H265" s="104"/>
      <c r="I265" s="104"/>
      <c r="J265" s="104"/>
      <c r="K265" s="104"/>
      <c r="L265" s="104"/>
      <c r="M265" s="105"/>
    </row>
    <row r="266" spans="1:13" x14ac:dyDescent="0.3">
      <c r="A266" s="101"/>
      <c r="B266" s="106"/>
      <c r="C266" s="102"/>
      <c r="D266" s="103"/>
      <c r="E266" s="104"/>
      <c r="F266" s="104"/>
      <c r="G266" s="104"/>
      <c r="H266" s="104"/>
      <c r="I266" s="104"/>
      <c r="J266" s="104"/>
      <c r="K266" s="104"/>
      <c r="L266" s="104"/>
      <c r="M266" s="105"/>
    </row>
    <row r="267" spans="1:13" x14ac:dyDescent="0.3">
      <c r="A267" s="101"/>
      <c r="B267" s="106"/>
      <c r="C267" s="102"/>
      <c r="D267" s="103"/>
      <c r="E267" s="104"/>
      <c r="F267" s="104"/>
      <c r="G267" s="104"/>
      <c r="H267" s="104"/>
      <c r="I267" s="104"/>
      <c r="J267" s="104"/>
      <c r="K267" s="104"/>
      <c r="L267" s="104"/>
      <c r="M267" s="105"/>
    </row>
    <row r="268" spans="1:13" x14ac:dyDescent="0.3">
      <c r="A268" s="101"/>
      <c r="B268" s="106"/>
      <c r="C268" s="102"/>
      <c r="D268" s="103"/>
      <c r="E268" s="104"/>
      <c r="F268" s="104"/>
      <c r="G268" s="104"/>
      <c r="H268" s="104"/>
      <c r="I268" s="104"/>
      <c r="J268" s="104"/>
      <c r="K268" s="104"/>
      <c r="L268" s="104"/>
      <c r="M268" s="105"/>
    </row>
    <row r="269" spans="1:13" x14ac:dyDescent="0.3">
      <c r="A269" s="101"/>
      <c r="B269" s="106"/>
      <c r="C269" s="102"/>
      <c r="D269" s="103"/>
      <c r="E269" s="104"/>
      <c r="F269" s="104"/>
      <c r="G269" s="104"/>
      <c r="H269" s="104"/>
      <c r="I269" s="104"/>
      <c r="J269" s="104"/>
      <c r="K269" s="104"/>
      <c r="L269" s="104"/>
      <c r="M269" s="105"/>
    </row>
    <row r="270" spans="1:13" x14ac:dyDescent="0.3">
      <c r="A270" s="101"/>
      <c r="B270" s="106"/>
      <c r="C270" s="102"/>
      <c r="D270" s="103"/>
      <c r="E270" s="104"/>
      <c r="F270" s="104"/>
      <c r="G270" s="104"/>
      <c r="H270" s="104"/>
      <c r="I270" s="104"/>
      <c r="J270" s="104"/>
      <c r="K270" s="104"/>
      <c r="L270" s="104"/>
      <c r="M270" s="105"/>
    </row>
    <row r="271" spans="1:13" x14ac:dyDescent="0.3">
      <c r="A271" s="101"/>
      <c r="B271" s="106"/>
      <c r="C271" s="102"/>
      <c r="D271" s="103"/>
      <c r="E271" s="104"/>
      <c r="F271" s="104"/>
      <c r="G271" s="104"/>
      <c r="H271" s="104"/>
      <c r="I271" s="104"/>
      <c r="J271" s="104"/>
      <c r="K271" s="104"/>
      <c r="L271" s="104"/>
      <c r="M271" s="105"/>
    </row>
    <row r="272" spans="1:13" x14ac:dyDescent="0.3">
      <c r="A272" s="101"/>
      <c r="B272" s="106"/>
      <c r="C272" s="102"/>
      <c r="D272" s="103"/>
      <c r="E272" s="104"/>
      <c r="F272" s="104"/>
      <c r="G272" s="104"/>
      <c r="H272" s="104"/>
      <c r="I272" s="104"/>
      <c r="J272" s="104"/>
      <c r="K272" s="104"/>
      <c r="L272" s="104"/>
      <c r="M272" s="105"/>
    </row>
    <row r="273" spans="1:13" x14ac:dyDescent="0.3">
      <c r="A273" s="101"/>
      <c r="B273" s="106"/>
      <c r="C273" s="102"/>
      <c r="D273" s="103"/>
      <c r="E273" s="104"/>
      <c r="F273" s="104"/>
      <c r="G273" s="104"/>
      <c r="H273" s="104"/>
      <c r="I273" s="104"/>
      <c r="J273" s="104"/>
      <c r="K273" s="104"/>
      <c r="L273" s="104"/>
      <c r="M273" s="105"/>
    </row>
    <row r="274" spans="1:13" x14ac:dyDescent="0.3">
      <c r="A274" s="101"/>
      <c r="B274" s="106"/>
      <c r="C274" s="102"/>
      <c r="D274" s="103"/>
      <c r="E274" s="104"/>
      <c r="F274" s="104"/>
      <c r="G274" s="104"/>
      <c r="H274" s="104"/>
      <c r="I274" s="104"/>
      <c r="J274" s="104"/>
      <c r="K274" s="104"/>
      <c r="L274" s="104"/>
      <c r="M274" s="105"/>
    </row>
    <row r="275" spans="1:13" x14ac:dyDescent="0.3">
      <c r="A275" s="101"/>
      <c r="B275" s="106"/>
      <c r="C275" s="102"/>
      <c r="D275" s="103"/>
      <c r="E275" s="104"/>
      <c r="F275" s="104"/>
      <c r="G275" s="104"/>
      <c r="H275" s="104"/>
      <c r="I275" s="104"/>
      <c r="J275" s="104"/>
      <c r="K275" s="104"/>
      <c r="L275" s="104"/>
      <c r="M275" s="105"/>
    </row>
    <row r="276" spans="1:13" x14ac:dyDescent="0.3">
      <c r="A276" s="101"/>
      <c r="B276" s="106"/>
      <c r="C276" s="102"/>
      <c r="D276" s="103"/>
      <c r="E276" s="104"/>
      <c r="F276" s="104"/>
      <c r="G276" s="104"/>
      <c r="H276" s="104"/>
      <c r="I276" s="104"/>
      <c r="J276" s="104"/>
      <c r="K276" s="104"/>
      <c r="L276" s="104"/>
      <c r="M276" s="105"/>
    </row>
    <row r="277" spans="1:13" x14ac:dyDescent="0.3">
      <c r="A277" s="107"/>
      <c r="B277" s="108"/>
      <c r="C277" s="109"/>
      <c r="D277" s="110"/>
      <c r="E277" s="111"/>
      <c r="F277" s="111"/>
      <c r="G277" s="111"/>
      <c r="H277" s="111"/>
      <c r="I277" s="111"/>
      <c r="J277" s="111"/>
      <c r="K277" s="111"/>
      <c r="L277" s="111"/>
      <c r="M277" s="112"/>
    </row>
    <row r="278" spans="1:13" x14ac:dyDescent="0.3">
      <c r="A278" s="95"/>
      <c r="B278" s="96"/>
      <c r="C278" s="97"/>
      <c r="D278" s="98"/>
      <c r="E278" s="99"/>
      <c r="F278" s="99"/>
      <c r="G278" s="99"/>
      <c r="H278" s="99"/>
      <c r="I278" s="99"/>
      <c r="J278" s="99"/>
      <c r="K278" s="99"/>
      <c r="L278" s="99"/>
      <c r="M278" s="100"/>
    </row>
    <row r="279" spans="1:13" x14ac:dyDescent="0.3">
      <c r="A279" s="101"/>
      <c r="B279" s="106"/>
      <c r="C279" s="102"/>
      <c r="D279" s="103"/>
      <c r="E279" s="104"/>
      <c r="F279" s="104"/>
      <c r="G279" s="104"/>
      <c r="H279" s="104"/>
      <c r="I279" s="104"/>
      <c r="J279" s="104"/>
      <c r="K279" s="104"/>
      <c r="L279" s="104"/>
      <c r="M279" s="105"/>
    </row>
    <row r="280" spans="1:13" x14ac:dyDescent="0.3">
      <c r="A280" s="101"/>
      <c r="B280" s="106"/>
      <c r="C280" s="102"/>
      <c r="D280" s="103"/>
      <c r="E280" s="104"/>
      <c r="F280" s="104"/>
      <c r="G280" s="104"/>
      <c r="H280" s="104"/>
      <c r="I280" s="104"/>
      <c r="J280" s="104"/>
      <c r="K280" s="104"/>
      <c r="L280" s="104"/>
      <c r="M280" s="105"/>
    </row>
    <row r="281" spans="1:13" x14ac:dyDescent="0.3">
      <c r="A281" s="101"/>
      <c r="B281" s="106"/>
      <c r="C281" s="102"/>
      <c r="D281" s="103"/>
      <c r="E281" s="104"/>
      <c r="F281" s="104"/>
      <c r="G281" s="104"/>
      <c r="H281" s="104"/>
      <c r="I281" s="104"/>
      <c r="J281" s="104"/>
      <c r="K281" s="104"/>
      <c r="L281" s="104"/>
      <c r="M281" s="105"/>
    </row>
    <row r="282" spans="1:13" x14ac:dyDescent="0.3">
      <c r="A282" s="101"/>
      <c r="B282" s="106"/>
      <c r="C282" s="102"/>
      <c r="D282" s="103"/>
      <c r="E282" s="104"/>
      <c r="F282" s="104"/>
      <c r="G282" s="104"/>
      <c r="H282" s="104"/>
      <c r="I282" s="104"/>
      <c r="J282" s="104"/>
      <c r="K282" s="104"/>
      <c r="L282" s="104"/>
      <c r="M282" s="105"/>
    </row>
    <row r="283" spans="1:13" x14ac:dyDescent="0.3">
      <c r="A283" s="101"/>
      <c r="B283" s="106"/>
      <c r="C283" s="102"/>
      <c r="D283" s="103"/>
      <c r="E283" s="104"/>
      <c r="F283" s="104"/>
      <c r="G283" s="104"/>
      <c r="H283" s="104"/>
      <c r="I283" s="104"/>
      <c r="J283" s="104"/>
      <c r="K283" s="104"/>
      <c r="L283" s="104"/>
      <c r="M283" s="105"/>
    </row>
    <row r="284" spans="1:13" x14ac:dyDescent="0.3">
      <c r="A284" s="101"/>
      <c r="B284" s="106"/>
      <c r="C284" s="102"/>
      <c r="D284" s="103"/>
      <c r="E284" s="104"/>
      <c r="F284" s="104"/>
      <c r="G284" s="104"/>
      <c r="H284" s="104"/>
      <c r="I284" s="104"/>
      <c r="J284" s="104"/>
      <c r="K284" s="104"/>
      <c r="L284" s="104"/>
      <c r="M284" s="105"/>
    </row>
    <row r="285" spans="1:13" x14ac:dyDescent="0.3">
      <c r="A285" s="101"/>
      <c r="B285" s="106"/>
      <c r="C285" s="102"/>
      <c r="D285" s="103"/>
      <c r="E285" s="104"/>
      <c r="F285" s="104"/>
      <c r="G285" s="104"/>
      <c r="H285" s="104"/>
      <c r="I285" s="104"/>
      <c r="J285" s="104"/>
      <c r="K285" s="104"/>
      <c r="L285" s="104"/>
      <c r="M285" s="105"/>
    </row>
    <row r="286" spans="1:13" x14ac:dyDescent="0.3">
      <c r="A286" s="101"/>
      <c r="B286" s="106"/>
      <c r="C286" s="102"/>
      <c r="D286" s="103"/>
      <c r="E286" s="104"/>
      <c r="F286" s="104"/>
      <c r="G286" s="104"/>
      <c r="H286" s="104"/>
      <c r="I286" s="104"/>
      <c r="J286" s="104"/>
      <c r="K286" s="104"/>
      <c r="L286" s="104"/>
      <c r="M286" s="105"/>
    </row>
    <row r="287" spans="1:13" x14ac:dyDescent="0.3">
      <c r="A287" s="101"/>
      <c r="B287" s="106"/>
      <c r="C287" s="102"/>
      <c r="D287" s="103"/>
      <c r="E287" s="104"/>
      <c r="F287" s="104"/>
      <c r="G287" s="104"/>
      <c r="H287" s="104"/>
      <c r="I287" s="104"/>
      <c r="J287" s="104"/>
      <c r="K287" s="104"/>
      <c r="L287" s="104"/>
      <c r="M287" s="105"/>
    </row>
    <row r="288" spans="1:13" x14ac:dyDescent="0.3">
      <c r="A288" s="101"/>
      <c r="B288" s="106"/>
      <c r="C288" s="102"/>
      <c r="D288" s="103"/>
      <c r="E288" s="104"/>
      <c r="F288" s="104"/>
      <c r="G288" s="104"/>
      <c r="H288" s="104"/>
      <c r="I288" s="104"/>
      <c r="J288" s="104"/>
      <c r="K288" s="104"/>
      <c r="L288" s="104"/>
      <c r="M288" s="105"/>
    </row>
    <row r="289" spans="1:13" x14ac:dyDescent="0.3">
      <c r="A289" s="101"/>
      <c r="B289" s="106"/>
      <c r="C289" s="102"/>
      <c r="D289" s="103"/>
      <c r="E289" s="104"/>
      <c r="F289" s="104"/>
      <c r="G289" s="104"/>
      <c r="H289" s="104"/>
      <c r="I289" s="104"/>
      <c r="J289" s="104"/>
      <c r="K289" s="104"/>
      <c r="L289" s="104"/>
      <c r="M289" s="105"/>
    </row>
    <row r="290" spans="1:13" x14ac:dyDescent="0.3">
      <c r="A290" s="101"/>
      <c r="B290" s="106"/>
      <c r="C290" s="102"/>
      <c r="D290" s="103"/>
      <c r="E290" s="104"/>
      <c r="F290" s="104"/>
      <c r="G290" s="104"/>
      <c r="H290" s="104"/>
      <c r="I290" s="104"/>
      <c r="J290" s="104"/>
      <c r="K290" s="104"/>
      <c r="L290" s="104"/>
      <c r="M290" s="105"/>
    </row>
    <row r="291" spans="1:13" x14ac:dyDescent="0.3">
      <c r="A291" s="101"/>
      <c r="B291" s="106"/>
      <c r="C291" s="102"/>
      <c r="D291" s="103"/>
      <c r="E291" s="104"/>
      <c r="F291" s="104"/>
      <c r="G291" s="104"/>
      <c r="H291" s="104"/>
      <c r="I291" s="104"/>
      <c r="J291" s="104"/>
      <c r="K291" s="104"/>
      <c r="L291" s="104"/>
      <c r="M291" s="105"/>
    </row>
    <row r="292" spans="1:13" x14ac:dyDescent="0.3">
      <c r="A292" s="101"/>
      <c r="B292" s="106"/>
      <c r="C292" s="102"/>
      <c r="D292" s="103"/>
      <c r="E292" s="104"/>
      <c r="F292" s="104"/>
      <c r="G292" s="104"/>
      <c r="H292" s="104"/>
      <c r="I292" s="104"/>
      <c r="J292" s="104"/>
      <c r="K292" s="104"/>
      <c r="L292" s="104"/>
      <c r="M292" s="105"/>
    </row>
    <row r="293" spans="1:13" x14ac:dyDescent="0.3">
      <c r="A293" s="101"/>
      <c r="B293" s="106"/>
      <c r="C293" s="102"/>
      <c r="D293" s="103"/>
      <c r="E293" s="104"/>
      <c r="F293" s="104"/>
      <c r="G293" s="104"/>
      <c r="H293" s="104"/>
      <c r="I293" s="104"/>
      <c r="J293" s="104"/>
      <c r="K293" s="104"/>
      <c r="L293" s="104"/>
      <c r="M293" s="105"/>
    </row>
    <row r="294" spans="1:13" x14ac:dyDescent="0.3">
      <c r="A294" s="101"/>
      <c r="B294" s="106"/>
      <c r="C294" s="102"/>
      <c r="D294" s="103"/>
      <c r="E294" s="104"/>
      <c r="F294" s="104"/>
      <c r="G294" s="104"/>
      <c r="H294" s="104"/>
      <c r="I294" s="104"/>
      <c r="J294" s="104"/>
      <c r="K294" s="104"/>
      <c r="L294" s="104"/>
      <c r="M294" s="105"/>
    </row>
    <row r="295" spans="1:13" x14ac:dyDescent="0.3">
      <c r="A295" s="101"/>
      <c r="B295" s="106"/>
      <c r="C295" s="102"/>
      <c r="D295" s="103"/>
      <c r="E295" s="104"/>
      <c r="F295" s="104"/>
      <c r="G295" s="104"/>
      <c r="H295" s="104"/>
      <c r="I295" s="104"/>
      <c r="J295" s="104"/>
      <c r="K295" s="104"/>
      <c r="L295" s="104"/>
      <c r="M295" s="105"/>
    </row>
    <row r="296" spans="1:13" x14ac:dyDescent="0.3">
      <c r="A296" s="101"/>
      <c r="B296" s="106"/>
      <c r="C296" s="102"/>
      <c r="D296" s="103"/>
      <c r="E296" s="104"/>
      <c r="F296" s="104"/>
      <c r="G296" s="104"/>
      <c r="H296" s="104"/>
      <c r="I296" s="104"/>
      <c r="J296" s="104"/>
      <c r="K296" s="104"/>
      <c r="L296" s="104"/>
      <c r="M296" s="105"/>
    </row>
    <row r="297" spans="1:13" x14ac:dyDescent="0.3">
      <c r="A297" s="101"/>
      <c r="B297" s="106"/>
      <c r="C297" s="102"/>
      <c r="D297" s="103"/>
      <c r="E297" s="104"/>
      <c r="F297" s="104"/>
      <c r="G297" s="104"/>
      <c r="H297" s="104"/>
      <c r="I297" s="104"/>
      <c r="J297" s="104"/>
      <c r="K297" s="104"/>
      <c r="L297" s="104"/>
      <c r="M297" s="105"/>
    </row>
    <row r="298" spans="1:13" x14ac:dyDescent="0.3">
      <c r="A298" s="101"/>
      <c r="B298" s="106"/>
      <c r="C298" s="102"/>
      <c r="D298" s="103"/>
      <c r="E298" s="104"/>
      <c r="F298" s="104"/>
      <c r="G298" s="104"/>
      <c r="H298" s="104"/>
      <c r="I298" s="104"/>
      <c r="J298" s="104"/>
      <c r="K298" s="104"/>
      <c r="L298" s="104"/>
      <c r="M298" s="105"/>
    </row>
    <row r="299" spans="1:13" x14ac:dyDescent="0.3">
      <c r="A299" s="107"/>
      <c r="B299" s="108"/>
      <c r="C299" s="109"/>
      <c r="D299" s="110"/>
      <c r="E299" s="111"/>
      <c r="F299" s="111"/>
      <c r="G299" s="111"/>
      <c r="H299" s="111"/>
      <c r="I299" s="111"/>
      <c r="J299" s="111"/>
      <c r="K299" s="111"/>
      <c r="L299" s="111"/>
      <c r="M299" s="112"/>
    </row>
    <row r="300" spans="1:13" x14ac:dyDescent="0.3">
      <c r="A300" s="95"/>
      <c r="B300" s="96"/>
      <c r="C300" s="97"/>
      <c r="D300" s="98"/>
      <c r="E300" s="99"/>
      <c r="F300" s="99"/>
      <c r="G300" s="99"/>
      <c r="H300" s="99"/>
      <c r="I300" s="99"/>
      <c r="J300" s="99"/>
      <c r="K300" s="99"/>
      <c r="L300" s="99"/>
      <c r="M300" s="100"/>
    </row>
    <row r="301" spans="1:13" x14ac:dyDescent="0.3">
      <c r="A301" s="101"/>
      <c r="B301" s="106"/>
      <c r="C301" s="102"/>
      <c r="D301" s="103"/>
      <c r="E301" s="104"/>
      <c r="F301" s="104"/>
      <c r="G301" s="104"/>
      <c r="H301" s="104"/>
      <c r="I301" s="104"/>
      <c r="J301" s="104"/>
      <c r="K301" s="104"/>
      <c r="L301" s="104"/>
      <c r="M301" s="105"/>
    </row>
    <row r="302" spans="1:13" x14ac:dyDescent="0.3">
      <c r="A302" s="101"/>
      <c r="B302" s="106"/>
      <c r="C302" s="102"/>
      <c r="D302" s="103"/>
      <c r="E302" s="104"/>
      <c r="F302" s="104"/>
      <c r="G302" s="104"/>
      <c r="H302" s="104"/>
      <c r="I302" s="104"/>
      <c r="J302" s="104"/>
      <c r="K302" s="104"/>
      <c r="L302" s="104"/>
      <c r="M302" s="105"/>
    </row>
    <row r="303" spans="1:13" x14ac:dyDescent="0.3">
      <c r="A303" s="101"/>
      <c r="B303" s="106"/>
      <c r="C303" s="102"/>
      <c r="D303" s="103"/>
      <c r="E303" s="104"/>
      <c r="F303" s="104"/>
      <c r="G303" s="104"/>
      <c r="H303" s="104"/>
      <c r="I303" s="104"/>
      <c r="J303" s="104"/>
      <c r="K303" s="104"/>
      <c r="L303" s="104"/>
      <c r="M303" s="105"/>
    </row>
    <row r="304" spans="1:13" x14ac:dyDescent="0.3">
      <c r="A304" s="101"/>
      <c r="B304" s="106"/>
      <c r="C304" s="102"/>
      <c r="D304" s="103"/>
      <c r="E304" s="104"/>
      <c r="F304" s="104"/>
      <c r="G304" s="104"/>
      <c r="H304" s="104"/>
      <c r="I304" s="104"/>
      <c r="J304" s="104"/>
      <c r="K304" s="104"/>
      <c r="L304" s="104"/>
      <c r="M304" s="105"/>
    </row>
    <row r="305" spans="1:13" x14ac:dyDescent="0.3">
      <c r="A305" s="101"/>
      <c r="B305" s="106"/>
      <c r="C305" s="102"/>
      <c r="D305" s="103"/>
      <c r="E305" s="104"/>
      <c r="F305" s="104"/>
      <c r="G305" s="104"/>
      <c r="H305" s="104"/>
      <c r="I305" s="104"/>
      <c r="J305" s="104"/>
      <c r="K305" s="104"/>
      <c r="L305" s="104"/>
      <c r="M305" s="105"/>
    </row>
    <row r="306" spans="1:13" x14ac:dyDescent="0.3">
      <c r="A306" s="101"/>
      <c r="B306" s="106"/>
      <c r="C306" s="102"/>
      <c r="D306" s="103"/>
      <c r="E306" s="104"/>
      <c r="F306" s="104"/>
      <c r="G306" s="104"/>
      <c r="H306" s="104"/>
      <c r="I306" s="104"/>
      <c r="J306" s="104"/>
      <c r="K306" s="104"/>
      <c r="L306" s="104"/>
      <c r="M306" s="105"/>
    </row>
    <row r="307" spans="1:13" x14ac:dyDescent="0.3">
      <c r="A307" s="101"/>
      <c r="B307" s="106"/>
      <c r="C307" s="102"/>
      <c r="D307" s="103"/>
      <c r="E307" s="104"/>
      <c r="F307" s="104"/>
      <c r="G307" s="104"/>
      <c r="H307" s="104"/>
      <c r="I307" s="104"/>
      <c r="J307" s="104"/>
      <c r="K307" s="104"/>
      <c r="L307" s="104"/>
      <c r="M307" s="105"/>
    </row>
    <row r="308" spans="1:13" x14ac:dyDescent="0.3">
      <c r="A308" s="101"/>
      <c r="B308" s="106"/>
      <c r="C308" s="102"/>
      <c r="D308" s="103"/>
      <c r="E308" s="104"/>
      <c r="F308" s="104"/>
      <c r="G308" s="104"/>
      <c r="H308" s="104"/>
      <c r="I308" s="104"/>
      <c r="J308" s="104"/>
      <c r="K308" s="104"/>
      <c r="L308" s="104"/>
      <c r="M308" s="105"/>
    </row>
    <row r="309" spans="1:13" x14ac:dyDescent="0.3">
      <c r="A309" s="101"/>
      <c r="B309" s="106"/>
      <c r="C309" s="102"/>
      <c r="D309" s="103"/>
      <c r="E309" s="104"/>
      <c r="F309" s="104"/>
      <c r="G309" s="104"/>
      <c r="H309" s="104"/>
      <c r="I309" s="104"/>
      <c r="J309" s="104"/>
      <c r="K309" s="104"/>
      <c r="L309" s="104"/>
      <c r="M309" s="105"/>
    </row>
    <row r="310" spans="1:13" x14ac:dyDescent="0.3">
      <c r="A310" s="101"/>
      <c r="B310" s="106"/>
      <c r="C310" s="102"/>
      <c r="D310" s="103"/>
      <c r="E310" s="104"/>
      <c r="F310" s="104"/>
      <c r="G310" s="104"/>
      <c r="H310" s="104"/>
      <c r="I310" s="104"/>
      <c r="J310" s="104"/>
      <c r="K310" s="104"/>
      <c r="L310" s="104"/>
      <c r="M310" s="105"/>
    </row>
    <row r="311" spans="1:13" x14ac:dyDescent="0.3">
      <c r="A311" s="101"/>
      <c r="B311" s="106"/>
      <c r="C311" s="102"/>
      <c r="D311" s="103"/>
      <c r="E311" s="104"/>
      <c r="F311" s="104"/>
      <c r="G311" s="104"/>
      <c r="H311" s="104"/>
      <c r="I311" s="104"/>
      <c r="J311" s="104"/>
      <c r="K311" s="104"/>
      <c r="L311" s="104"/>
      <c r="M311" s="105"/>
    </row>
    <row r="312" spans="1:13" x14ac:dyDescent="0.3">
      <c r="A312" s="101"/>
      <c r="B312" s="106"/>
      <c r="C312" s="102"/>
      <c r="D312" s="103"/>
      <c r="E312" s="104"/>
      <c r="F312" s="104"/>
      <c r="G312" s="104"/>
      <c r="H312" s="104"/>
      <c r="I312" s="104"/>
      <c r="J312" s="104"/>
      <c r="K312" s="104"/>
      <c r="L312" s="104"/>
      <c r="M312" s="105"/>
    </row>
    <row r="313" spans="1:13" x14ac:dyDescent="0.3">
      <c r="A313" s="101"/>
      <c r="B313" s="106"/>
      <c r="C313" s="102"/>
      <c r="D313" s="103"/>
      <c r="E313" s="104"/>
      <c r="F313" s="104"/>
      <c r="G313" s="104"/>
      <c r="H313" s="104"/>
      <c r="I313" s="104"/>
      <c r="J313" s="104"/>
      <c r="K313" s="104"/>
      <c r="L313" s="104"/>
      <c r="M313" s="105"/>
    </row>
    <row r="314" spans="1:13" x14ac:dyDescent="0.3">
      <c r="A314" s="101"/>
      <c r="B314" s="106"/>
      <c r="C314" s="102"/>
      <c r="D314" s="103"/>
      <c r="E314" s="104"/>
      <c r="F314" s="104"/>
      <c r="G314" s="104"/>
      <c r="H314" s="104"/>
      <c r="I314" s="104"/>
      <c r="J314" s="104"/>
      <c r="K314" s="104"/>
      <c r="L314" s="104"/>
      <c r="M314" s="105"/>
    </row>
    <row r="315" spans="1:13" x14ac:dyDescent="0.3">
      <c r="A315" s="101"/>
      <c r="B315" s="106"/>
      <c r="C315" s="102"/>
      <c r="D315" s="103"/>
      <c r="E315" s="104"/>
      <c r="F315" s="104"/>
      <c r="G315" s="104"/>
      <c r="H315" s="104"/>
      <c r="I315" s="104"/>
      <c r="J315" s="104"/>
      <c r="K315" s="104"/>
      <c r="L315" s="104"/>
      <c r="M315" s="105"/>
    </row>
    <row r="316" spans="1:13" x14ac:dyDescent="0.3">
      <c r="A316" s="101"/>
      <c r="B316" s="106"/>
      <c r="C316" s="102"/>
      <c r="D316" s="103"/>
      <c r="E316" s="104"/>
      <c r="F316" s="104"/>
      <c r="G316" s="104"/>
      <c r="H316" s="104"/>
      <c r="I316" s="104"/>
      <c r="J316" s="104"/>
      <c r="K316" s="104"/>
      <c r="L316" s="104"/>
      <c r="M316" s="105"/>
    </row>
    <row r="317" spans="1:13" x14ac:dyDescent="0.3">
      <c r="A317" s="101"/>
      <c r="B317" s="106"/>
      <c r="C317" s="102"/>
      <c r="D317" s="103"/>
      <c r="E317" s="104"/>
      <c r="F317" s="104"/>
      <c r="G317" s="104"/>
      <c r="H317" s="104"/>
      <c r="I317" s="104"/>
      <c r="J317" s="104"/>
      <c r="K317" s="104"/>
      <c r="L317" s="104"/>
      <c r="M317" s="105"/>
    </row>
    <row r="318" spans="1:13" x14ac:dyDescent="0.3">
      <c r="A318" s="101"/>
      <c r="B318" s="106"/>
      <c r="C318" s="102"/>
      <c r="D318" s="103"/>
      <c r="E318" s="104"/>
      <c r="F318" s="104"/>
      <c r="G318" s="104"/>
      <c r="H318" s="104"/>
      <c r="I318" s="104"/>
      <c r="J318" s="104"/>
      <c r="K318" s="104"/>
      <c r="L318" s="104"/>
      <c r="M318" s="105"/>
    </row>
    <row r="319" spans="1:13" x14ac:dyDescent="0.3">
      <c r="A319" s="101"/>
      <c r="B319" s="106"/>
      <c r="C319" s="102"/>
      <c r="D319" s="103"/>
      <c r="E319" s="104"/>
      <c r="F319" s="104"/>
      <c r="G319" s="104"/>
      <c r="H319" s="104"/>
      <c r="I319" s="104"/>
      <c r="J319" s="104"/>
      <c r="K319" s="104"/>
      <c r="L319" s="104"/>
      <c r="M319" s="105"/>
    </row>
    <row r="320" spans="1:13" x14ac:dyDescent="0.3">
      <c r="A320" s="101"/>
      <c r="B320" s="106"/>
      <c r="C320" s="102"/>
      <c r="D320" s="103"/>
      <c r="E320" s="104"/>
      <c r="F320" s="104"/>
      <c r="G320" s="104"/>
      <c r="H320" s="104"/>
      <c r="I320" s="104"/>
      <c r="J320" s="104"/>
      <c r="K320" s="104"/>
      <c r="L320" s="104"/>
      <c r="M320" s="105"/>
    </row>
    <row r="321" spans="1:13" x14ac:dyDescent="0.3">
      <c r="A321" s="107"/>
      <c r="B321" s="108"/>
      <c r="C321" s="109"/>
      <c r="D321" s="110"/>
      <c r="E321" s="111"/>
      <c r="F321" s="111"/>
      <c r="G321" s="111"/>
      <c r="H321" s="111"/>
      <c r="I321" s="111"/>
      <c r="J321" s="111"/>
      <c r="K321" s="111"/>
      <c r="L321" s="111"/>
      <c r="M321" s="112"/>
    </row>
    <row r="322" spans="1:13" x14ac:dyDescent="0.3">
      <c r="A322" s="95"/>
      <c r="B322" s="96"/>
      <c r="C322" s="97"/>
      <c r="D322" s="98"/>
      <c r="E322" s="99"/>
      <c r="F322" s="99"/>
      <c r="G322" s="99"/>
      <c r="H322" s="99"/>
      <c r="I322" s="99"/>
      <c r="J322" s="99"/>
      <c r="K322" s="99"/>
      <c r="L322" s="99"/>
      <c r="M322" s="100"/>
    </row>
    <row r="323" spans="1:13" x14ac:dyDescent="0.3">
      <c r="A323" s="101"/>
      <c r="B323" s="106"/>
      <c r="C323" s="102"/>
      <c r="D323" s="103"/>
      <c r="E323" s="104"/>
      <c r="F323" s="104"/>
      <c r="G323" s="104"/>
      <c r="H323" s="104"/>
      <c r="I323" s="104"/>
      <c r="J323" s="104"/>
      <c r="K323" s="104"/>
      <c r="L323" s="104"/>
      <c r="M323" s="105"/>
    </row>
    <row r="324" spans="1:13" x14ac:dyDescent="0.3">
      <c r="A324" s="101"/>
      <c r="B324" s="106"/>
      <c r="C324" s="102"/>
      <c r="D324" s="103"/>
      <c r="E324" s="104"/>
      <c r="F324" s="104"/>
      <c r="G324" s="104"/>
      <c r="H324" s="104"/>
      <c r="I324" s="104"/>
      <c r="J324" s="104"/>
      <c r="K324" s="104"/>
      <c r="L324" s="104"/>
      <c r="M324" s="105"/>
    </row>
    <row r="325" spans="1:13" x14ac:dyDescent="0.3">
      <c r="A325" s="101"/>
      <c r="B325" s="106"/>
      <c r="C325" s="102"/>
      <c r="D325" s="103"/>
      <c r="E325" s="104"/>
      <c r="F325" s="104"/>
      <c r="G325" s="104"/>
      <c r="H325" s="104"/>
      <c r="I325" s="104"/>
      <c r="J325" s="104"/>
      <c r="K325" s="104"/>
      <c r="L325" s="104"/>
      <c r="M325" s="105"/>
    </row>
    <row r="326" spans="1:13" x14ac:dyDescent="0.3">
      <c r="A326" s="101"/>
      <c r="B326" s="106"/>
      <c r="C326" s="102"/>
      <c r="D326" s="103"/>
      <c r="E326" s="104"/>
      <c r="F326" s="104"/>
      <c r="G326" s="104"/>
      <c r="H326" s="104"/>
      <c r="I326" s="104"/>
      <c r="J326" s="104"/>
      <c r="K326" s="104"/>
      <c r="L326" s="104"/>
      <c r="M326" s="105"/>
    </row>
    <row r="327" spans="1:13" x14ac:dyDescent="0.3">
      <c r="A327" s="101"/>
      <c r="B327" s="106"/>
      <c r="C327" s="102"/>
      <c r="D327" s="103"/>
      <c r="E327" s="104"/>
      <c r="F327" s="104"/>
      <c r="G327" s="104"/>
      <c r="H327" s="104"/>
      <c r="I327" s="104"/>
      <c r="J327" s="104"/>
      <c r="K327" s="104"/>
      <c r="L327" s="104"/>
      <c r="M327" s="105"/>
    </row>
    <row r="328" spans="1:13" x14ac:dyDescent="0.3">
      <c r="A328" s="101"/>
      <c r="B328" s="106"/>
      <c r="C328" s="102"/>
      <c r="D328" s="103"/>
      <c r="E328" s="104"/>
      <c r="F328" s="104"/>
      <c r="G328" s="104"/>
      <c r="H328" s="104"/>
      <c r="I328" s="104"/>
      <c r="J328" s="104"/>
      <c r="K328" s="104"/>
      <c r="L328" s="104"/>
      <c r="M328" s="105"/>
    </row>
    <row r="329" spans="1:13" x14ac:dyDescent="0.3">
      <c r="A329" s="101"/>
      <c r="B329" s="106"/>
      <c r="C329" s="102"/>
      <c r="D329" s="103"/>
      <c r="E329" s="104"/>
      <c r="F329" s="104"/>
      <c r="G329" s="104"/>
      <c r="H329" s="104"/>
      <c r="I329" s="104"/>
      <c r="J329" s="104"/>
      <c r="K329" s="104"/>
      <c r="L329" s="104"/>
      <c r="M329" s="105"/>
    </row>
    <row r="330" spans="1:13" x14ac:dyDescent="0.3">
      <c r="A330" s="101"/>
      <c r="B330" s="106"/>
      <c r="C330" s="102"/>
      <c r="D330" s="103"/>
      <c r="E330" s="104"/>
      <c r="F330" s="104"/>
      <c r="G330" s="104"/>
      <c r="H330" s="104"/>
      <c r="I330" s="104"/>
      <c r="J330" s="104"/>
      <c r="K330" s="104"/>
      <c r="L330" s="104"/>
      <c r="M330" s="105"/>
    </row>
    <row r="331" spans="1:13" x14ac:dyDescent="0.3">
      <c r="A331" s="101"/>
      <c r="B331" s="106"/>
      <c r="C331" s="102"/>
      <c r="D331" s="103"/>
      <c r="E331" s="104"/>
      <c r="F331" s="104"/>
      <c r="G331" s="104"/>
      <c r="H331" s="104"/>
      <c r="I331" s="104"/>
      <c r="J331" s="104"/>
      <c r="K331" s="104"/>
      <c r="L331" s="104"/>
      <c r="M331" s="105"/>
    </row>
    <row r="332" spans="1:13" x14ac:dyDescent="0.3">
      <c r="A332" s="101"/>
      <c r="B332" s="106"/>
      <c r="C332" s="102"/>
      <c r="D332" s="103"/>
      <c r="E332" s="104"/>
      <c r="F332" s="104"/>
      <c r="G332" s="104"/>
      <c r="H332" s="104"/>
      <c r="I332" s="104"/>
      <c r="J332" s="104"/>
      <c r="K332" s="104"/>
      <c r="L332" s="104"/>
      <c r="M332" s="105"/>
    </row>
    <row r="333" spans="1:13" x14ac:dyDescent="0.3">
      <c r="A333" s="101"/>
      <c r="B333" s="106"/>
      <c r="C333" s="102"/>
      <c r="D333" s="103"/>
      <c r="E333" s="104"/>
      <c r="F333" s="104"/>
      <c r="G333" s="104"/>
      <c r="H333" s="104"/>
      <c r="I333" s="104"/>
      <c r="J333" s="104"/>
      <c r="K333" s="104"/>
      <c r="L333" s="104"/>
      <c r="M333" s="105"/>
    </row>
    <row r="334" spans="1:13" x14ac:dyDescent="0.3">
      <c r="A334" s="101"/>
      <c r="B334" s="106"/>
      <c r="C334" s="102"/>
      <c r="D334" s="103"/>
      <c r="E334" s="104"/>
      <c r="F334" s="104"/>
      <c r="G334" s="104"/>
      <c r="H334" s="104"/>
      <c r="I334" s="104"/>
      <c r="J334" s="104"/>
      <c r="K334" s="104"/>
      <c r="L334" s="104"/>
      <c r="M334" s="105"/>
    </row>
    <row r="335" spans="1:13" x14ac:dyDescent="0.3">
      <c r="A335" s="101"/>
      <c r="B335" s="106"/>
      <c r="C335" s="102"/>
      <c r="D335" s="103"/>
      <c r="E335" s="104"/>
      <c r="F335" s="104"/>
      <c r="G335" s="104"/>
      <c r="H335" s="104"/>
      <c r="I335" s="104"/>
      <c r="J335" s="104"/>
      <c r="K335" s="104"/>
      <c r="L335" s="104"/>
      <c r="M335" s="105"/>
    </row>
    <row r="336" spans="1:13" x14ac:dyDescent="0.3">
      <c r="A336" s="101"/>
      <c r="B336" s="106"/>
      <c r="C336" s="102"/>
      <c r="D336" s="103"/>
      <c r="E336" s="104"/>
      <c r="F336" s="104"/>
      <c r="G336" s="104"/>
      <c r="H336" s="104"/>
      <c r="I336" s="104"/>
      <c r="J336" s="104"/>
      <c r="K336" s="104"/>
      <c r="L336" s="104"/>
      <c r="M336" s="105"/>
    </row>
    <row r="337" spans="1:13" x14ac:dyDescent="0.3">
      <c r="A337" s="101"/>
      <c r="B337" s="106"/>
      <c r="C337" s="102"/>
      <c r="D337" s="103"/>
      <c r="E337" s="104"/>
      <c r="F337" s="104"/>
      <c r="G337" s="104"/>
      <c r="H337" s="104"/>
      <c r="I337" s="104"/>
      <c r="J337" s="104"/>
      <c r="K337" s="104"/>
      <c r="L337" s="104"/>
      <c r="M337" s="105"/>
    </row>
    <row r="338" spans="1:13" x14ac:dyDescent="0.3">
      <c r="A338" s="101"/>
      <c r="B338" s="106"/>
      <c r="C338" s="102"/>
      <c r="D338" s="103"/>
      <c r="E338" s="104"/>
      <c r="F338" s="104"/>
      <c r="G338" s="104"/>
      <c r="H338" s="104"/>
      <c r="I338" s="104"/>
      <c r="J338" s="104"/>
      <c r="K338" s="104"/>
      <c r="L338" s="104"/>
      <c r="M338" s="105"/>
    </row>
    <row r="339" spans="1:13" x14ac:dyDescent="0.3">
      <c r="A339" s="101"/>
      <c r="B339" s="106"/>
      <c r="C339" s="102"/>
      <c r="D339" s="103"/>
      <c r="E339" s="104"/>
      <c r="F339" s="104"/>
      <c r="G339" s="104"/>
      <c r="H339" s="104"/>
      <c r="I339" s="104"/>
      <c r="J339" s="104"/>
      <c r="K339" s="104"/>
      <c r="L339" s="104"/>
      <c r="M339" s="105"/>
    </row>
    <row r="340" spans="1:13" x14ac:dyDescent="0.3">
      <c r="A340" s="101"/>
      <c r="B340" s="106"/>
      <c r="C340" s="102"/>
      <c r="D340" s="103"/>
      <c r="E340" s="104"/>
      <c r="F340" s="104"/>
      <c r="G340" s="104"/>
      <c r="H340" s="104"/>
      <c r="I340" s="104"/>
      <c r="J340" s="104"/>
      <c r="K340" s="104"/>
      <c r="L340" s="104"/>
      <c r="M340" s="105"/>
    </row>
    <row r="341" spans="1:13" x14ac:dyDescent="0.3">
      <c r="A341" s="101"/>
      <c r="B341" s="106"/>
      <c r="C341" s="102"/>
      <c r="D341" s="103"/>
      <c r="E341" s="104"/>
      <c r="F341" s="104"/>
      <c r="G341" s="104"/>
      <c r="H341" s="104"/>
      <c r="I341" s="104"/>
      <c r="J341" s="104"/>
      <c r="K341" s="104"/>
      <c r="L341" s="104"/>
      <c r="M341" s="105"/>
    </row>
    <row r="342" spans="1:13" x14ac:dyDescent="0.3">
      <c r="A342" s="101"/>
      <c r="B342" s="106"/>
      <c r="C342" s="102"/>
      <c r="D342" s="103"/>
      <c r="E342" s="104"/>
      <c r="F342" s="104"/>
      <c r="G342" s="104"/>
      <c r="H342" s="104"/>
      <c r="I342" s="104"/>
      <c r="J342" s="104"/>
      <c r="K342" s="104"/>
      <c r="L342" s="104"/>
      <c r="M342" s="105"/>
    </row>
    <row r="343" spans="1:13" x14ac:dyDescent="0.3">
      <c r="A343" s="107"/>
      <c r="B343" s="108"/>
      <c r="C343" s="109"/>
      <c r="D343" s="110"/>
      <c r="E343" s="111"/>
      <c r="F343" s="111"/>
      <c r="G343" s="111"/>
      <c r="H343" s="111"/>
      <c r="I343" s="111"/>
      <c r="J343" s="111"/>
      <c r="K343" s="111"/>
      <c r="L343" s="111"/>
      <c r="M343" s="112"/>
    </row>
    <row r="344" spans="1:13" x14ac:dyDescent="0.3">
      <c r="A344" s="95"/>
      <c r="B344" s="96"/>
      <c r="C344" s="97"/>
      <c r="D344" s="98"/>
      <c r="E344" s="99"/>
      <c r="F344" s="99"/>
      <c r="G344" s="99"/>
      <c r="H344" s="99"/>
      <c r="I344" s="99"/>
      <c r="J344" s="99"/>
      <c r="K344" s="99"/>
      <c r="L344" s="99"/>
      <c r="M344" s="100"/>
    </row>
    <row r="345" spans="1:13" x14ac:dyDescent="0.3">
      <c r="A345" s="101"/>
      <c r="B345" s="106"/>
      <c r="C345" s="102"/>
      <c r="D345" s="103"/>
      <c r="E345" s="104"/>
      <c r="F345" s="104"/>
      <c r="G345" s="104"/>
      <c r="H345" s="104"/>
      <c r="I345" s="104"/>
      <c r="J345" s="104"/>
      <c r="K345" s="104"/>
      <c r="L345" s="104"/>
      <c r="M345" s="105"/>
    </row>
    <row r="346" spans="1:13" x14ac:dyDescent="0.3">
      <c r="A346" s="101"/>
      <c r="B346" s="106"/>
      <c r="C346" s="102"/>
      <c r="D346" s="103"/>
      <c r="E346" s="104"/>
      <c r="F346" s="104"/>
      <c r="G346" s="104"/>
      <c r="H346" s="104"/>
      <c r="I346" s="104"/>
      <c r="J346" s="104"/>
      <c r="K346" s="104"/>
      <c r="L346" s="104"/>
      <c r="M346" s="105"/>
    </row>
    <row r="347" spans="1:13" x14ac:dyDescent="0.3">
      <c r="A347" s="101"/>
      <c r="B347" s="106"/>
      <c r="C347" s="102"/>
      <c r="D347" s="103"/>
      <c r="E347" s="104"/>
      <c r="F347" s="104"/>
      <c r="G347" s="104"/>
      <c r="H347" s="104"/>
      <c r="I347" s="104"/>
      <c r="J347" s="104"/>
      <c r="K347" s="104"/>
      <c r="L347" s="104"/>
      <c r="M347" s="105"/>
    </row>
    <row r="348" spans="1:13" x14ac:dyDescent="0.3">
      <c r="A348" s="101"/>
      <c r="B348" s="106"/>
      <c r="C348" s="102"/>
      <c r="D348" s="103"/>
      <c r="E348" s="104"/>
      <c r="F348" s="104"/>
      <c r="G348" s="104"/>
      <c r="H348" s="104"/>
      <c r="I348" s="104"/>
      <c r="J348" s="104"/>
      <c r="K348" s="104"/>
      <c r="L348" s="104"/>
      <c r="M348" s="105"/>
    </row>
    <row r="349" spans="1:13" x14ac:dyDescent="0.3">
      <c r="A349" s="101"/>
      <c r="B349" s="106"/>
      <c r="C349" s="102"/>
      <c r="D349" s="103"/>
      <c r="E349" s="104"/>
      <c r="F349" s="104"/>
      <c r="G349" s="104"/>
      <c r="H349" s="104"/>
      <c r="I349" s="104"/>
      <c r="J349" s="104"/>
      <c r="K349" s="104"/>
      <c r="L349" s="104"/>
      <c r="M349" s="105"/>
    </row>
    <row r="350" spans="1:13" x14ac:dyDescent="0.3">
      <c r="A350" s="101"/>
      <c r="B350" s="106"/>
      <c r="C350" s="102"/>
      <c r="D350" s="103"/>
      <c r="E350" s="104"/>
      <c r="F350" s="104"/>
      <c r="G350" s="104"/>
      <c r="H350" s="104"/>
      <c r="I350" s="104"/>
      <c r="J350" s="104"/>
      <c r="K350" s="104"/>
      <c r="L350" s="104"/>
      <c r="M350" s="105"/>
    </row>
    <row r="351" spans="1:13" x14ac:dyDescent="0.3">
      <c r="A351" s="101"/>
      <c r="B351" s="106"/>
      <c r="C351" s="102"/>
      <c r="D351" s="103"/>
      <c r="E351" s="104"/>
      <c r="F351" s="104"/>
      <c r="G351" s="104"/>
      <c r="H351" s="104"/>
      <c r="I351" s="104"/>
      <c r="J351" s="104"/>
      <c r="K351" s="104"/>
      <c r="L351" s="104"/>
      <c r="M351" s="105"/>
    </row>
    <row r="352" spans="1:13" x14ac:dyDescent="0.3">
      <c r="A352" s="101"/>
      <c r="B352" s="106"/>
      <c r="C352" s="102"/>
      <c r="D352" s="103"/>
      <c r="E352" s="104"/>
      <c r="F352" s="104"/>
      <c r="G352" s="104"/>
      <c r="H352" s="104"/>
      <c r="I352" s="104"/>
      <c r="J352" s="104"/>
      <c r="K352" s="104"/>
      <c r="L352" s="104"/>
      <c r="M352" s="105"/>
    </row>
    <row r="353" spans="1:13" x14ac:dyDescent="0.3">
      <c r="A353" s="101"/>
      <c r="B353" s="106"/>
      <c r="C353" s="102"/>
      <c r="D353" s="103"/>
      <c r="E353" s="104"/>
      <c r="F353" s="104"/>
      <c r="G353" s="104"/>
      <c r="H353" s="104"/>
      <c r="I353" s="104"/>
      <c r="J353" s="104"/>
      <c r="K353" s="104"/>
      <c r="L353" s="104"/>
      <c r="M353" s="105"/>
    </row>
    <row r="354" spans="1:13" x14ac:dyDescent="0.3">
      <c r="A354" s="101"/>
      <c r="B354" s="106"/>
      <c r="C354" s="102"/>
      <c r="D354" s="103"/>
      <c r="E354" s="104"/>
      <c r="F354" s="104"/>
      <c r="G354" s="104"/>
      <c r="H354" s="104"/>
      <c r="I354" s="104"/>
      <c r="J354" s="104"/>
      <c r="K354" s="104"/>
      <c r="L354" s="104"/>
      <c r="M354" s="105"/>
    </row>
    <row r="355" spans="1:13" x14ac:dyDescent="0.3">
      <c r="A355" s="101"/>
      <c r="B355" s="106"/>
      <c r="C355" s="102"/>
      <c r="D355" s="103"/>
      <c r="E355" s="104"/>
      <c r="F355" s="104"/>
      <c r="G355" s="104"/>
      <c r="H355" s="104"/>
      <c r="I355" s="104"/>
      <c r="J355" s="104"/>
      <c r="K355" s="104"/>
      <c r="L355" s="104"/>
      <c r="M355" s="105"/>
    </row>
    <row r="356" spans="1:13" x14ac:dyDescent="0.3">
      <c r="A356" s="101"/>
      <c r="B356" s="106"/>
      <c r="C356" s="102"/>
      <c r="D356" s="103"/>
      <c r="E356" s="104"/>
      <c r="F356" s="104"/>
      <c r="G356" s="104"/>
      <c r="H356" s="104"/>
      <c r="I356" s="104"/>
      <c r="J356" s="104"/>
      <c r="K356" s="104"/>
      <c r="L356" s="104"/>
      <c r="M356" s="105"/>
    </row>
    <row r="357" spans="1:13" x14ac:dyDescent="0.3">
      <c r="A357" s="101"/>
      <c r="B357" s="106"/>
      <c r="C357" s="102"/>
      <c r="D357" s="103"/>
      <c r="E357" s="104"/>
      <c r="F357" s="104"/>
      <c r="G357" s="104"/>
      <c r="H357" s="104"/>
      <c r="I357" s="104"/>
      <c r="J357" s="104"/>
      <c r="K357" s="104"/>
      <c r="L357" s="104"/>
      <c r="M357" s="105"/>
    </row>
    <row r="358" spans="1:13" x14ac:dyDescent="0.3">
      <c r="A358" s="101"/>
      <c r="B358" s="106"/>
      <c r="C358" s="102"/>
      <c r="D358" s="103"/>
      <c r="E358" s="104"/>
      <c r="F358" s="104"/>
      <c r="G358" s="104"/>
      <c r="H358" s="104"/>
      <c r="I358" s="104"/>
      <c r="J358" s="104"/>
      <c r="K358" s="104"/>
      <c r="L358" s="104"/>
      <c r="M358" s="105"/>
    </row>
    <row r="359" spans="1:13" x14ac:dyDescent="0.3">
      <c r="A359" s="101"/>
      <c r="B359" s="106"/>
      <c r="C359" s="102"/>
      <c r="D359" s="103"/>
      <c r="E359" s="104"/>
      <c r="F359" s="104"/>
      <c r="G359" s="104"/>
      <c r="H359" s="104"/>
      <c r="I359" s="104"/>
      <c r="J359" s="104"/>
      <c r="K359" s="104"/>
      <c r="L359" s="104"/>
      <c r="M359" s="105"/>
    </row>
    <row r="360" spans="1:13" x14ac:dyDescent="0.3">
      <c r="A360" s="101"/>
      <c r="B360" s="106"/>
      <c r="C360" s="102"/>
      <c r="D360" s="103"/>
      <c r="E360" s="104"/>
      <c r="F360" s="104"/>
      <c r="G360" s="104"/>
      <c r="H360" s="104"/>
      <c r="I360" s="104"/>
      <c r="J360" s="104"/>
      <c r="K360" s="104"/>
      <c r="L360" s="104"/>
      <c r="M360" s="105"/>
    </row>
    <row r="361" spans="1:13" x14ac:dyDescent="0.3">
      <c r="A361" s="101"/>
      <c r="B361" s="106"/>
      <c r="C361" s="102"/>
      <c r="D361" s="103"/>
      <c r="E361" s="104"/>
      <c r="F361" s="104"/>
      <c r="G361" s="104"/>
      <c r="H361" s="104"/>
      <c r="I361" s="104"/>
      <c r="J361" s="104"/>
      <c r="K361" s="104"/>
      <c r="L361" s="104"/>
      <c r="M361" s="105"/>
    </row>
    <row r="362" spans="1:13" x14ac:dyDescent="0.3">
      <c r="A362" s="101"/>
      <c r="B362" s="106"/>
      <c r="C362" s="102"/>
      <c r="D362" s="103"/>
      <c r="E362" s="104"/>
      <c r="F362" s="104"/>
      <c r="G362" s="104"/>
      <c r="H362" s="104"/>
      <c r="I362" s="104"/>
      <c r="J362" s="104"/>
      <c r="K362" s="104"/>
      <c r="L362" s="104"/>
      <c r="M362" s="105"/>
    </row>
    <row r="363" spans="1:13" x14ac:dyDescent="0.3">
      <c r="A363" s="101"/>
      <c r="B363" s="106"/>
      <c r="C363" s="102"/>
      <c r="D363" s="103"/>
      <c r="E363" s="104"/>
      <c r="F363" s="104"/>
      <c r="G363" s="104"/>
      <c r="H363" s="104"/>
      <c r="I363" s="104"/>
      <c r="J363" s="104"/>
      <c r="K363" s="104"/>
      <c r="L363" s="104"/>
      <c r="M363" s="105"/>
    </row>
    <row r="364" spans="1:13" x14ac:dyDescent="0.3">
      <c r="A364" s="107"/>
      <c r="B364" s="108"/>
      <c r="C364" s="109"/>
      <c r="D364" s="110"/>
      <c r="E364" s="111"/>
      <c r="F364" s="111"/>
      <c r="G364" s="111"/>
      <c r="H364" s="111"/>
      <c r="I364" s="111"/>
      <c r="J364" s="111"/>
      <c r="K364" s="111"/>
      <c r="L364" s="111"/>
      <c r="M364" s="112"/>
    </row>
    <row r="365" spans="1:13" x14ac:dyDescent="0.3">
      <c r="A365" s="113"/>
      <c r="B365" s="114"/>
      <c r="C365" s="115"/>
      <c r="D365" s="116"/>
      <c r="E365" s="117"/>
      <c r="F365" s="117"/>
      <c r="G365" s="117"/>
      <c r="H365" s="117"/>
      <c r="I365" s="117"/>
      <c r="J365" s="117"/>
      <c r="K365" s="117"/>
      <c r="L365" s="117"/>
      <c r="M365" s="118"/>
    </row>
    <row r="366" spans="1:13" x14ac:dyDescent="0.3">
      <c r="A366" s="101"/>
      <c r="B366" s="106"/>
      <c r="C366" s="102"/>
      <c r="D366" s="103"/>
      <c r="E366" s="104"/>
      <c r="F366" s="104"/>
      <c r="G366" s="104"/>
      <c r="H366" s="104"/>
      <c r="I366" s="104"/>
      <c r="J366" s="104"/>
      <c r="K366" s="104"/>
      <c r="L366" s="104"/>
      <c r="M366" s="105"/>
    </row>
    <row r="367" spans="1:13" x14ac:dyDescent="0.3">
      <c r="A367" s="101"/>
      <c r="B367" s="106"/>
      <c r="C367" s="102"/>
      <c r="D367" s="103"/>
      <c r="E367" s="104"/>
      <c r="F367" s="104"/>
      <c r="G367" s="104"/>
      <c r="H367" s="104"/>
      <c r="I367" s="104"/>
      <c r="J367" s="104"/>
      <c r="K367" s="104"/>
      <c r="L367" s="104"/>
      <c r="M367" s="105"/>
    </row>
    <row r="368" spans="1:13" x14ac:dyDescent="0.3">
      <c r="A368" s="101"/>
      <c r="B368" s="106"/>
      <c r="C368" s="102"/>
      <c r="D368" s="103"/>
      <c r="E368" s="104"/>
      <c r="F368" s="104"/>
      <c r="G368" s="104"/>
      <c r="H368" s="104"/>
      <c r="I368" s="104"/>
      <c r="J368" s="104"/>
      <c r="K368" s="104"/>
      <c r="L368" s="104"/>
      <c r="M368" s="105"/>
    </row>
    <row r="369" spans="1:13" x14ac:dyDescent="0.3">
      <c r="A369" s="101"/>
      <c r="B369" s="106"/>
      <c r="C369" s="102"/>
      <c r="D369" s="103"/>
      <c r="E369" s="104"/>
      <c r="F369" s="104"/>
      <c r="G369" s="104"/>
      <c r="H369" s="104"/>
      <c r="I369" s="104"/>
      <c r="J369" s="104"/>
      <c r="K369" s="104"/>
      <c r="L369" s="104"/>
      <c r="M369" s="105"/>
    </row>
  </sheetData>
  <mergeCells count="27">
    <mergeCell ref="A136:A137"/>
    <mergeCell ref="B136:B137"/>
    <mergeCell ref="C136:C137"/>
    <mergeCell ref="D136:D137"/>
    <mergeCell ref="E136:F136"/>
    <mergeCell ref="E80:F80"/>
    <mergeCell ref="E2:F2"/>
    <mergeCell ref="G2:H2"/>
    <mergeCell ref="I2:J2"/>
    <mergeCell ref="M136:M137"/>
    <mergeCell ref="G136:H136"/>
    <mergeCell ref="I136:J136"/>
    <mergeCell ref="K136:L136"/>
    <mergeCell ref="K2:L2"/>
    <mergeCell ref="M2:M3"/>
    <mergeCell ref="G80:H80"/>
    <mergeCell ref="I80:J80"/>
    <mergeCell ref="K80:L80"/>
    <mergeCell ref="M80:M81"/>
    <mergeCell ref="A2:A3"/>
    <mergeCell ref="B2:B3"/>
    <mergeCell ref="C2:C3"/>
    <mergeCell ref="D2:D3"/>
    <mergeCell ref="A80:A81"/>
    <mergeCell ref="B80:B81"/>
    <mergeCell ref="C80:C81"/>
    <mergeCell ref="D80:D81"/>
  </mergeCells>
  <phoneticPr fontId="32" type="noConversion"/>
  <pageMargins left="0.6691666841506958" right="0.47236111760139465" top="0.55097222328186035" bottom="0.47236111760139465" header="0" footer="0.31486111879348755"/>
  <pageSetup paperSize="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7">
    <pageSetUpPr fitToPage="1"/>
  </sheetPr>
  <dimension ref="A1:AD109"/>
  <sheetViews>
    <sheetView view="pageBreakPreview" topLeftCell="B1" zoomScale="130" zoomScaleNormal="160" zoomScaleSheetLayoutView="130" workbookViewId="0">
      <selection activeCell="Z17" sqref="Z17"/>
    </sheetView>
  </sheetViews>
  <sheetFormatPr defaultColWidth="9.125" defaultRowHeight="16.5" x14ac:dyDescent="0.3"/>
  <cols>
    <col min="1" max="1" width="0" style="1" hidden="1" customWidth="1"/>
    <col min="2" max="2" width="15.625" style="62" customWidth="1"/>
    <col min="3" max="3" width="18.625" style="62" customWidth="1"/>
    <col min="4" max="4" width="3.625" style="63" customWidth="1"/>
    <col min="5" max="5" width="7.625" style="62" customWidth="1"/>
    <col min="6" max="6" width="3.375" style="133" customWidth="1"/>
    <col min="7" max="7" width="7.625" style="62" customWidth="1"/>
    <col min="8" max="8" width="3.375" style="133" customWidth="1"/>
    <col min="9" max="9" width="7.625" style="62" customWidth="1"/>
    <col min="10" max="10" width="3.375" style="133" customWidth="1"/>
    <col min="11" max="11" width="7.625" style="62" customWidth="1"/>
    <col min="12" max="12" width="3.375" style="133" customWidth="1"/>
    <col min="13" max="13" width="7.625" style="62" customWidth="1"/>
    <col min="14" max="14" width="3.375" style="133" customWidth="1"/>
    <col min="15" max="16" width="7.625" style="62" customWidth="1"/>
    <col min="17" max="17" width="10.5" style="62" hidden="1" customWidth="1"/>
    <col min="18" max="21" width="9.25" style="62" hidden="1" customWidth="1"/>
    <col min="22" max="22" width="6.625" style="62" customWidth="1"/>
    <col min="23" max="23" width="6.75" style="62" customWidth="1"/>
    <col min="24" max="24" width="0" style="1" hidden="1" customWidth="1"/>
  </cols>
  <sheetData>
    <row r="1" spans="1:30" s="62" customFormat="1" ht="20.100000000000001" customHeight="1" x14ac:dyDescent="0.3">
      <c r="A1" s="62" t="s">
        <v>68</v>
      </c>
      <c r="B1" s="348" t="s">
        <v>68</v>
      </c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</row>
    <row r="2" spans="1:30" s="62" customFormat="1" ht="20.100000000000001" customHeight="1" x14ac:dyDescent="0.3">
      <c r="A2" s="62" t="s">
        <v>24</v>
      </c>
      <c r="B2" s="228" t="str">
        <f>공종별집계표!A2</f>
        <v>[ 제천하수처리장 고속혼합장치 관급자재 제조구매설치 ]</v>
      </c>
      <c r="C2" s="40"/>
      <c r="D2" s="40"/>
      <c r="E2" s="40"/>
      <c r="F2" s="119"/>
      <c r="G2" s="40"/>
      <c r="H2" s="119"/>
      <c r="I2" s="40"/>
      <c r="J2" s="119"/>
      <c r="K2" s="40"/>
      <c r="L2" s="119"/>
      <c r="M2" s="40"/>
      <c r="N2" s="119"/>
      <c r="O2" s="40"/>
      <c r="P2" s="40"/>
      <c r="Q2" s="40"/>
      <c r="R2" s="40"/>
      <c r="S2" s="40"/>
      <c r="T2" s="40"/>
      <c r="U2" s="40"/>
      <c r="V2" s="40"/>
      <c r="W2" s="40"/>
      <c r="X2" s="40"/>
    </row>
    <row r="3" spans="1:30" s="62" customFormat="1" ht="20.100000000000001" customHeight="1" x14ac:dyDescent="0.3">
      <c r="A3" s="365" t="s">
        <v>135</v>
      </c>
      <c r="B3" s="349" t="s">
        <v>70</v>
      </c>
      <c r="C3" s="351" t="s">
        <v>221</v>
      </c>
      <c r="D3" s="351" t="s">
        <v>251</v>
      </c>
      <c r="E3" s="351"/>
      <c r="F3" s="351"/>
      <c r="G3" s="351"/>
      <c r="H3" s="351"/>
      <c r="I3" s="351"/>
      <c r="J3" s="351"/>
      <c r="K3" s="351"/>
      <c r="L3" s="351"/>
      <c r="M3" s="351"/>
      <c r="N3" s="351"/>
      <c r="O3" s="351"/>
      <c r="P3" s="351" t="s">
        <v>131</v>
      </c>
      <c r="Q3" s="351" t="s">
        <v>120</v>
      </c>
      <c r="R3" s="351"/>
      <c r="S3" s="351"/>
      <c r="T3" s="351"/>
      <c r="U3" s="351"/>
      <c r="V3" s="351"/>
      <c r="W3" s="353" t="s">
        <v>163</v>
      </c>
      <c r="X3" s="366" t="s">
        <v>127</v>
      </c>
      <c r="Y3" s="355" t="s">
        <v>129</v>
      </c>
      <c r="Z3" s="355" t="s">
        <v>159</v>
      </c>
      <c r="AA3" s="62" t="s">
        <v>185</v>
      </c>
      <c r="AB3" s="62" t="s">
        <v>200</v>
      </c>
      <c r="AC3" s="62" t="s">
        <v>161</v>
      </c>
      <c r="AD3" s="62" t="s">
        <v>82</v>
      </c>
    </row>
    <row r="4" spans="1:30" s="62" customFormat="1" ht="20.100000000000001" customHeight="1" x14ac:dyDescent="0.3">
      <c r="A4" s="365"/>
      <c r="B4" s="350"/>
      <c r="C4" s="352"/>
      <c r="D4" s="352"/>
      <c r="E4" s="42" t="s">
        <v>122</v>
      </c>
      <c r="F4" s="120" t="s">
        <v>142</v>
      </c>
      <c r="G4" s="42" t="s">
        <v>186</v>
      </c>
      <c r="H4" s="120" t="s">
        <v>142</v>
      </c>
      <c r="I4" s="42" t="s">
        <v>102</v>
      </c>
      <c r="J4" s="120" t="s">
        <v>142</v>
      </c>
      <c r="K4" s="42" t="s">
        <v>136</v>
      </c>
      <c r="L4" s="120" t="s">
        <v>142</v>
      </c>
      <c r="M4" s="42" t="s">
        <v>143</v>
      </c>
      <c r="N4" s="120" t="s">
        <v>142</v>
      </c>
      <c r="O4" s="42" t="s">
        <v>198</v>
      </c>
      <c r="P4" s="352"/>
      <c r="Q4" s="42" t="s">
        <v>122</v>
      </c>
      <c r="R4" s="42" t="s">
        <v>186</v>
      </c>
      <c r="S4" s="42" t="s">
        <v>102</v>
      </c>
      <c r="T4" s="42" t="s">
        <v>136</v>
      </c>
      <c r="U4" s="42" t="s">
        <v>143</v>
      </c>
      <c r="V4" s="42" t="s">
        <v>198</v>
      </c>
      <c r="W4" s="354"/>
      <c r="X4" s="367"/>
      <c r="Y4" s="355"/>
      <c r="Z4" s="355"/>
    </row>
    <row r="5" spans="1:30" s="62" customFormat="1" ht="20.100000000000001" customHeight="1" x14ac:dyDescent="0.3">
      <c r="A5" s="62" t="s">
        <v>55</v>
      </c>
      <c r="B5" s="229" t="s">
        <v>286</v>
      </c>
      <c r="C5" s="230" t="s">
        <v>289</v>
      </c>
      <c r="D5" s="121" t="s">
        <v>218</v>
      </c>
      <c r="E5" s="122"/>
      <c r="F5" s="123"/>
      <c r="G5" s="122"/>
      <c r="H5" s="123"/>
      <c r="I5" s="239">
        <v>80800000</v>
      </c>
      <c r="J5" s="123" t="s">
        <v>247</v>
      </c>
      <c r="K5" s="164">
        <v>120000000</v>
      </c>
      <c r="L5" s="123" t="s">
        <v>246</v>
      </c>
      <c r="M5" s="164">
        <v>105000000</v>
      </c>
      <c r="N5" s="240" t="s">
        <v>296</v>
      </c>
      <c r="O5" s="164">
        <f>MIN(E5:N5)</f>
        <v>80800000</v>
      </c>
      <c r="P5" s="122">
        <v>0</v>
      </c>
      <c r="Q5" s="122">
        <v>0</v>
      </c>
      <c r="R5" s="122">
        <v>0</v>
      </c>
      <c r="S5" s="122">
        <v>0</v>
      </c>
      <c r="T5" s="122">
        <v>0</v>
      </c>
      <c r="U5" s="122">
        <v>0</v>
      </c>
      <c r="V5" s="122">
        <f t="shared" ref="V5:V10" si="0">0*AD5/100</f>
        <v>0</v>
      </c>
      <c r="W5" s="165"/>
      <c r="X5" s="136" t="s">
        <v>222</v>
      </c>
      <c r="Y5" s="62" t="s">
        <v>222</v>
      </c>
      <c r="AA5" s="62" t="s">
        <v>222</v>
      </c>
      <c r="AB5" s="62">
        <v>100</v>
      </c>
      <c r="AC5" s="62">
        <v>100</v>
      </c>
      <c r="AD5" s="62">
        <v>100</v>
      </c>
    </row>
    <row r="6" spans="1:30" s="62" customFormat="1" ht="20.100000000000001" customHeight="1" x14ac:dyDescent="0.3">
      <c r="A6" s="62" t="s">
        <v>4</v>
      </c>
      <c r="B6" s="54" t="s">
        <v>86</v>
      </c>
      <c r="C6" s="50" t="s">
        <v>193</v>
      </c>
      <c r="D6" s="125" t="s">
        <v>224</v>
      </c>
      <c r="E6" s="126">
        <v>0</v>
      </c>
      <c r="F6" s="127" t="s">
        <v>222</v>
      </c>
      <c r="G6" s="126">
        <v>0</v>
      </c>
      <c r="H6" s="127" t="s">
        <v>222</v>
      </c>
      <c r="I6" s="126">
        <v>0</v>
      </c>
      <c r="J6" s="127" t="s">
        <v>222</v>
      </c>
      <c r="K6" s="126">
        <v>0</v>
      </c>
      <c r="L6" s="127" t="s">
        <v>222</v>
      </c>
      <c r="M6" s="126">
        <v>0</v>
      </c>
      <c r="N6" s="127" t="s">
        <v>222</v>
      </c>
      <c r="O6" s="126">
        <f>0*AB6/100</f>
        <v>0</v>
      </c>
      <c r="P6" s="148">
        <v>226122</v>
      </c>
      <c r="Q6" s="126">
        <v>0</v>
      </c>
      <c r="R6" s="126">
        <v>0</v>
      </c>
      <c r="S6" s="126">
        <v>0</v>
      </c>
      <c r="T6" s="126">
        <v>0</v>
      </c>
      <c r="U6" s="126">
        <v>0</v>
      </c>
      <c r="V6" s="126">
        <f t="shared" si="0"/>
        <v>0</v>
      </c>
      <c r="W6" s="139" t="s">
        <v>222</v>
      </c>
      <c r="X6" s="137" t="s">
        <v>217</v>
      </c>
      <c r="Y6" s="62" t="s">
        <v>222</v>
      </c>
      <c r="AA6" s="62" t="s">
        <v>222</v>
      </c>
      <c r="AB6" s="62">
        <v>100</v>
      </c>
      <c r="AC6" s="62">
        <v>100</v>
      </c>
      <c r="AD6" s="62">
        <v>100</v>
      </c>
    </row>
    <row r="7" spans="1:30" s="62" customFormat="1" ht="20.100000000000001" customHeight="1" x14ac:dyDescent="0.3">
      <c r="A7" s="62" t="s">
        <v>7</v>
      </c>
      <c r="B7" s="54" t="s">
        <v>216</v>
      </c>
      <c r="C7" s="50" t="s">
        <v>193</v>
      </c>
      <c r="D7" s="125" t="s">
        <v>224</v>
      </c>
      <c r="E7" s="126">
        <v>0</v>
      </c>
      <c r="F7" s="127" t="s">
        <v>222</v>
      </c>
      <c r="G7" s="126">
        <v>0</v>
      </c>
      <c r="H7" s="127" t="s">
        <v>222</v>
      </c>
      <c r="I7" s="126">
        <v>0</v>
      </c>
      <c r="J7" s="127" t="s">
        <v>222</v>
      </c>
      <c r="K7" s="126">
        <v>0</v>
      </c>
      <c r="L7" s="127" t="s">
        <v>222</v>
      </c>
      <c r="M7" s="126">
        <v>0</v>
      </c>
      <c r="N7" s="127" t="s">
        <v>222</v>
      </c>
      <c r="O7" s="126">
        <f>0*AB7/100</f>
        <v>0</v>
      </c>
      <c r="P7" s="148">
        <v>281939</v>
      </c>
      <c r="Q7" s="126">
        <v>0</v>
      </c>
      <c r="R7" s="126">
        <v>0</v>
      </c>
      <c r="S7" s="126">
        <v>0</v>
      </c>
      <c r="T7" s="126">
        <v>0</v>
      </c>
      <c r="U7" s="126">
        <v>0</v>
      </c>
      <c r="V7" s="126">
        <f t="shared" si="0"/>
        <v>0</v>
      </c>
      <c r="W7" s="139" t="s">
        <v>222</v>
      </c>
      <c r="X7" s="137" t="s">
        <v>217</v>
      </c>
      <c r="Y7" s="62" t="s">
        <v>222</v>
      </c>
      <c r="AA7" s="62" t="s">
        <v>228</v>
      </c>
      <c r="AB7" s="62">
        <v>100</v>
      </c>
      <c r="AC7" s="62">
        <v>100</v>
      </c>
      <c r="AD7" s="62">
        <v>100</v>
      </c>
    </row>
    <row r="8" spans="1:30" s="62" customFormat="1" ht="20.100000000000001" customHeight="1" x14ac:dyDescent="0.3">
      <c r="A8" s="62" t="s">
        <v>14</v>
      </c>
      <c r="B8" s="54" t="s">
        <v>241</v>
      </c>
      <c r="C8" s="50" t="s">
        <v>193</v>
      </c>
      <c r="D8" s="125" t="s">
        <v>224</v>
      </c>
      <c r="E8" s="126">
        <v>0</v>
      </c>
      <c r="F8" s="127" t="s">
        <v>222</v>
      </c>
      <c r="G8" s="126">
        <v>0</v>
      </c>
      <c r="H8" s="127" t="s">
        <v>222</v>
      </c>
      <c r="I8" s="126">
        <v>0</v>
      </c>
      <c r="J8" s="127" t="s">
        <v>222</v>
      </c>
      <c r="K8" s="126">
        <v>0</v>
      </c>
      <c r="L8" s="127" t="s">
        <v>222</v>
      </c>
      <c r="M8" s="126">
        <v>0</v>
      </c>
      <c r="N8" s="127" t="s">
        <v>222</v>
      </c>
      <c r="O8" s="126">
        <f>0*AB8/100</f>
        <v>0</v>
      </c>
      <c r="P8" s="148">
        <v>280178</v>
      </c>
      <c r="Q8" s="126">
        <v>0</v>
      </c>
      <c r="R8" s="126">
        <v>0</v>
      </c>
      <c r="S8" s="126">
        <v>0</v>
      </c>
      <c r="T8" s="126">
        <v>0</v>
      </c>
      <c r="U8" s="126">
        <v>0</v>
      </c>
      <c r="V8" s="126">
        <f t="shared" si="0"/>
        <v>0</v>
      </c>
      <c r="W8" s="139" t="s">
        <v>222</v>
      </c>
      <c r="X8" s="137" t="s">
        <v>217</v>
      </c>
      <c r="Y8" s="92"/>
      <c r="AA8" s="62" t="s">
        <v>222</v>
      </c>
      <c r="AB8" s="62">
        <v>100</v>
      </c>
      <c r="AC8" s="62">
        <v>100</v>
      </c>
      <c r="AD8" s="62">
        <v>100</v>
      </c>
    </row>
    <row r="9" spans="1:30" s="62" customFormat="1" ht="20.100000000000001" customHeight="1" x14ac:dyDescent="0.3">
      <c r="A9" s="62" t="s">
        <v>20</v>
      </c>
      <c r="B9" s="54" t="s">
        <v>83</v>
      </c>
      <c r="C9" s="50" t="s">
        <v>193</v>
      </c>
      <c r="D9" s="125" t="s">
        <v>224</v>
      </c>
      <c r="E9" s="126">
        <v>0</v>
      </c>
      <c r="F9" s="127" t="s">
        <v>222</v>
      </c>
      <c r="G9" s="126">
        <v>0</v>
      </c>
      <c r="H9" s="127" t="s">
        <v>222</v>
      </c>
      <c r="I9" s="126">
        <v>0</v>
      </c>
      <c r="J9" s="127" t="s">
        <v>222</v>
      </c>
      <c r="K9" s="126">
        <v>0</v>
      </c>
      <c r="L9" s="127" t="s">
        <v>222</v>
      </c>
      <c r="M9" s="126">
        <v>0</v>
      </c>
      <c r="N9" s="127" t="s">
        <v>222</v>
      </c>
      <c r="O9" s="126">
        <f>0*AB9/100</f>
        <v>0</v>
      </c>
      <c r="P9" s="148">
        <v>241698</v>
      </c>
      <c r="Q9" s="126">
        <v>0</v>
      </c>
      <c r="R9" s="126">
        <v>0</v>
      </c>
      <c r="S9" s="126">
        <v>0</v>
      </c>
      <c r="T9" s="126">
        <v>0</v>
      </c>
      <c r="U9" s="126">
        <v>0</v>
      </c>
      <c r="V9" s="126">
        <f t="shared" si="0"/>
        <v>0</v>
      </c>
      <c r="W9" s="139" t="s">
        <v>222</v>
      </c>
      <c r="X9" s="137" t="s">
        <v>217</v>
      </c>
      <c r="Y9" s="62" t="s">
        <v>222</v>
      </c>
      <c r="AA9" s="62" t="s">
        <v>222</v>
      </c>
      <c r="AB9" s="62">
        <v>100</v>
      </c>
      <c r="AC9" s="62">
        <v>100</v>
      </c>
      <c r="AD9" s="62">
        <v>100</v>
      </c>
    </row>
    <row r="10" spans="1:30" s="62" customFormat="1" ht="20.100000000000001" customHeight="1" x14ac:dyDescent="0.3">
      <c r="A10" s="62" t="s">
        <v>22</v>
      </c>
      <c r="B10" s="54" t="s">
        <v>107</v>
      </c>
      <c r="C10" s="50" t="s">
        <v>193</v>
      </c>
      <c r="D10" s="125" t="s">
        <v>224</v>
      </c>
      <c r="E10" s="126">
        <v>0</v>
      </c>
      <c r="F10" s="127" t="s">
        <v>222</v>
      </c>
      <c r="G10" s="126">
        <v>0</v>
      </c>
      <c r="H10" s="127" t="s">
        <v>222</v>
      </c>
      <c r="I10" s="126">
        <v>0</v>
      </c>
      <c r="J10" s="127" t="s">
        <v>222</v>
      </c>
      <c r="K10" s="126">
        <v>0</v>
      </c>
      <c r="L10" s="127" t="s">
        <v>222</v>
      </c>
      <c r="M10" s="126">
        <v>0</v>
      </c>
      <c r="N10" s="127" t="s">
        <v>222</v>
      </c>
      <c r="O10" s="126">
        <f>0*AB10/100</f>
        <v>0</v>
      </c>
      <c r="P10" s="148">
        <v>241698</v>
      </c>
      <c r="Q10" s="126">
        <v>0</v>
      </c>
      <c r="R10" s="126">
        <v>0</v>
      </c>
      <c r="S10" s="126">
        <v>0</v>
      </c>
      <c r="T10" s="126">
        <v>0</v>
      </c>
      <c r="U10" s="126">
        <v>0</v>
      </c>
      <c r="V10" s="126">
        <f t="shared" si="0"/>
        <v>0</v>
      </c>
      <c r="W10" s="139" t="s">
        <v>222</v>
      </c>
      <c r="X10" s="137" t="s">
        <v>217</v>
      </c>
      <c r="Y10" s="62" t="s">
        <v>222</v>
      </c>
      <c r="AA10" s="62" t="s">
        <v>222</v>
      </c>
      <c r="AB10" s="62">
        <v>100</v>
      </c>
      <c r="AC10" s="62">
        <v>100</v>
      </c>
      <c r="AD10" s="62">
        <v>100</v>
      </c>
    </row>
    <row r="11" spans="1:30" s="62" customFormat="1" ht="20.100000000000001" customHeight="1" x14ac:dyDescent="0.3">
      <c r="B11" s="54"/>
      <c r="C11" s="50"/>
      <c r="D11" s="125"/>
      <c r="E11" s="126"/>
      <c r="F11" s="127"/>
      <c r="G11" s="126"/>
      <c r="H11" s="127"/>
      <c r="I11" s="126"/>
      <c r="J11" s="127"/>
      <c r="K11" s="126"/>
      <c r="L11" s="127"/>
      <c r="M11" s="126"/>
      <c r="N11" s="127"/>
      <c r="O11" s="126"/>
      <c r="P11" s="126"/>
      <c r="Q11" s="126"/>
      <c r="R11" s="126"/>
      <c r="S11" s="126"/>
      <c r="T11" s="126"/>
      <c r="U11" s="126"/>
      <c r="V11" s="126"/>
      <c r="W11" s="139"/>
      <c r="X11" s="137"/>
    </row>
    <row r="12" spans="1:30" s="62" customFormat="1" ht="20.100000000000001" customHeight="1" x14ac:dyDescent="0.3">
      <c r="B12" s="54"/>
      <c r="C12" s="50"/>
      <c r="D12" s="125"/>
      <c r="E12" s="126"/>
      <c r="F12" s="127"/>
      <c r="G12" s="126"/>
      <c r="H12" s="127"/>
      <c r="I12" s="126"/>
      <c r="J12" s="127"/>
      <c r="K12" s="126"/>
      <c r="L12" s="127"/>
      <c r="M12" s="126"/>
      <c r="N12" s="127"/>
      <c r="O12" s="126"/>
      <c r="P12" s="126"/>
      <c r="Q12" s="126"/>
      <c r="R12" s="126"/>
      <c r="S12" s="126"/>
      <c r="T12" s="126"/>
      <c r="U12" s="126"/>
      <c r="V12" s="126"/>
      <c r="W12" s="139"/>
      <c r="X12" s="137"/>
    </row>
    <row r="13" spans="1:30" s="62" customFormat="1" ht="20.100000000000001" customHeight="1" x14ac:dyDescent="0.3">
      <c r="B13" s="54"/>
      <c r="C13" s="50"/>
      <c r="D13" s="125"/>
      <c r="E13" s="126"/>
      <c r="F13" s="127"/>
      <c r="G13" s="126"/>
      <c r="H13" s="127"/>
      <c r="I13" s="126"/>
      <c r="J13" s="127"/>
      <c r="K13" s="126"/>
      <c r="L13" s="127"/>
      <c r="M13" s="126"/>
      <c r="N13" s="127"/>
      <c r="O13" s="126"/>
      <c r="P13" s="126"/>
      <c r="Q13" s="126"/>
      <c r="R13" s="126"/>
      <c r="S13" s="126"/>
      <c r="T13" s="126"/>
      <c r="U13" s="126"/>
      <c r="V13" s="126"/>
      <c r="W13" s="139"/>
      <c r="X13" s="137"/>
    </row>
    <row r="14" spans="1:30" s="62" customFormat="1" ht="20.100000000000001" customHeight="1" x14ac:dyDescent="0.3">
      <c r="B14" s="54"/>
      <c r="C14" s="50"/>
      <c r="D14" s="125"/>
      <c r="E14" s="126"/>
      <c r="F14" s="127"/>
      <c r="G14" s="126"/>
      <c r="H14" s="127"/>
      <c r="I14" s="126"/>
      <c r="J14" s="127"/>
      <c r="K14" s="126"/>
      <c r="L14" s="127"/>
      <c r="M14" s="126"/>
      <c r="N14" s="127"/>
      <c r="O14" s="126"/>
      <c r="P14" s="126"/>
      <c r="Q14" s="126"/>
      <c r="R14" s="126"/>
      <c r="S14" s="126"/>
      <c r="T14" s="126"/>
      <c r="U14" s="126"/>
      <c r="V14" s="126"/>
      <c r="W14" s="139"/>
      <c r="X14" s="137"/>
    </row>
    <row r="15" spans="1:30" s="62" customFormat="1" ht="20.100000000000001" customHeight="1" x14ac:dyDescent="0.3">
      <c r="B15" s="54"/>
      <c r="C15" s="50"/>
      <c r="D15" s="125"/>
      <c r="E15" s="126"/>
      <c r="F15" s="127"/>
      <c r="G15" s="126"/>
      <c r="H15" s="127"/>
      <c r="I15" s="126"/>
      <c r="J15" s="127"/>
      <c r="K15" s="126"/>
      <c r="L15" s="127"/>
      <c r="M15" s="126"/>
      <c r="N15" s="127"/>
      <c r="O15" s="126"/>
      <c r="P15" s="126"/>
      <c r="Q15" s="126"/>
      <c r="R15" s="126"/>
      <c r="S15" s="126"/>
      <c r="T15" s="126"/>
      <c r="U15" s="126"/>
      <c r="V15" s="126"/>
      <c r="W15" s="139"/>
      <c r="X15" s="137"/>
    </row>
    <row r="16" spans="1:30" s="62" customFormat="1" ht="20.100000000000001" customHeight="1" x14ac:dyDescent="0.3">
      <c r="B16" s="54"/>
      <c r="C16" s="50"/>
      <c r="D16" s="125"/>
      <c r="E16" s="126"/>
      <c r="F16" s="127"/>
      <c r="G16" s="126"/>
      <c r="H16" s="127"/>
      <c r="I16" s="126"/>
      <c r="J16" s="127"/>
      <c r="K16" s="126"/>
      <c r="L16" s="127"/>
      <c r="M16" s="126"/>
      <c r="N16" s="127"/>
      <c r="O16" s="126"/>
      <c r="P16" s="126"/>
      <c r="Q16" s="126"/>
      <c r="R16" s="126"/>
      <c r="S16" s="126"/>
      <c r="T16" s="126"/>
      <c r="U16" s="126"/>
      <c r="V16" s="126"/>
      <c r="W16" s="139"/>
      <c r="X16" s="137"/>
    </row>
    <row r="17" spans="2:24" s="62" customFormat="1" ht="20.100000000000001" customHeight="1" x14ac:dyDescent="0.3">
      <c r="B17" s="54"/>
      <c r="C17" s="50"/>
      <c r="D17" s="125"/>
      <c r="E17" s="126"/>
      <c r="F17" s="127"/>
      <c r="G17" s="126"/>
      <c r="H17" s="127"/>
      <c r="I17" s="126"/>
      <c r="J17" s="127"/>
      <c r="K17" s="126"/>
      <c r="L17" s="127"/>
      <c r="M17" s="126"/>
      <c r="N17" s="127"/>
      <c r="O17" s="126"/>
      <c r="P17" s="126"/>
      <c r="Q17" s="126"/>
      <c r="R17" s="126"/>
      <c r="S17" s="126"/>
      <c r="T17" s="126"/>
      <c r="U17" s="126"/>
      <c r="V17" s="126"/>
      <c r="W17" s="139"/>
      <c r="X17" s="137"/>
    </row>
    <row r="18" spans="2:24" s="62" customFormat="1" ht="20.100000000000001" customHeight="1" x14ac:dyDescent="0.3">
      <c r="B18" s="54"/>
      <c r="C18" s="50"/>
      <c r="D18" s="125"/>
      <c r="E18" s="126"/>
      <c r="F18" s="127"/>
      <c r="G18" s="126"/>
      <c r="H18" s="127"/>
      <c r="I18" s="126"/>
      <c r="J18" s="127"/>
      <c r="K18" s="126"/>
      <c r="L18" s="127"/>
      <c r="M18" s="126"/>
      <c r="N18" s="127"/>
      <c r="O18" s="126"/>
      <c r="P18" s="126"/>
      <c r="Q18" s="126"/>
      <c r="R18" s="126"/>
      <c r="S18" s="126"/>
      <c r="T18" s="126"/>
      <c r="U18" s="126"/>
      <c r="V18" s="126"/>
      <c r="W18" s="139"/>
      <c r="X18" s="137"/>
    </row>
    <row r="19" spans="2:24" s="62" customFormat="1" ht="20.100000000000001" customHeight="1" x14ac:dyDescent="0.3">
      <c r="B19" s="54"/>
      <c r="C19" s="50"/>
      <c r="D19" s="125"/>
      <c r="E19" s="126"/>
      <c r="F19" s="127"/>
      <c r="G19" s="126"/>
      <c r="H19" s="127"/>
      <c r="I19" s="126"/>
      <c r="J19" s="127"/>
      <c r="K19" s="126"/>
      <c r="L19" s="127"/>
      <c r="M19" s="126"/>
      <c r="N19" s="127"/>
      <c r="O19" s="126"/>
      <c r="P19" s="126"/>
      <c r="Q19" s="126"/>
      <c r="R19" s="126"/>
      <c r="S19" s="126"/>
      <c r="T19" s="126"/>
      <c r="U19" s="126"/>
      <c r="V19" s="126"/>
      <c r="W19" s="139"/>
      <c r="X19" s="137"/>
    </row>
    <row r="20" spans="2:24" s="62" customFormat="1" ht="20.100000000000001" customHeight="1" x14ac:dyDescent="0.3">
      <c r="B20" s="54"/>
      <c r="C20" s="50"/>
      <c r="D20" s="125"/>
      <c r="E20" s="126"/>
      <c r="F20" s="127"/>
      <c r="G20" s="126"/>
      <c r="H20" s="127"/>
      <c r="I20" s="126"/>
      <c r="J20" s="127"/>
      <c r="K20" s="126"/>
      <c r="L20" s="127"/>
      <c r="M20" s="126"/>
      <c r="N20" s="127"/>
      <c r="O20" s="126"/>
      <c r="P20" s="126"/>
      <c r="Q20" s="126"/>
      <c r="R20" s="126"/>
      <c r="S20" s="126"/>
      <c r="T20" s="126"/>
      <c r="U20" s="126"/>
      <c r="V20" s="126"/>
      <c r="W20" s="139"/>
      <c r="X20" s="137"/>
    </row>
    <row r="21" spans="2:24" s="62" customFormat="1" ht="20.100000000000001" customHeight="1" x14ac:dyDescent="0.3">
      <c r="B21" s="54"/>
      <c r="C21" s="50"/>
      <c r="D21" s="125"/>
      <c r="E21" s="126"/>
      <c r="F21" s="127"/>
      <c r="G21" s="126"/>
      <c r="H21" s="127"/>
      <c r="I21" s="126"/>
      <c r="J21" s="127"/>
      <c r="K21" s="126"/>
      <c r="L21" s="127"/>
      <c r="M21" s="126"/>
      <c r="N21" s="127"/>
      <c r="O21" s="126"/>
      <c r="P21" s="126"/>
      <c r="Q21" s="126"/>
      <c r="R21" s="126"/>
      <c r="S21" s="126"/>
      <c r="T21" s="126"/>
      <c r="U21" s="126"/>
      <c r="V21" s="126"/>
      <c r="W21" s="139"/>
      <c r="X21" s="137"/>
    </row>
    <row r="22" spans="2:24" s="62" customFormat="1" ht="20.100000000000001" customHeight="1" x14ac:dyDescent="0.3">
      <c r="B22" s="54"/>
      <c r="C22" s="50"/>
      <c r="D22" s="125"/>
      <c r="E22" s="126"/>
      <c r="F22" s="127"/>
      <c r="G22" s="126"/>
      <c r="H22" s="127"/>
      <c r="I22" s="126"/>
      <c r="J22" s="127"/>
      <c r="K22" s="126"/>
      <c r="L22" s="127"/>
      <c r="M22" s="126"/>
      <c r="N22" s="127"/>
      <c r="O22" s="126"/>
      <c r="P22" s="126"/>
      <c r="Q22" s="126"/>
      <c r="R22" s="126"/>
      <c r="S22" s="126"/>
      <c r="T22" s="126"/>
      <c r="U22" s="126"/>
      <c r="V22" s="126"/>
      <c r="W22" s="139"/>
      <c r="X22" s="137"/>
    </row>
    <row r="23" spans="2:24" s="62" customFormat="1" ht="20.100000000000001" customHeight="1" x14ac:dyDescent="0.3">
      <c r="B23" s="54"/>
      <c r="C23" s="50"/>
      <c r="D23" s="125"/>
      <c r="E23" s="126"/>
      <c r="F23" s="127"/>
      <c r="G23" s="126"/>
      <c r="H23" s="127"/>
      <c r="I23" s="126"/>
      <c r="J23" s="127"/>
      <c r="K23" s="126"/>
      <c r="L23" s="127"/>
      <c r="M23" s="126"/>
      <c r="N23" s="127"/>
      <c r="O23" s="126"/>
      <c r="P23" s="126"/>
      <c r="Q23" s="126"/>
      <c r="R23" s="126"/>
      <c r="S23" s="126"/>
      <c r="T23" s="126"/>
      <c r="U23" s="126"/>
      <c r="V23" s="126"/>
      <c r="W23" s="139"/>
      <c r="X23" s="137"/>
    </row>
    <row r="24" spans="2:24" s="62" customFormat="1" ht="20.100000000000001" customHeight="1" x14ac:dyDescent="0.3">
      <c r="B24" s="54"/>
      <c r="C24" s="50"/>
      <c r="D24" s="125"/>
      <c r="E24" s="126"/>
      <c r="F24" s="127"/>
      <c r="G24" s="126"/>
      <c r="H24" s="127"/>
      <c r="I24" s="126"/>
      <c r="J24" s="127"/>
      <c r="K24" s="126"/>
      <c r="L24" s="127"/>
      <c r="M24" s="126"/>
      <c r="N24" s="127"/>
      <c r="O24" s="126"/>
      <c r="P24" s="126"/>
      <c r="Q24" s="126"/>
      <c r="R24" s="126"/>
      <c r="S24" s="126"/>
      <c r="T24" s="126"/>
      <c r="U24" s="126"/>
      <c r="V24" s="126"/>
      <c r="W24" s="139"/>
      <c r="X24" s="137"/>
    </row>
    <row r="25" spans="2:24" s="62" customFormat="1" ht="20.100000000000001" customHeight="1" x14ac:dyDescent="0.3">
      <c r="B25" s="56"/>
      <c r="C25" s="57"/>
      <c r="D25" s="129"/>
      <c r="E25" s="130"/>
      <c r="F25" s="131"/>
      <c r="G25" s="130"/>
      <c r="H25" s="131"/>
      <c r="I25" s="130"/>
      <c r="J25" s="131"/>
      <c r="K25" s="130"/>
      <c r="L25" s="131"/>
      <c r="M25" s="130"/>
      <c r="N25" s="131"/>
      <c r="O25" s="130"/>
      <c r="P25" s="130"/>
      <c r="Q25" s="130"/>
      <c r="R25" s="130"/>
      <c r="S25" s="130"/>
      <c r="T25" s="130"/>
      <c r="U25" s="130"/>
      <c r="V25" s="130"/>
      <c r="W25" s="140"/>
      <c r="X25" s="138"/>
    </row>
    <row r="26" spans="2:24" s="62" customFormat="1" ht="20.100000000000001" customHeight="1" x14ac:dyDescent="0.3">
      <c r="B26" s="69"/>
      <c r="C26" s="70"/>
      <c r="D26" s="121"/>
      <c r="E26" s="122"/>
      <c r="F26" s="123"/>
      <c r="G26" s="122"/>
      <c r="H26" s="123"/>
      <c r="I26" s="122"/>
      <c r="J26" s="123"/>
      <c r="K26" s="122"/>
      <c r="L26" s="123"/>
      <c r="M26" s="122"/>
      <c r="N26" s="123"/>
      <c r="O26" s="122"/>
      <c r="P26" s="122"/>
      <c r="Q26" s="122"/>
      <c r="R26" s="122"/>
      <c r="S26" s="122"/>
      <c r="T26" s="122"/>
      <c r="U26" s="122"/>
      <c r="V26" s="122"/>
      <c r="W26" s="124"/>
      <c r="X26" s="134"/>
    </row>
    <row r="27" spans="2:24" s="62" customFormat="1" ht="20.100000000000001" customHeight="1" x14ac:dyDescent="0.3">
      <c r="B27" s="54"/>
      <c r="C27" s="50"/>
      <c r="D27" s="125"/>
      <c r="E27" s="126"/>
      <c r="F27" s="127"/>
      <c r="G27" s="126"/>
      <c r="H27" s="127"/>
      <c r="I27" s="126"/>
      <c r="J27" s="127"/>
      <c r="K27" s="126"/>
      <c r="L27" s="127"/>
      <c r="M27" s="126"/>
      <c r="N27" s="127"/>
      <c r="O27" s="126"/>
      <c r="P27" s="126"/>
      <c r="Q27" s="126"/>
      <c r="R27" s="126"/>
      <c r="S27" s="126"/>
      <c r="T27" s="126"/>
      <c r="U27" s="126"/>
      <c r="V27" s="126"/>
      <c r="W27" s="128"/>
      <c r="X27" s="135"/>
    </row>
    <row r="28" spans="2:24" s="62" customFormat="1" ht="20.100000000000001" customHeight="1" x14ac:dyDescent="0.3">
      <c r="B28" s="54"/>
      <c r="C28" s="50"/>
      <c r="D28" s="125"/>
      <c r="E28" s="126"/>
      <c r="F28" s="127"/>
      <c r="G28" s="126"/>
      <c r="H28" s="127"/>
      <c r="I28" s="126"/>
      <c r="J28" s="127"/>
      <c r="K28" s="126"/>
      <c r="L28" s="127"/>
      <c r="M28" s="126"/>
      <c r="N28" s="127"/>
      <c r="O28" s="126"/>
      <c r="P28" s="126"/>
      <c r="Q28" s="126"/>
      <c r="R28" s="126"/>
      <c r="S28" s="126"/>
      <c r="T28" s="126"/>
      <c r="U28" s="126"/>
      <c r="V28" s="126"/>
      <c r="W28" s="128"/>
      <c r="X28" s="135"/>
    </row>
    <row r="29" spans="2:24" s="62" customFormat="1" ht="20.100000000000001" customHeight="1" x14ac:dyDescent="0.3">
      <c r="B29" s="54"/>
      <c r="C29" s="50"/>
      <c r="D29" s="125"/>
      <c r="E29" s="126"/>
      <c r="F29" s="127"/>
      <c r="G29" s="126"/>
      <c r="H29" s="127"/>
      <c r="I29" s="126"/>
      <c r="J29" s="127"/>
      <c r="K29" s="126"/>
      <c r="L29" s="127"/>
      <c r="M29" s="126"/>
      <c r="N29" s="127"/>
      <c r="O29" s="126"/>
      <c r="P29" s="126"/>
      <c r="Q29" s="126"/>
      <c r="R29" s="126"/>
      <c r="S29" s="126"/>
      <c r="T29" s="126"/>
      <c r="U29" s="126"/>
      <c r="V29" s="126"/>
      <c r="W29" s="128"/>
      <c r="X29" s="135"/>
    </row>
    <row r="30" spans="2:24" s="62" customFormat="1" ht="20.100000000000001" customHeight="1" x14ac:dyDescent="0.3">
      <c r="B30" s="54"/>
      <c r="C30" s="50"/>
      <c r="D30" s="125"/>
      <c r="E30" s="126"/>
      <c r="F30" s="127"/>
      <c r="G30" s="126"/>
      <c r="H30" s="127"/>
      <c r="I30" s="126"/>
      <c r="J30" s="127"/>
      <c r="K30" s="126"/>
      <c r="L30" s="127"/>
      <c r="M30" s="126"/>
      <c r="N30" s="127"/>
      <c r="O30" s="126"/>
      <c r="P30" s="126"/>
      <c r="Q30" s="126"/>
      <c r="R30" s="126"/>
      <c r="S30" s="126"/>
      <c r="T30" s="126"/>
      <c r="U30" s="126"/>
      <c r="V30" s="126"/>
      <c r="W30" s="128"/>
      <c r="X30" s="135"/>
    </row>
    <row r="31" spans="2:24" s="62" customFormat="1" ht="20.100000000000001" customHeight="1" x14ac:dyDescent="0.3">
      <c r="B31" s="54"/>
      <c r="C31" s="50"/>
      <c r="D31" s="125"/>
      <c r="E31" s="126"/>
      <c r="F31" s="127"/>
      <c r="G31" s="126"/>
      <c r="H31" s="127"/>
      <c r="I31" s="126"/>
      <c r="J31" s="127"/>
      <c r="K31" s="126"/>
      <c r="L31" s="127"/>
      <c r="M31" s="126"/>
      <c r="N31" s="127"/>
      <c r="O31" s="126"/>
      <c r="P31" s="126"/>
      <c r="Q31" s="126"/>
      <c r="R31" s="126"/>
      <c r="S31" s="126"/>
      <c r="T31" s="126"/>
      <c r="U31" s="126"/>
      <c r="V31" s="126"/>
      <c r="W31" s="128"/>
      <c r="X31" s="135"/>
    </row>
    <row r="32" spans="2:24" s="62" customFormat="1" ht="20.100000000000001" customHeight="1" x14ac:dyDescent="0.3">
      <c r="B32" s="54"/>
      <c r="C32" s="50"/>
      <c r="D32" s="125"/>
      <c r="E32" s="126"/>
      <c r="F32" s="127"/>
      <c r="G32" s="126"/>
      <c r="H32" s="127"/>
      <c r="I32" s="126"/>
      <c r="J32" s="127"/>
      <c r="K32" s="126"/>
      <c r="L32" s="127"/>
      <c r="M32" s="126"/>
      <c r="N32" s="127"/>
      <c r="O32" s="126"/>
      <c r="P32" s="126"/>
      <c r="Q32" s="126"/>
      <c r="R32" s="126"/>
      <c r="S32" s="126"/>
      <c r="T32" s="126"/>
      <c r="U32" s="126"/>
      <c r="V32" s="126"/>
      <c r="W32" s="128"/>
      <c r="X32" s="135"/>
    </row>
    <row r="33" spans="2:23" ht="30" customHeight="1" x14ac:dyDescent="0.3">
      <c r="B33" s="54"/>
      <c r="C33" s="50"/>
      <c r="D33" s="125"/>
      <c r="E33" s="126"/>
      <c r="F33" s="127"/>
      <c r="G33" s="126"/>
      <c r="H33" s="127"/>
      <c r="I33" s="126"/>
      <c r="J33" s="127"/>
      <c r="K33" s="126"/>
      <c r="L33" s="127"/>
      <c r="M33" s="126"/>
      <c r="N33" s="127"/>
      <c r="O33" s="126"/>
      <c r="P33" s="126"/>
      <c r="Q33" s="126"/>
      <c r="R33" s="126"/>
      <c r="S33" s="126"/>
      <c r="T33" s="126"/>
      <c r="U33" s="126"/>
      <c r="V33" s="126"/>
      <c r="W33" s="128"/>
    </row>
    <row r="34" spans="2:23" ht="30" customHeight="1" x14ac:dyDescent="0.3">
      <c r="B34" s="54"/>
      <c r="C34" s="50"/>
      <c r="D34" s="125"/>
      <c r="E34" s="126"/>
      <c r="F34" s="127"/>
      <c r="G34" s="126"/>
      <c r="H34" s="127"/>
      <c r="I34" s="126"/>
      <c r="J34" s="127"/>
      <c r="K34" s="126"/>
      <c r="L34" s="127"/>
      <c r="M34" s="126"/>
      <c r="N34" s="127"/>
      <c r="O34" s="126"/>
      <c r="P34" s="126"/>
      <c r="Q34" s="126"/>
      <c r="R34" s="126"/>
      <c r="S34" s="126"/>
      <c r="T34" s="126"/>
      <c r="U34" s="126"/>
      <c r="V34" s="126"/>
      <c r="W34" s="128"/>
    </row>
    <row r="35" spans="2:23" ht="30" customHeight="1" x14ac:dyDescent="0.3">
      <c r="B35" s="54"/>
      <c r="C35" s="50"/>
      <c r="D35" s="125"/>
      <c r="E35" s="126"/>
      <c r="F35" s="127"/>
      <c r="G35" s="126"/>
      <c r="H35" s="127"/>
      <c r="I35" s="126"/>
      <c r="J35" s="127"/>
      <c r="K35" s="126"/>
      <c r="L35" s="127"/>
      <c r="M35" s="126"/>
      <c r="N35" s="127"/>
      <c r="O35" s="126"/>
      <c r="P35" s="126"/>
      <c r="Q35" s="126"/>
      <c r="R35" s="126"/>
      <c r="S35" s="126"/>
      <c r="T35" s="126"/>
      <c r="U35" s="126"/>
      <c r="V35" s="126"/>
      <c r="W35" s="128"/>
    </row>
    <row r="36" spans="2:23" ht="30" customHeight="1" x14ac:dyDescent="0.3">
      <c r="B36" s="54"/>
      <c r="C36" s="50"/>
      <c r="D36" s="125"/>
      <c r="E36" s="126"/>
      <c r="F36" s="127"/>
      <c r="G36" s="126"/>
      <c r="H36" s="127"/>
      <c r="I36" s="126"/>
      <c r="J36" s="127"/>
      <c r="K36" s="126"/>
      <c r="L36" s="127"/>
      <c r="M36" s="126"/>
      <c r="N36" s="127"/>
      <c r="O36" s="126"/>
      <c r="P36" s="126"/>
      <c r="Q36" s="126"/>
      <c r="R36" s="126"/>
      <c r="S36" s="126"/>
      <c r="T36" s="126"/>
      <c r="U36" s="126"/>
      <c r="V36" s="126"/>
      <c r="W36" s="128"/>
    </row>
    <row r="37" spans="2:23" x14ac:dyDescent="0.3">
      <c r="B37" s="54"/>
      <c r="C37" s="50"/>
      <c r="D37" s="125"/>
      <c r="E37" s="126"/>
      <c r="F37" s="127"/>
      <c r="G37" s="126"/>
      <c r="H37" s="127"/>
      <c r="I37" s="126"/>
      <c r="J37" s="127"/>
      <c r="K37" s="126"/>
      <c r="L37" s="127"/>
      <c r="M37" s="126"/>
      <c r="N37" s="127"/>
      <c r="O37" s="126"/>
      <c r="P37" s="126"/>
      <c r="Q37" s="126"/>
      <c r="R37" s="126"/>
      <c r="S37" s="126"/>
      <c r="T37" s="126"/>
      <c r="U37" s="126"/>
      <c r="V37" s="126"/>
      <c r="W37" s="128"/>
    </row>
    <row r="38" spans="2:23" x14ac:dyDescent="0.3">
      <c r="B38" s="54"/>
      <c r="C38" s="50"/>
      <c r="D38" s="125"/>
      <c r="E38" s="126"/>
      <c r="F38" s="127"/>
      <c r="G38" s="126"/>
      <c r="H38" s="127"/>
      <c r="I38" s="126"/>
      <c r="J38" s="127"/>
      <c r="K38" s="126"/>
      <c r="L38" s="127"/>
      <c r="M38" s="126"/>
      <c r="N38" s="127"/>
      <c r="O38" s="126"/>
      <c r="P38" s="126"/>
      <c r="Q38" s="126"/>
      <c r="R38" s="126"/>
      <c r="S38" s="126"/>
      <c r="T38" s="126"/>
      <c r="U38" s="126"/>
      <c r="V38" s="126"/>
      <c r="W38" s="128"/>
    </row>
    <row r="39" spans="2:23" x14ac:dyDescent="0.3">
      <c r="B39" s="54"/>
      <c r="C39" s="50"/>
      <c r="D39" s="125"/>
      <c r="E39" s="126"/>
      <c r="F39" s="127"/>
      <c r="G39" s="126"/>
      <c r="H39" s="127"/>
      <c r="I39" s="126"/>
      <c r="J39" s="127"/>
      <c r="K39" s="126"/>
      <c r="L39" s="127"/>
      <c r="M39" s="126"/>
      <c r="N39" s="127"/>
      <c r="O39" s="126"/>
      <c r="P39" s="126"/>
      <c r="Q39" s="126"/>
      <c r="R39" s="126"/>
      <c r="S39" s="126"/>
      <c r="T39" s="126"/>
      <c r="U39" s="126"/>
      <c r="V39" s="126"/>
      <c r="W39" s="128"/>
    </row>
    <row r="40" spans="2:23" x14ac:dyDescent="0.3">
      <c r="B40" s="54"/>
      <c r="C40" s="50"/>
      <c r="D40" s="125"/>
      <c r="E40" s="126"/>
      <c r="F40" s="127"/>
      <c r="G40" s="126"/>
      <c r="H40" s="127"/>
      <c r="I40" s="126"/>
      <c r="J40" s="127"/>
      <c r="K40" s="126"/>
      <c r="L40" s="127"/>
      <c r="M40" s="126"/>
      <c r="N40" s="127"/>
      <c r="O40" s="126"/>
      <c r="P40" s="126"/>
      <c r="Q40" s="126"/>
      <c r="R40" s="126"/>
      <c r="S40" s="126"/>
      <c r="T40" s="126"/>
      <c r="U40" s="126"/>
      <c r="V40" s="126"/>
      <c r="W40" s="128"/>
    </row>
    <row r="41" spans="2:23" x14ac:dyDescent="0.3">
      <c r="B41" s="54"/>
      <c r="C41" s="50"/>
      <c r="D41" s="125"/>
      <c r="E41" s="126"/>
      <c r="F41" s="127"/>
      <c r="G41" s="126"/>
      <c r="H41" s="127"/>
      <c r="I41" s="126"/>
      <c r="J41" s="127"/>
      <c r="K41" s="126"/>
      <c r="L41" s="127"/>
      <c r="M41" s="126"/>
      <c r="N41" s="127"/>
      <c r="O41" s="126"/>
      <c r="P41" s="126"/>
      <c r="Q41" s="126"/>
      <c r="R41" s="126"/>
      <c r="S41" s="126"/>
      <c r="T41" s="126"/>
      <c r="U41" s="126"/>
      <c r="V41" s="126"/>
      <c r="W41" s="128"/>
    </row>
    <row r="42" spans="2:23" x14ac:dyDescent="0.3">
      <c r="B42" s="54"/>
      <c r="C42" s="50"/>
      <c r="D42" s="125"/>
      <c r="E42" s="126"/>
      <c r="F42" s="127"/>
      <c r="G42" s="126"/>
      <c r="H42" s="127"/>
      <c r="I42" s="126"/>
      <c r="J42" s="127"/>
      <c r="K42" s="126"/>
      <c r="L42" s="127"/>
      <c r="M42" s="126"/>
      <c r="N42" s="127"/>
      <c r="O42" s="126"/>
      <c r="P42" s="126"/>
      <c r="Q42" s="126"/>
      <c r="R42" s="126"/>
      <c r="S42" s="126"/>
      <c r="T42" s="126"/>
      <c r="U42" s="126"/>
      <c r="V42" s="126"/>
      <c r="W42" s="128"/>
    </row>
    <row r="43" spans="2:23" x14ac:dyDescent="0.3">
      <c r="B43" s="54"/>
      <c r="C43" s="50"/>
      <c r="D43" s="125"/>
      <c r="E43" s="126"/>
      <c r="F43" s="127"/>
      <c r="G43" s="126"/>
      <c r="H43" s="127"/>
      <c r="I43" s="126"/>
      <c r="J43" s="127"/>
      <c r="K43" s="126"/>
      <c r="L43" s="127"/>
      <c r="M43" s="126"/>
      <c r="N43" s="127"/>
      <c r="O43" s="126"/>
      <c r="P43" s="126"/>
      <c r="Q43" s="126"/>
      <c r="R43" s="126"/>
      <c r="S43" s="126"/>
      <c r="T43" s="126"/>
      <c r="U43" s="126"/>
      <c r="V43" s="126"/>
      <c r="W43" s="128"/>
    </row>
    <row r="44" spans="2:23" x14ac:dyDescent="0.3">
      <c r="B44" s="54"/>
      <c r="C44" s="50"/>
      <c r="D44" s="125"/>
      <c r="E44" s="126"/>
      <c r="F44" s="127"/>
      <c r="G44" s="126"/>
      <c r="H44" s="127"/>
      <c r="I44" s="126"/>
      <c r="J44" s="127"/>
      <c r="K44" s="126"/>
      <c r="L44" s="127"/>
      <c r="M44" s="126"/>
      <c r="N44" s="127"/>
      <c r="O44" s="126"/>
      <c r="P44" s="126"/>
      <c r="Q44" s="126"/>
      <c r="R44" s="126"/>
      <c r="S44" s="126"/>
      <c r="T44" s="126"/>
      <c r="U44" s="126"/>
      <c r="V44" s="126"/>
      <c r="W44" s="128"/>
    </row>
    <row r="45" spans="2:23" x14ac:dyDescent="0.3">
      <c r="B45" s="54"/>
      <c r="C45" s="50"/>
      <c r="D45" s="125"/>
      <c r="E45" s="126"/>
      <c r="F45" s="127"/>
      <c r="G45" s="126"/>
      <c r="H45" s="127"/>
      <c r="I45" s="126"/>
      <c r="J45" s="127"/>
      <c r="K45" s="126"/>
      <c r="L45" s="127"/>
      <c r="M45" s="126"/>
      <c r="N45" s="127"/>
      <c r="O45" s="126"/>
      <c r="P45" s="126"/>
      <c r="Q45" s="126"/>
      <c r="R45" s="126"/>
      <c r="S45" s="126"/>
      <c r="T45" s="126"/>
      <c r="U45" s="126"/>
      <c r="V45" s="126"/>
      <c r="W45" s="128"/>
    </row>
    <row r="46" spans="2:23" x14ac:dyDescent="0.3">
      <c r="B46" s="56"/>
      <c r="C46" s="57"/>
      <c r="D46" s="129"/>
      <c r="E46" s="130"/>
      <c r="F46" s="131"/>
      <c r="G46" s="130"/>
      <c r="H46" s="131"/>
      <c r="I46" s="130"/>
      <c r="J46" s="131"/>
      <c r="K46" s="130"/>
      <c r="L46" s="131"/>
      <c r="M46" s="130"/>
      <c r="N46" s="131"/>
      <c r="O46" s="130"/>
      <c r="P46" s="130"/>
      <c r="Q46" s="130"/>
      <c r="R46" s="130"/>
      <c r="S46" s="130"/>
      <c r="T46" s="130"/>
      <c r="U46" s="130"/>
      <c r="V46" s="130"/>
      <c r="W46" s="132"/>
    </row>
    <row r="47" spans="2:23" x14ac:dyDescent="0.3">
      <c r="B47" s="69"/>
      <c r="C47" s="70"/>
      <c r="D47" s="121"/>
      <c r="E47" s="122"/>
      <c r="F47" s="123"/>
      <c r="G47" s="122"/>
      <c r="H47" s="123"/>
      <c r="I47" s="122"/>
      <c r="J47" s="123"/>
      <c r="K47" s="122"/>
      <c r="L47" s="123"/>
      <c r="M47" s="122"/>
      <c r="N47" s="123"/>
      <c r="O47" s="122"/>
      <c r="P47" s="122"/>
      <c r="Q47" s="122"/>
      <c r="R47" s="122"/>
      <c r="S47" s="122"/>
      <c r="T47" s="122"/>
      <c r="U47" s="122"/>
      <c r="V47" s="122"/>
      <c r="W47" s="124"/>
    </row>
    <row r="48" spans="2:23" x14ac:dyDescent="0.3">
      <c r="B48" s="54"/>
      <c r="C48" s="50"/>
      <c r="D48" s="125"/>
      <c r="E48" s="126"/>
      <c r="F48" s="127"/>
      <c r="G48" s="126"/>
      <c r="H48" s="127"/>
      <c r="I48" s="126"/>
      <c r="J48" s="127"/>
      <c r="K48" s="126"/>
      <c r="L48" s="127"/>
      <c r="M48" s="126"/>
      <c r="N48" s="127"/>
      <c r="O48" s="126"/>
      <c r="P48" s="126"/>
      <c r="Q48" s="126"/>
      <c r="R48" s="126"/>
      <c r="S48" s="126"/>
      <c r="T48" s="126"/>
      <c r="U48" s="126"/>
      <c r="V48" s="126"/>
      <c r="W48" s="128"/>
    </row>
    <row r="49" spans="2:23" x14ac:dyDescent="0.3">
      <c r="B49" s="54"/>
      <c r="C49" s="50"/>
      <c r="D49" s="125"/>
      <c r="E49" s="126"/>
      <c r="F49" s="127"/>
      <c r="G49" s="126"/>
      <c r="H49" s="127"/>
      <c r="I49" s="126"/>
      <c r="J49" s="127"/>
      <c r="K49" s="126"/>
      <c r="L49" s="127"/>
      <c r="M49" s="126"/>
      <c r="N49" s="127"/>
      <c r="O49" s="126"/>
      <c r="P49" s="126"/>
      <c r="Q49" s="126"/>
      <c r="R49" s="126"/>
      <c r="S49" s="126"/>
      <c r="T49" s="126"/>
      <c r="U49" s="126"/>
      <c r="V49" s="126"/>
      <c r="W49" s="128"/>
    </row>
    <row r="50" spans="2:23" x14ac:dyDescent="0.3">
      <c r="B50" s="54"/>
      <c r="C50" s="50"/>
      <c r="D50" s="125"/>
      <c r="E50" s="126"/>
      <c r="F50" s="127"/>
      <c r="G50" s="126"/>
      <c r="H50" s="127"/>
      <c r="I50" s="126"/>
      <c r="J50" s="127"/>
      <c r="K50" s="126"/>
      <c r="L50" s="127"/>
      <c r="M50" s="126"/>
      <c r="N50" s="127"/>
      <c r="O50" s="126"/>
      <c r="P50" s="126"/>
      <c r="Q50" s="126"/>
      <c r="R50" s="126"/>
      <c r="S50" s="126"/>
      <c r="T50" s="126"/>
      <c r="U50" s="126"/>
      <c r="V50" s="126"/>
      <c r="W50" s="128"/>
    </row>
    <row r="51" spans="2:23" x14ac:dyDescent="0.3">
      <c r="B51" s="54"/>
      <c r="C51" s="50"/>
      <c r="D51" s="125"/>
      <c r="E51" s="126"/>
      <c r="F51" s="127"/>
      <c r="G51" s="126"/>
      <c r="H51" s="127"/>
      <c r="I51" s="126"/>
      <c r="J51" s="127"/>
      <c r="K51" s="126"/>
      <c r="L51" s="127"/>
      <c r="M51" s="126"/>
      <c r="N51" s="127"/>
      <c r="O51" s="126"/>
      <c r="P51" s="126"/>
      <c r="Q51" s="126"/>
      <c r="R51" s="126"/>
      <c r="S51" s="126"/>
      <c r="T51" s="126"/>
      <c r="U51" s="126"/>
      <c r="V51" s="126"/>
      <c r="W51" s="128"/>
    </row>
    <row r="52" spans="2:23" x14ac:dyDescent="0.3">
      <c r="B52" s="54"/>
      <c r="C52" s="50"/>
      <c r="D52" s="125"/>
      <c r="E52" s="126"/>
      <c r="F52" s="127"/>
      <c r="G52" s="126"/>
      <c r="H52" s="127"/>
      <c r="I52" s="126"/>
      <c r="J52" s="127"/>
      <c r="K52" s="126"/>
      <c r="L52" s="127"/>
      <c r="M52" s="126"/>
      <c r="N52" s="127"/>
      <c r="O52" s="126"/>
      <c r="P52" s="126"/>
      <c r="Q52" s="126"/>
      <c r="R52" s="126"/>
      <c r="S52" s="126"/>
      <c r="T52" s="126"/>
      <c r="U52" s="126"/>
      <c r="V52" s="126"/>
      <c r="W52" s="128"/>
    </row>
    <row r="53" spans="2:23" x14ac:dyDescent="0.3">
      <c r="B53" s="54"/>
      <c r="C53" s="50"/>
      <c r="D53" s="125"/>
      <c r="E53" s="126"/>
      <c r="F53" s="127"/>
      <c r="G53" s="126"/>
      <c r="H53" s="127"/>
      <c r="I53" s="126"/>
      <c r="J53" s="127"/>
      <c r="K53" s="126"/>
      <c r="L53" s="127"/>
      <c r="M53" s="126"/>
      <c r="N53" s="127"/>
      <c r="O53" s="126"/>
      <c r="P53" s="126"/>
      <c r="Q53" s="126"/>
      <c r="R53" s="126"/>
      <c r="S53" s="126"/>
      <c r="T53" s="126"/>
      <c r="U53" s="126"/>
      <c r="V53" s="126"/>
      <c r="W53" s="128"/>
    </row>
    <row r="54" spans="2:23" x14ac:dyDescent="0.3">
      <c r="B54" s="54"/>
      <c r="C54" s="50"/>
      <c r="D54" s="125"/>
      <c r="E54" s="126"/>
      <c r="F54" s="127"/>
      <c r="G54" s="126"/>
      <c r="H54" s="127"/>
      <c r="I54" s="126"/>
      <c r="J54" s="127"/>
      <c r="K54" s="126"/>
      <c r="L54" s="127"/>
      <c r="M54" s="126"/>
      <c r="N54" s="127"/>
      <c r="O54" s="126"/>
      <c r="P54" s="126"/>
      <c r="Q54" s="126"/>
      <c r="R54" s="126"/>
      <c r="S54" s="126"/>
      <c r="T54" s="126"/>
      <c r="U54" s="126"/>
      <c r="V54" s="126"/>
      <c r="W54" s="128"/>
    </row>
    <row r="55" spans="2:23" x14ac:dyDescent="0.3">
      <c r="B55" s="54"/>
      <c r="C55" s="50"/>
      <c r="D55" s="125"/>
      <c r="E55" s="126"/>
      <c r="F55" s="127"/>
      <c r="G55" s="126"/>
      <c r="H55" s="127"/>
      <c r="I55" s="126"/>
      <c r="J55" s="127"/>
      <c r="K55" s="126"/>
      <c r="L55" s="127"/>
      <c r="M55" s="126"/>
      <c r="N55" s="127"/>
      <c r="O55" s="126"/>
      <c r="P55" s="126"/>
      <c r="Q55" s="126"/>
      <c r="R55" s="126"/>
      <c r="S55" s="126"/>
      <c r="T55" s="126"/>
      <c r="U55" s="126"/>
      <c r="V55" s="126"/>
      <c r="W55" s="128"/>
    </row>
    <row r="56" spans="2:23" x14ac:dyDescent="0.3">
      <c r="B56" s="54"/>
      <c r="C56" s="50"/>
      <c r="D56" s="125"/>
      <c r="E56" s="126"/>
      <c r="F56" s="127"/>
      <c r="G56" s="126"/>
      <c r="H56" s="127"/>
      <c r="I56" s="126"/>
      <c r="J56" s="127"/>
      <c r="K56" s="126"/>
      <c r="L56" s="127"/>
      <c r="M56" s="126"/>
      <c r="N56" s="127"/>
      <c r="O56" s="126"/>
      <c r="P56" s="126"/>
      <c r="Q56" s="126"/>
      <c r="R56" s="126"/>
      <c r="S56" s="126"/>
      <c r="T56" s="126"/>
      <c r="U56" s="126"/>
      <c r="V56" s="126"/>
      <c r="W56" s="128"/>
    </row>
    <row r="57" spans="2:23" x14ac:dyDescent="0.3">
      <c r="B57" s="54"/>
      <c r="C57" s="50"/>
      <c r="D57" s="125"/>
      <c r="E57" s="126"/>
      <c r="F57" s="127"/>
      <c r="G57" s="126"/>
      <c r="H57" s="127"/>
      <c r="I57" s="126"/>
      <c r="J57" s="127"/>
      <c r="K57" s="126"/>
      <c r="L57" s="127"/>
      <c r="M57" s="126"/>
      <c r="N57" s="127"/>
      <c r="O57" s="126"/>
      <c r="P57" s="126"/>
      <c r="Q57" s="126"/>
      <c r="R57" s="126"/>
      <c r="S57" s="126"/>
      <c r="T57" s="126"/>
      <c r="U57" s="126"/>
      <c r="V57" s="126"/>
      <c r="W57" s="128"/>
    </row>
    <row r="58" spans="2:23" x14ac:dyDescent="0.3">
      <c r="B58" s="54"/>
      <c r="C58" s="50"/>
      <c r="D58" s="125"/>
      <c r="E58" s="126"/>
      <c r="F58" s="127"/>
      <c r="G58" s="126"/>
      <c r="H58" s="127"/>
      <c r="I58" s="126"/>
      <c r="J58" s="127"/>
      <c r="K58" s="126"/>
      <c r="L58" s="127"/>
      <c r="M58" s="126"/>
      <c r="N58" s="127"/>
      <c r="O58" s="126"/>
      <c r="P58" s="126"/>
      <c r="Q58" s="126"/>
      <c r="R58" s="126"/>
      <c r="S58" s="126"/>
      <c r="T58" s="126"/>
      <c r="U58" s="126"/>
      <c r="V58" s="126"/>
      <c r="W58" s="128"/>
    </row>
    <row r="59" spans="2:23" x14ac:dyDescent="0.3">
      <c r="B59" s="54"/>
      <c r="C59" s="50"/>
      <c r="D59" s="125"/>
      <c r="E59" s="126"/>
      <c r="F59" s="127"/>
      <c r="G59" s="126"/>
      <c r="H59" s="127"/>
      <c r="I59" s="126"/>
      <c r="J59" s="127"/>
      <c r="K59" s="126"/>
      <c r="L59" s="127"/>
      <c r="M59" s="126"/>
      <c r="N59" s="127"/>
      <c r="O59" s="126"/>
      <c r="P59" s="126"/>
      <c r="Q59" s="126"/>
      <c r="R59" s="126"/>
      <c r="S59" s="126"/>
      <c r="T59" s="126"/>
      <c r="U59" s="126"/>
      <c r="V59" s="126"/>
      <c r="W59" s="128"/>
    </row>
    <row r="60" spans="2:23" x14ac:dyDescent="0.3">
      <c r="B60" s="54"/>
      <c r="C60" s="50"/>
      <c r="D60" s="125"/>
      <c r="E60" s="126"/>
      <c r="F60" s="127"/>
      <c r="G60" s="126"/>
      <c r="H60" s="127"/>
      <c r="I60" s="126"/>
      <c r="J60" s="127"/>
      <c r="K60" s="126"/>
      <c r="L60" s="127"/>
      <c r="M60" s="126"/>
      <c r="N60" s="127"/>
      <c r="O60" s="126"/>
      <c r="P60" s="126"/>
      <c r="Q60" s="126"/>
      <c r="R60" s="126"/>
      <c r="S60" s="126"/>
      <c r="T60" s="126"/>
      <c r="U60" s="126"/>
      <c r="V60" s="126"/>
      <c r="W60" s="128"/>
    </row>
    <row r="61" spans="2:23" x14ac:dyDescent="0.3">
      <c r="B61" s="54"/>
      <c r="C61" s="50"/>
      <c r="D61" s="125"/>
      <c r="E61" s="126"/>
      <c r="F61" s="127"/>
      <c r="G61" s="126"/>
      <c r="H61" s="127"/>
      <c r="I61" s="126"/>
      <c r="J61" s="127"/>
      <c r="K61" s="126"/>
      <c r="L61" s="127"/>
      <c r="M61" s="126"/>
      <c r="N61" s="127"/>
      <c r="O61" s="126"/>
      <c r="P61" s="126"/>
      <c r="Q61" s="126"/>
      <c r="R61" s="126"/>
      <c r="S61" s="126"/>
      <c r="T61" s="126"/>
      <c r="U61" s="126"/>
      <c r="V61" s="126"/>
      <c r="W61" s="128"/>
    </row>
    <row r="62" spans="2:23" x14ac:dyDescent="0.3">
      <c r="B62" s="54"/>
      <c r="C62" s="50"/>
      <c r="D62" s="125"/>
      <c r="E62" s="126"/>
      <c r="F62" s="127"/>
      <c r="G62" s="126"/>
      <c r="H62" s="127"/>
      <c r="I62" s="126"/>
      <c r="J62" s="127"/>
      <c r="K62" s="126"/>
      <c r="L62" s="127"/>
      <c r="M62" s="126"/>
      <c r="N62" s="127"/>
      <c r="O62" s="126"/>
      <c r="P62" s="126"/>
      <c r="Q62" s="126"/>
      <c r="R62" s="126"/>
      <c r="S62" s="126"/>
      <c r="T62" s="126"/>
      <c r="U62" s="126"/>
      <c r="V62" s="126"/>
      <c r="W62" s="128"/>
    </row>
    <row r="63" spans="2:23" x14ac:dyDescent="0.3">
      <c r="B63" s="54"/>
      <c r="C63" s="50"/>
      <c r="D63" s="125"/>
      <c r="E63" s="126"/>
      <c r="F63" s="127"/>
      <c r="G63" s="126"/>
      <c r="H63" s="127"/>
      <c r="I63" s="126"/>
      <c r="J63" s="127"/>
      <c r="K63" s="126"/>
      <c r="L63" s="127"/>
      <c r="M63" s="126"/>
      <c r="N63" s="127"/>
      <c r="O63" s="126"/>
      <c r="P63" s="126"/>
      <c r="Q63" s="126"/>
      <c r="R63" s="126"/>
      <c r="S63" s="126"/>
      <c r="T63" s="126"/>
      <c r="U63" s="126"/>
      <c r="V63" s="126"/>
      <c r="W63" s="128"/>
    </row>
    <row r="64" spans="2:23" x14ac:dyDescent="0.3">
      <c r="B64" s="54"/>
      <c r="C64" s="50"/>
      <c r="D64" s="125"/>
      <c r="E64" s="126"/>
      <c r="F64" s="127"/>
      <c r="G64" s="126"/>
      <c r="H64" s="127"/>
      <c r="I64" s="126"/>
      <c r="J64" s="127"/>
      <c r="K64" s="126"/>
      <c r="L64" s="127"/>
      <c r="M64" s="126"/>
      <c r="N64" s="127"/>
      <c r="O64" s="126"/>
      <c r="P64" s="126"/>
      <c r="Q64" s="126"/>
      <c r="R64" s="126"/>
      <c r="S64" s="126"/>
      <c r="T64" s="126"/>
      <c r="U64" s="126"/>
      <c r="V64" s="126"/>
      <c r="W64" s="128"/>
    </row>
    <row r="65" spans="2:23" x14ac:dyDescent="0.3">
      <c r="B65" s="54"/>
      <c r="C65" s="50"/>
      <c r="D65" s="125"/>
      <c r="E65" s="126"/>
      <c r="F65" s="127"/>
      <c r="G65" s="126"/>
      <c r="H65" s="127"/>
      <c r="I65" s="126"/>
      <c r="J65" s="127"/>
      <c r="K65" s="126"/>
      <c r="L65" s="127"/>
      <c r="M65" s="126"/>
      <c r="N65" s="127"/>
      <c r="O65" s="126"/>
      <c r="P65" s="126"/>
      <c r="Q65" s="126"/>
      <c r="R65" s="126"/>
      <c r="S65" s="126"/>
      <c r="T65" s="126"/>
      <c r="U65" s="126"/>
      <c r="V65" s="126"/>
      <c r="W65" s="128"/>
    </row>
    <row r="66" spans="2:23" x14ac:dyDescent="0.3">
      <c r="B66" s="54"/>
      <c r="C66" s="50"/>
      <c r="D66" s="125"/>
      <c r="E66" s="126"/>
      <c r="F66" s="127"/>
      <c r="G66" s="126"/>
      <c r="H66" s="127"/>
      <c r="I66" s="126"/>
      <c r="J66" s="127"/>
      <c r="K66" s="126"/>
      <c r="L66" s="127"/>
      <c r="M66" s="126"/>
      <c r="N66" s="127"/>
      <c r="O66" s="126"/>
      <c r="P66" s="126"/>
      <c r="Q66" s="126"/>
      <c r="R66" s="126"/>
      <c r="S66" s="126"/>
      <c r="T66" s="126"/>
      <c r="U66" s="126"/>
      <c r="V66" s="126"/>
      <c r="W66" s="128"/>
    </row>
    <row r="67" spans="2:23" x14ac:dyDescent="0.3">
      <c r="B67" s="56"/>
      <c r="C67" s="57"/>
      <c r="D67" s="129"/>
      <c r="E67" s="130"/>
      <c r="F67" s="131"/>
      <c r="G67" s="130"/>
      <c r="H67" s="131"/>
      <c r="I67" s="130"/>
      <c r="J67" s="131"/>
      <c r="K67" s="130"/>
      <c r="L67" s="131"/>
      <c r="M67" s="130"/>
      <c r="N67" s="131"/>
      <c r="O67" s="130"/>
      <c r="P67" s="130"/>
      <c r="Q67" s="130"/>
      <c r="R67" s="130"/>
      <c r="S67" s="130"/>
      <c r="T67" s="130"/>
      <c r="U67" s="130"/>
      <c r="V67" s="130"/>
      <c r="W67" s="132"/>
    </row>
    <row r="68" spans="2:23" x14ac:dyDescent="0.3">
      <c r="B68" s="69"/>
      <c r="C68" s="70"/>
      <c r="D68" s="121"/>
      <c r="E68" s="122"/>
      <c r="F68" s="123"/>
      <c r="G68" s="122"/>
      <c r="H68" s="123"/>
      <c r="I68" s="122"/>
      <c r="J68" s="123"/>
      <c r="K68" s="122"/>
      <c r="L68" s="123"/>
      <c r="M68" s="122"/>
      <c r="N68" s="123"/>
      <c r="O68" s="122"/>
      <c r="P68" s="122"/>
      <c r="Q68" s="122"/>
      <c r="R68" s="122"/>
      <c r="S68" s="122"/>
      <c r="T68" s="122"/>
      <c r="U68" s="122"/>
      <c r="V68" s="122"/>
      <c r="W68" s="124"/>
    </row>
    <row r="69" spans="2:23" x14ac:dyDescent="0.3">
      <c r="B69" s="54"/>
      <c r="C69" s="50"/>
      <c r="D69" s="125"/>
      <c r="E69" s="126"/>
      <c r="F69" s="127"/>
      <c r="G69" s="126"/>
      <c r="H69" s="127"/>
      <c r="I69" s="126"/>
      <c r="J69" s="127"/>
      <c r="K69" s="126"/>
      <c r="L69" s="127"/>
      <c r="M69" s="126"/>
      <c r="N69" s="127"/>
      <c r="O69" s="126"/>
      <c r="P69" s="126"/>
      <c r="Q69" s="126"/>
      <c r="R69" s="126"/>
      <c r="S69" s="126"/>
      <c r="T69" s="126"/>
      <c r="U69" s="126"/>
      <c r="V69" s="126"/>
      <c r="W69" s="128"/>
    </row>
    <row r="70" spans="2:23" x14ac:dyDescent="0.3">
      <c r="B70" s="54"/>
      <c r="C70" s="50"/>
      <c r="D70" s="125"/>
      <c r="E70" s="126"/>
      <c r="F70" s="127"/>
      <c r="G70" s="126"/>
      <c r="H70" s="127"/>
      <c r="I70" s="126"/>
      <c r="J70" s="127"/>
      <c r="K70" s="126"/>
      <c r="L70" s="127"/>
      <c r="M70" s="126"/>
      <c r="N70" s="127"/>
      <c r="O70" s="126"/>
      <c r="P70" s="126"/>
      <c r="Q70" s="126"/>
      <c r="R70" s="126"/>
      <c r="S70" s="126"/>
      <c r="T70" s="126"/>
      <c r="U70" s="126"/>
      <c r="V70" s="126"/>
      <c r="W70" s="128"/>
    </row>
    <row r="71" spans="2:23" x14ac:dyDescent="0.3">
      <c r="B71" s="54"/>
      <c r="C71" s="50"/>
      <c r="D71" s="125"/>
      <c r="E71" s="126"/>
      <c r="F71" s="127"/>
      <c r="G71" s="126"/>
      <c r="H71" s="127"/>
      <c r="I71" s="126"/>
      <c r="J71" s="127"/>
      <c r="K71" s="126"/>
      <c r="L71" s="127"/>
      <c r="M71" s="126"/>
      <c r="N71" s="127"/>
      <c r="O71" s="126"/>
      <c r="P71" s="126"/>
      <c r="Q71" s="126"/>
      <c r="R71" s="126"/>
      <c r="S71" s="126"/>
      <c r="T71" s="126"/>
      <c r="U71" s="126"/>
      <c r="V71" s="126"/>
      <c r="W71" s="128"/>
    </row>
    <row r="72" spans="2:23" x14ac:dyDescent="0.3">
      <c r="B72" s="54"/>
      <c r="C72" s="50"/>
      <c r="D72" s="125"/>
      <c r="E72" s="126"/>
      <c r="F72" s="127"/>
      <c r="G72" s="126"/>
      <c r="H72" s="127"/>
      <c r="I72" s="126"/>
      <c r="J72" s="127"/>
      <c r="K72" s="126"/>
      <c r="L72" s="127"/>
      <c r="M72" s="126"/>
      <c r="N72" s="127"/>
      <c r="O72" s="126"/>
      <c r="P72" s="126"/>
      <c r="Q72" s="126"/>
      <c r="R72" s="126"/>
      <c r="S72" s="126"/>
      <c r="T72" s="126"/>
      <c r="U72" s="126"/>
      <c r="V72" s="126"/>
      <c r="W72" s="128"/>
    </row>
    <row r="73" spans="2:23" x14ac:dyDescent="0.3">
      <c r="B73" s="54"/>
      <c r="C73" s="50"/>
      <c r="D73" s="125"/>
      <c r="E73" s="126"/>
      <c r="F73" s="127"/>
      <c r="G73" s="126"/>
      <c r="H73" s="127"/>
      <c r="I73" s="126"/>
      <c r="J73" s="127"/>
      <c r="K73" s="126"/>
      <c r="L73" s="127"/>
      <c r="M73" s="126"/>
      <c r="N73" s="127"/>
      <c r="O73" s="126"/>
      <c r="P73" s="126"/>
      <c r="Q73" s="126"/>
      <c r="R73" s="126"/>
      <c r="S73" s="126"/>
      <c r="T73" s="126"/>
      <c r="U73" s="126"/>
      <c r="V73" s="126"/>
      <c r="W73" s="128"/>
    </row>
    <row r="74" spans="2:23" x14ac:dyDescent="0.3">
      <c r="B74" s="54"/>
      <c r="C74" s="50"/>
      <c r="D74" s="125"/>
      <c r="E74" s="126"/>
      <c r="F74" s="127"/>
      <c r="G74" s="126"/>
      <c r="H74" s="127"/>
      <c r="I74" s="126"/>
      <c r="J74" s="127"/>
      <c r="K74" s="126"/>
      <c r="L74" s="127"/>
      <c r="M74" s="126"/>
      <c r="N74" s="127"/>
      <c r="O74" s="126"/>
      <c r="P74" s="126"/>
      <c r="Q74" s="126"/>
      <c r="R74" s="126"/>
      <c r="S74" s="126"/>
      <c r="T74" s="126"/>
      <c r="U74" s="126"/>
      <c r="V74" s="126"/>
      <c r="W74" s="128"/>
    </row>
    <row r="75" spans="2:23" x14ac:dyDescent="0.3">
      <c r="B75" s="54"/>
      <c r="C75" s="50"/>
      <c r="D75" s="125"/>
      <c r="E75" s="126"/>
      <c r="F75" s="127"/>
      <c r="G75" s="126"/>
      <c r="H75" s="127"/>
      <c r="I75" s="126"/>
      <c r="J75" s="127"/>
      <c r="K75" s="126"/>
      <c r="L75" s="127"/>
      <c r="M75" s="126"/>
      <c r="N75" s="127"/>
      <c r="O75" s="126"/>
      <c r="P75" s="126"/>
      <c r="Q75" s="126"/>
      <c r="R75" s="126"/>
      <c r="S75" s="126"/>
      <c r="T75" s="126"/>
      <c r="U75" s="126"/>
      <c r="V75" s="126"/>
      <c r="W75" s="128"/>
    </row>
    <row r="76" spans="2:23" x14ac:dyDescent="0.3">
      <c r="B76" s="54"/>
      <c r="C76" s="50"/>
      <c r="D76" s="125"/>
      <c r="E76" s="126"/>
      <c r="F76" s="127"/>
      <c r="G76" s="126"/>
      <c r="H76" s="127"/>
      <c r="I76" s="126"/>
      <c r="J76" s="127"/>
      <c r="K76" s="126"/>
      <c r="L76" s="127"/>
      <c r="M76" s="126"/>
      <c r="N76" s="127"/>
      <c r="O76" s="126"/>
      <c r="P76" s="126"/>
      <c r="Q76" s="126"/>
      <c r="R76" s="126"/>
      <c r="S76" s="126"/>
      <c r="T76" s="126"/>
      <c r="U76" s="126"/>
      <c r="V76" s="126"/>
      <c r="W76" s="128"/>
    </row>
    <row r="77" spans="2:23" x14ac:dyDescent="0.3">
      <c r="B77" s="54"/>
      <c r="C77" s="50"/>
      <c r="D77" s="125"/>
      <c r="E77" s="126"/>
      <c r="F77" s="127"/>
      <c r="G77" s="126"/>
      <c r="H77" s="127"/>
      <c r="I77" s="126"/>
      <c r="J77" s="127"/>
      <c r="K77" s="126"/>
      <c r="L77" s="127"/>
      <c r="M77" s="126"/>
      <c r="N77" s="127"/>
      <c r="O77" s="126"/>
      <c r="P77" s="126"/>
      <c r="Q77" s="126"/>
      <c r="R77" s="126"/>
      <c r="S77" s="126"/>
      <c r="T77" s="126"/>
      <c r="U77" s="126"/>
      <c r="V77" s="126"/>
      <c r="W77" s="128"/>
    </row>
    <row r="78" spans="2:23" x14ac:dyDescent="0.3">
      <c r="B78" s="54"/>
      <c r="C78" s="50"/>
      <c r="D78" s="125"/>
      <c r="E78" s="126"/>
      <c r="F78" s="127"/>
      <c r="G78" s="126"/>
      <c r="H78" s="127"/>
      <c r="I78" s="126"/>
      <c r="J78" s="127"/>
      <c r="K78" s="126"/>
      <c r="L78" s="127"/>
      <c r="M78" s="126"/>
      <c r="N78" s="127"/>
      <c r="O78" s="126"/>
      <c r="P78" s="126"/>
      <c r="Q78" s="126"/>
      <c r="R78" s="126"/>
      <c r="S78" s="126"/>
      <c r="T78" s="126"/>
      <c r="U78" s="126"/>
      <c r="V78" s="126"/>
      <c r="W78" s="128"/>
    </row>
    <row r="79" spans="2:23" x14ac:dyDescent="0.3">
      <c r="B79" s="54"/>
      <c r="C79" s="50"/>
      <c r="D79" s="125"/>
      <c r="E79" s="126"/>
      <c r="F79" s="127"/>
      <c r="G79" s="126"/>
      <c r="H79" s="127"/>
      <c r="I79" s="126"/>
      <c r="J79" s="127"/>
      <c r="K79" s="126"/>
      <c r="L79" s="127"/>
      <c r="M79" s="126"/>
      <c r="N79" s="127"/>
      <c r="O79" s="126"/>
      <c r="P79" s="126"/>
      <c r="Q79" s="126"/>
      <c r="R79" s="126"/>
      <c r="S79" s="126"/>
      <c r="T79" s="126"/>
      <c r="U79" s="126"/>
      <c r="V79" s="126"/>
      <c r="W79" s="128"/>
    </row>
    <row r="80" spans="2:23" x14ac:dyDescent="0.3">
      <c r="B80" s="54"/>
      <c r="C80" s="50"/>
      <c r="D80" s="125"/>
      <c r="E80" s="126"/>
      <c r="F80" s="127"/>
      <c r="G80" s="126"/>
      <c r="H80" s="127"/>
      <c r="I80" s="126"/>
      <c r="J80" s="127"/>
      <c r="K80" s="126"/>
      <c r="L80" s="127"/>
      <c r="M80" s="126"/>
      <c r="N80" s="127"/>
      <c r="O80" s="126"/>
      <c r="P80" s="126"/>
      <c r="Q80" s="126"/>
      <c r="R80" s="126"/>
      <c r="S80" s="126"/>
      <c r="T80" s="126"/>
      <c r="U80" s="126"/>
      <c r="V80" s="126"/>
      <c r="W80" s="128"/>
    </row>
    <row r="81" spans="2:23" x14ac:dyDescent="0.3">
      <c r="B81" s="54"/>
      <c r="C81" s="50"/>
      <c r="D81" s="125"/>
      <c r="E81" s="126"/>
      <c r="F81" s="127"/>
      <c r="G81" s="126"/>
      <c r="H81" s="127"/>
      <c r="I81" s="126"/>
      <c r="J81" s="127"/>
      <c r="K81" s="126"/>
      <c r="L81" s="127"/>
      <c r="M81" s="126"/>
      <c r="N81" s="127"/>
      <c r="O81" s="126"/>
      <c r="P81" s="126"/>
      <c r="Q81" s="126"/>
      <c r="R81" s="126"/>
      <c r="S81" s="126"/>
      <c r="T81" s="126"/>
      <c r="U81" s="126"/>
      <c r="V81" s="126"/>
      <c r="W81" s="128"/>
    </row>
    <row r="82" spans="2:23" x14ac:dyDescent="0.3">
      <c r="B82" s="54"/>
      <c r="C82" s="50"/>
      <c r="D82" s="125"/>
      <c r="E82" s="126"/>
      <c r="F82" s="127"/>
      <c r="G82" s="126"/>
      <c r="H82" s="127"/>
      <c r="I82" s="126"/>
      <c r="J82" s="127"/>
      <c r="K82" s="126"/>
      <c r="L82" s="127"/>
      <c r="M82" s="126"/>
      <c r="N82" s="127"/>
      <c r="O82" s="126"/>
      <c r="P82" s="126"/>
      <c r="Q82" s="126"/>
      <c r="R82" s="126"/>
      <c r="S82" s="126"/>
      <c r="T82" s="126"/>
      <c r="U82" s="126"/>
      <c r="V82" s="126"/>
      <c r="W82" s="128"/>
    </row>
    <row r="83" spans="2:23" x14ac:dyDescent="0.3">
      <c r="B83" s="54"/>
      <c r="C83" s="50"/>
      <c r="D83" s="125"/>
      <c r="E83" s="126"/>
      <c r="F83" s="127"/>
      <c r="G83" s="126"/>
      <c r="H83" s="127"/>
      <c r="I83" s="126"/>
      <c r="J83" s="127"/>
      <c r="K83" s="126"/>
      <c r="L83" s="127"/>
      <c r="M83" s="126"/>
      <c r="N83" s="127"/>
      <c r="O83" s="126"/>
      <c r="P83" s="126"/>
      <c r="Q83" s="126"/>
      <c r="R83" s="126"/>
      <c r="S83" s="126"/>
      <c r="T83" s="126"/>
      <c r="U83" s="126"/>
      <c r="V83" s="126"/>
      <c r="W83" s="128"/>
    </row>
    <row r="84" spans="2:23" x14ac:dyDescent="0.3">
      <c r="B84" s="54"/>
      <c r="C84" s="50"/>
      <c r="D84" s="125"/>
      <c r="E84" s="126"/>
      <c r="F84" s="127"/>
      <c r="G84" s="126"/>
      <c r="H84" s="127"/>
      <c r="I84" s="126"/>
      <c r="J84" s="127"/>
      <c r="K84" s="126"/>
      <c r="L84" s="127"/>
      <c r="M84" s="126"/>
      <c r="N84" s="127"/>
      <c r="O84" s="126"/>
      <c r="P84" s="126"/>
      <c r="Q84" s="126"/>
      <c r="R84" s="126"/>
      <c r="S84" s="126"/>
      <c r="T84" s="126"/>
      <c r="U84" s="126"/>
      <c r="V84" s="126"/>
      <c r="W84" s="128"/>
    </row>
    <row r="85" spans="2:23" x14ac:dyDescent="0.3">
      <c r="B85" s="54"/>
      <c r="C85" s="50"/>
      <c r="D85" s="125"/>
      <c r="E85" s="126"/>
      <c r="F85" s="127"/>
      <c r="G85" s="126"/>
      <c r="H85" s="127"/>
      <c r="I85" s="126"/>
      <c r="J85" s="127"/>
      <c r="K85" s="126"/>
      <c r="L85" s="127"/>
      <c r="M85" s="126"/>
      <c r="N85" s="127"/>
      <c r="O85" s="126"/>
      <c r="P85" s="126"/>
      <c r="Q85" s="126"/>
      <c r="R85" s="126"/>
      <c r="S85" s="126"/>
      <c r="T85" s="126"/>
      <c r="U85" s="126"/>
      <c r="V85" s="126"/>
      <c r="W85" s="128"/>
    </row>
    <row r="86" spans="2:23" x14ac:dyDescent="0.3">
      <c r="B86" s="54"/>
      <c r="C86" s="50"/>
      <c r="D86" s="125"/>
      <c r="E86" s="126"/>
      <c r="F86" s="127"/>
      <c r="G86" s="126"/>
      <c r="H86" s="127"/>
      <c r="I86" s="126"/>
      <c r="J86" s="127"/>
      <c r="K86" s="126"/>
      <c r="L86" s="127"/>
      <c r="M86" s="126"/>
      <c r="N86" s="127"/>
      <c r="O86" s="126"/>
      <c r="P86" s="126"/>
      <c r="Q86" s="126"/>
      <c r="R86" s="126"/>
      <c r="S86" s="126"/>
      <c r="T86" s="126"/>
      <c r="U86" s="126"/>
      <c r="V86" s="126"/>
      <c r="W86" s="128"/>
    </row>
    <row r="87" spans="2:23" x14ac:dyDescent="0.3">
      <c r="B87" s="54"/>
      <c r="C87" s="50"/>
      <c r="D87" s="125"/>
      <c r="E87" s="126"/>
      <c r="F87" s="127"/>
      <c r="G87" s="126"/>
      <c r="H87" s="127"/>
      <c r="I87" s="126"/>
      <c r="J87" s="127"/>
      <c r="K87" s="126"/>
      <c r="L87" s="127"/>
      <c r="M87" s="126"/>
      <c r="N87" s="127"/>
      <c r="O87" s="126"/>
      <c r="P87" s="126"/>
      <c r="Q87" s="126"/>
      <c r="R87" s="126"/>
      <c r="S87" s="126"/>
      <c r="T87" s="126"/>
      <c r="U87" s="126"/>
      <c r="V87" s="126"/>
      <c r="W87" s="128"/>
    </row>
    <row r="88" spans="2:23" x14ac:dyDescent="0.3">
      <c r="B88" s="56"/>
      <c r="C88" s="57"/>
      <c r="D88" s="129"/>
      <c r="E88" s="130"/>
      <c r="F88" s="131"/>
      <c r="G88" s="130"/>
      <c r="H88" s="131"/>
      <c r="I88" s="130"/>
      <c r="J88" s="131"/>
      <c r="K88" s="130"/>
      <c r="L88" s="131"/>
      <c r="M88" s="130"/>
      <c r="N88" s="131"/>
      <c r="O88" s="130"/>
      <c r="P88" s="130"/>
      <c r="Q88" s="130"/>
      <c r="R88" s="130"/>
      <c r="S88" s="130"/>
      <c r="T88" s="130"/>
      <c r="U88" s="130"/>
      <c r="V88" s="130"/>
      <c r="W88" s="132"/>
    </row>
    <row r="89" spans="2:23" x14ac:dyDescent="0.3">
      <c r="B89" s="69"/>
      <c r="C89" s="70"/>
      <c r="D89" s="121"/>
      <c r="E89" s="122"/>
      <c r="F89" s="123"/>
      <c r="G89" s="122"/>
      <c r="H89" s="123"/>
      <c r="I89" s="122"/>
      <c r="J89" s="123"/>
      <c r="K89" s="122"/>
      <c r="L89" s="123"/>
      <c r="M89" s="122"/>
      <c r="N89" s="123"/>
      <c r="O89" s="122"/>
      <c r="P89" s="122"/>
      <c r="Q89" s="122"/>
      <c r="R89" s="122"/>
      <c r="S89" s="122"/>
      <c r="T89" s="122"/>
      <c r="U89" s="122"/>
      <c r="V89" s="122"/>
      <c r="W89" s="124"/>
    </row>
    <row r="90" spans="2:23" x14ac:dyDescent="0.3">
      <c r="B90" s="54"/>
      <c r="C90" s="50"/>
      <c r="D90" s="125"/>
      <c r="E90" s="126"/>
      <c r="F90" s="127"/>
      <c r="G90" s="126"/>
      <c r="H90" s="127"/>
      <c r="I90" s="126"/>
      <c r="J90" s="127"/>
      <c r="K90" s="126"/>
      <c r="L90" s="127"/>
      <c r="M90" s="126"/>
      <c r="N90" s="127"/>
      <c r="O90" s="126"/>
      <c r="P90" s="126"/>
      <c r="Q90" s="126"/>
      <c r="R90" s="126"/>
      <c r="S90" s="126"/>
      <c r="T90" s="126"/>
      <c r="U90" s="126"/>
      <c r="V90" s="126"/>
      <c r="W90" s="128"/>
    </row>
    <row r="91" spans="2:23" x14ac:dyDescent="0.3">
      <c r="B91" s="54"/>
      <c r="C91" s="50"/>
      <c r="D91" s="125"/>
      <c r="E91" s="126"/>
      <c r="F91" s="127"/>
      <c r="G91" s="126"/>
      <c r="H91" s="127"/>
      <c r="I91" s="126"/>
      <c r="J91" s="127"/>
      <c r="K91" s="126"/>
      <c r="L91" s="127"/>
      <c r="M91" s="126"/>
      <c r="N91" s="127"/>
      <c r="O91" s="126"/>
      <c r="P91" s="126"/>
      <c r="Q91" s="126"/>
      <c r="R91" s="126"/>
      <c r="S91" s="126"/>
      <c r="T91" s="126"/>
      <c r="U91" s="126"/>
      <c r="V91" s="126"/>
      <c r="W91" s="128"/>
    </row>
    <row r="92" spans="2:23" x14ac:dyDescent="0.3">
      <c r="B92" s="54"/>
      <c r="C92" s="50"/>
      <c r="D92" s="125"/>
      <c r="E92" s="126"/>
      <c r="F92" s="127"/>
      <c r="G92" s="126"/>
      <c r="H92" s="127"/>
      <c r="I92" s="126"/>
      <c r="J92" s="127"/>
      <c r="K92" s="126"/>
      <c r="L92" s="127"/>
      <c r="M92" s="126"/>
      <c r="N92" s="127"/>
      <c r="O92" s="126"/>
      <c r="P92" s="126"/>
      <c r="Q92" s="126"/>
      <c r="R92" s="126"/>
      <c r="S92" s="126"/>
      <c r="T92" s="126"/>
      <c r="U92" s="126"/>
      <c r="V92" s="126"/>
      <c r="W92" s="128"/>
    </row>
    <row r="93" spans="2:23" x14ac:dyDescent="0.3">
      <c r="B93" s="54"/>
      <c r="C93" s="50"/>
      <c r="D93" s="125"/>
      <c r="E93" s="126"/>
      <c r="F93" s="127"/>
      <c r="G93" s="126"/>
      <c r="H93" s="127"/>
      <c r="I93" s="126"/>
      <c r="J93" s="127"/>
      <c r="K93" s="126"/>
      <c r="L93" s="127"/>
      <c r="M93" s="126"/>
      <c r="N93" s="127"/>
      <c r="O93" s="126"/>
      <c r="P93" s="126"/>
      <c r="Q93" s="126"/>
      <c r="R93" s="126"/>
      <c r="S93" s="126"/>
      <c r="T93" s="126"/>
      <c r="U93" s="126"/>
      <c r="V93" s="126"/>
      <c r="W93" s="128"/>
    </row>
    <row r="94" spans="2:23" x14ac:dyDescent="0.3">
      <c r="B94" s="54"/>
      <c r="C94" s="50"/>
      <c r="D94" s="125"/>
      <c r="E94" s="126"/>
      <c r="F94" s="127"/>
      <c r="G94" s="126"/>
      <c r="H94" s="127"/>
      <c r="I94" s="126"/>
      <c r="J94" s="127"/>
      <c r="K94" s="126"/>
      <c r="L94" s="127"/>
      <c r="M94" s="126"/>
      <c r="N94" s="127"/>
      <c r="O94" s="126"/>
      <c r="P94" s="126"/>
      <c r="Q94" s="126"/>
      <c r="R94" s="126"/>
      <c r="S94" s="126"/>
      <c r="T94" s="126"/>
      <c r="U94" s="126"/>
      <c r="V94" s="126"/>
      <c r="W94" s="128"/>
    </row>
    <row r="95" spans="2:23" x14ac:dyDescent="0.3">
      <c r="B95" s="54"/>
      <c r="C95" s="50"/>
      <c r="D95" s="125"/>
      <c r="E95" s="126"/>
      <c r="F95" s="127"/>
      <c r="G95" s="126"/>
      <c r="H95" s="127"/>
      <c r="I95" s="126"/>
      <c r="J95" s="127"/>
      <c r="K95" s="126"/>
      <c r="L95" s="127"/>
      <c r="M95" s="126"/>
      <c r="N95" s="127"/>
      <c r="O95" s="126"/>
      <c r="P95" s="126"/>
      <c r="Q95" s="126"/>
      <c r="R95" s="126"/>
      <c r="S95" s="126"/>
      <c r="T95" s="126"/>
      <c r="U95" s="126"/>
      <c r="V95" s="126"/>
      <c r="W95" s="128"/>
    </row>
    <row r="96" spans="2:23" x14ac:dyDescent="0.3">
      <c r="B96" s="54"/>
      <c r="C96" s="50"/>
      <c r="D96" s="125"/>
      <c r="E96" s="126"/>
      <c r="F96" s="127"/>
      <c r="G96" s="126"/>
      <c r="H96" s="127"/>
      <c r="I96" s="126"/>
      <c r="J96" s="127"/>
      <c r="K96" s="126"/>
      <c r="L96" s="127"/>
      <c r="M96" s="126"/>
      <c r="N96" s="127"/>
      <c r="O96" s="126"/>
      <c r="P96" s="126"/>
      <c r="Q96" s="126"/>
      <c r="R96" s="126"/>
      <c r="S96" s="126"/>
      <c r="T96" s="126"/>
      <c r="U96" s="126"/>
      <c r="V96" s="126"/>
      <c r="W96" s="128"/>
    </row>
    <row r="97" spans="2:23" x14ac:dyDescent="0.3">
      <c r="B97" s="54"/>
      <c r="C97" s="50"/>
      <c r="D97" s="125"/>
      <c r="E97" s="126"/>
      <c r="F97" s="127"/>
      <c r="G97" s="126"/>
      <c r="H97" s="127"/>
      <c r="I97" s="126"/>
      <c r="J97" s="127"/>
      <c r="K97" s="126"/>
      <c r="L97" s="127"/>
      <c r="M97" s="126"/>
      <c r="N97" s="127"/>
      <c r="O97" s="126"/>
      <c r="P97" s="126"/>
      <c r="Q97" s="126"/>
      <c r="R97" s="126"/>
      <c r="S97" s="126"/>
      <c r="T97" s="126"/>
      <c r="U97" s="126"/>
      <c r="V97" s="126"/>
      <c r="W97" s="128"/>
    </row>
    <row r="98" spans="2:23" x14ac:dyDescent="0.3">
      <c r="B98" s="54"/>
      <c r="C98" s="50"/>
      <c r="D98" s="125"/>
      <c r="E98" s="126"/>
      <c r="F98" s="127"/>
      <c r="G98" s="126"/>
      <c r="H98" s="127"/>
      <c r="I98" s="126"/>
      <c r="J98" s="127"/>
      <c r="K98" s="126"/>
      <c r="L98" s="127"/>
      <c r="M98" s="126"/>
      <c r="N98" s="127"/>
      <c r="O98" s="126"/>
      <c r="P98" s="126"/>
      <c r="Q98" s="126"/>
      <c r="R98" s="126"/>
      <c r="S98" s="126"/>
      <c r="T98" s="126"/>
      <c r="U98" s="126"/>
      <c r="V98" s="126"/>
      <c r="W98" s="128"/>
    </row>
    <row r="99" spans="2:23" x14ac:dyDescent="0.3">
      <c r="B99" s="54"/>
      <c r="C99" s="50"/>
      <c r="D99" s="125"/>
      <c r="E99" s="126"/>
      <c r="F99" s="127"/>
      <c r="G99" s="126"/>
      <c r="H99" s="127"/>
      <c r="I99" s="126"/>
      <c r="J99" s="127"/>
      <c r="K99" s="126"/>
      <c r="L99" s="127"/>
      <c r="M99" s="126"/>
      <c r="N99" s="127"/>
      <c r="O99" s="126"/>
      <c r="P99" s="126"/>
      <c r="Q99" s="126"/>
      <c r="R99" s="126"/>
      <c r="S99" s="126"/>
      <c r="T99" s="126"/>
      <c r="U99" s="126"/>
      <c r="V99" s="126"/>
      <c r="W99" s="128"/>
    </row>
    <row r="100" spans="2:23" x14ac:dyDescent="0.3">
      <c r="B100" s="54"/>
      <c r="C100" s="50"/>
      <c r="D100" s="125"/>
      <c r="E100" s="126"/>
      <c r="F100" s="127"/>
      <c r="G100" s="126"/>
      <c r="H100" s="127"/>
      <c r="I100" s="126"/>
      <c r="J100" s="127"/>
      <c r="K100" s="126"/>
      <c r="L100" s="127"/>
      <c r="M100" s="126"/>
      <c r="N100" s="127"/>
      <c r="O100" s="126"/>
      <c r="P100" s="126"/>
      <c r="Q100" s="126"/>
      <c r="R100" s="126"/>
      <c r="S100" s="126"/>
      <c r="T100" s="126"/>
      <c r="U100" s="126"/>
      <c r="V100" s="126"/>
      <c r="W100" s="128"/>
    </row>
    <row r="101" spans="2:23" x14ac:dyDescent="0.3">
      <c r="B101" s="54"/>
      <c r="C101" s="50"/>
      <c r="D101" s="125"/>
      <c r="E101" s="126"/>
      <c r="F101" s="127"/>
      <c r="G101" s="126"/>
      <c r="H101" s="127"/>
      <c r="I101" s="126"/>
      <c r="J101" s="127"/>
      <c r="K101" s="126"/>
      <c r="L101" s="127"/>
      <c r="M101" s="126"/>
      <c r="N101" s="127"/>
      <c r="O101" s="126"/>
      <c r="P101" s="126"/>
      <c r="Q101" s="126"/>
      <c r="R101" s="126"/>
      <c r="S101" s="126"/>
      <c r="T101" s="126"/>
      <c r="U101" s="126"/>
      <c r="V101" s="126"/>
      <c r="W101" s="128"/>
    </row>
    <row r="102" spans="2:23" x14ac:dyDescent="0.3">
      <c r="B102" s="54"/>
      <c r="C102" s="50"/>
      <c r="D102" s="125"/>
      <c r="E102" s="126"/>
      <c r="F102" s="127"/>
      <c r="G102" s="126"/>
      <c r="H102" s="127"/>
      <c r="I102" s="126"/>
      <c r="J102" s="127"/>
      <c r="K102" s="126"/>
      <c r="L102" s="127"/>
      <c r="M102" s="126"/>
      <c r="N102" s="127"/>
      <c r="O102" s="126"/>
      <c r="P102" s="126"/>
      <c r="Q102" s="126"/>
      <c r="R102" s="126"/>
      <c r="S102" s="126"/>
      <c r="T102" s="126"/>
      <c r="U102" s="126"/>
      <c r="V102" s="126"/>
      <c r="W102" s="128"/>
    </row>
    <row r="103" spans="2:23" x14ac:dyDescent="0.3">
      <c r="B103" s="54"/>
      <c r="C103" s="50"/>
      <c r="D103" s="125"/>
      <c r="E103" s="126"/>
      <c r="F103" s="127"/>
      <c r="G103" s="126"/>
      <c r="H103" s="127"/>
      <c r="I103" s="126"/>
      <c r="J103" s="127"/>
      <c r="K103" s="126"/>
      <c r="L103" s="127"/>
      <c r="M103" s="126"/>
      <c r="N103" s="127"/>
      <c r="O103" s="126"/>
      <c r="P103" s="126"/>
      <c r="Q103" s="126"/>
      <c r="R103" s="126"/>
      <c r="S103" s="126"/>
      <c r="T103" s="126"/>
      <c r="U103" s="126"/>
      <c r="V103" s="126"/>
      <c r="W103" s="128"/>
    </row>
    <row r="104" spans="2:23" x14ac:dyDescent="0.3">
      <c r="B104" s="54"/>
      <c r="C104" s="50"/>
      <c r="D104" s="125"/>
      <c r="E104" s="126"/>
      <c r="F104" s="127"/>
      <c r="G104" s="126"/>
      <c r="H104" s="127"/>
      <c r="I104" s="126"/>
      <c r="J104" s="127"/>
      <c r="K104" s="126"/>
      <c r="L104" s="127"/>
      <c r="M104" s="126"/>
      <c r="N104" s="127"/>
      <c r="O104" s="126"/>
      <c r="P104" s="126"/>
      <c r="Q104" s="126"/>
      <c r="R104" s="126"/>
      <c r="S104" s="126"/>
      <c r="T104" s="126"/>
      <c r="U104" s="126"/>
      <c r="V104" s="126"/>
      <c r="W104" s="128"/>
    </row>
    <row r="105" spans="2:23" x14ac:dyDescent="0.3">
      <c r="B105" s="54"/>
      <c r="C105" s="50"/>
      <c r="D105" s="125"/>
      <c r="E105" s="126"/>
      <c r="F105" s="127"/>
      <c r="G105" s="126"/>
      <c r="H105" s="127"/>
      <c r="I105" s="126"/>
      <c r="J105" s="127"/>
      <c r="K105" s="126"/>
      <c r="L105" s="127"/>
      <c r="M105" s="126"/>
      <c r="N105" s="127"/>
      <c r="O105" s="126"/>
      <c r="P105" s="126"/>
      <c r="Q105" s="126"/>
      <c r="R105" s="126"/>
      <c r="S105" s="126"/>
      <c r="T105" s="126"/>
      <c r="U105" s="126"/>
      <c r="V105" s="126"/>
      <c r="W105" s="128"/>
    </row>
    <row r="106" spans="2:23" x14ac:dyDescent="0.3">
      <c r="B106" s="54"/>
      <c r="C106" s="50"/>
      <c r="D106" s="125"/>
      <c r="E106" s="126"/>
      <c r="F106" s="127"/>
      <c r="G106" s="126"/>
      <c r="H106" s="127"/>
      <c r="I106" s="126"/>
      <c r="J106" s="127"/>
      <c r="K106" s="126"/>
      <c r="L106" s="127"/>
      <c r="M106" s="126"/>
      <c r="N106" s="127"/>
      <c r="O106" s="126"/>
      <c r="P106" s="126"/>
      <c r="Q106" s="126"/>
      <c r="R106" s="126"/>
      <c r="S106" s="126"/>
      <c r="T106" s="126"/>
      <c r="U106" s="126"/>
      <c r="V106" s="126"/>
      <c r="W106" s="128"/>
    </row>
    <row r="107" spans="2:23" x14ac:dyDescent="0.3">
      <c r="B107" s="54"/>
      <c r="C107" s="50"/>
      <c r="D107" s="125"/>
      <c r="E107" s="126"/>
      <c r="F107" s="127"/>
      <c r="G107" s="126"/>
      <c r="H107" s="127"/>
      <c r="I107" s="126"/>
      <c r="J107" s="127"/>
      <c r="K107" s="126"/>
      <c r="L107" s="127"/>
      <c r="M107" s="126"/>
      <c r="N107" s="127"/>
      <c r="O107" s="126"/>
      <c r="P107" s="126"/>
      <c r="Q107" s="126"/>
      <c r="R107" s="126"/>
      <c r="S107" s="126"/>
      <c r="T107" s="126"/>
      <c r="U107" s="126"/>
      <c r="V107" s="126"/>
      <c r="W107" s="128"/>
    </row>
    <row r="108" spans="2:23" x14ac:dyDescent="0.3">
      <c r="B108" s="54"/>
      <c r="C108" s="50"/>
      <c r="D108" s="125"/>
      <c r="E108" s="126"/>
      <c r="F108" s="127"/>
      <c r="G108" s="126"/>
      <c r="H108" s="127"/>
      <c r="I108" s="126"/>
      <c r="J108" s="127"/>
      <c r="K108" s="126"/>
      <c r="L108" s="127"/>
      <c r="M108" s="126"/>
      <c r="N108" s="127"/>
      <c r="O108" s="126"/>
      <c r="P108" s="126"/>
      <c r="Q108" s="126"/>
      <c r="R108" s="126"/>
      <c r="S108" s="126"/>
      <c r="T108" s="126"/>
      <c r="U108" s="126"/>
      <c r="V108" s="126"/>
      <c r="W108" s="128"/>
    </row>
    <row r="109" spans="2:23" x14ac:dyDescent="0.3">
      <c r="B109" s="56"/>
      <c r="C109" s="57"/>
      <c r="D109" s="129"/>
      <c r="E109" s="130"/>
      <c r="F109" s="131"/>
      <c r="G109" s="130"/>
      <c r="H109" s="131"/>
      <c r="I109" s="130"/>
      <c r="J109" s="131"/>
      <c r="K109" s="130"/>
      <c r="L109" s="131"/>
      <c r="M109" s="130"/>
      <c r="N109" s="131"/>
      <c r="O109" s="130"/>
      <c r="P109" s="130"/>
      <c r="Q109" s="130"/>
      <c r="R109" s="130"/>
      <c r="S109" s="130"/>
      <c r="T109" s="130"/>
      <c r="U109" s="130"/>
      <c r="V109" s="130"/>
      <c r="W109" s="132"/>
    </row>
  </sheetData>
  <mergeCells count="12">
    <mergeCell ref="Y3:Y4"/>
    <mergeCell ref="Z3:Z4"/>
    <mergeCell ref="B1:X1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32" type="noConversion"/>
  <pageMargins left="0.6691666841506958" right="0.47236111760139465" top="0.55097222328186035" bottom="0.47236111760139465" header="0" footer="0.31486111879348755"/>
  <pageSetup paperSize="9" fitToHeight="0" orientation="landscape" r:id="rId1"/>
  <rowBreaks count="1" manualBreakCount="1">
    <brk id="25" max="1048575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D999D-3EA1-44C9-B768-4CC173E20679}">
  <dimension ref="A1"/>
  <sheetViews>
    <sheetView view="pageBreakPreview" topLeftCell="A7" zoomScale="175" zoomScaleNormal="100" zoomScaleSheetLayoutView="175" workbookViewId="0">
      <selection activeCell="M27" sqref="M27"/>
    </sheetView>
  </sheetViews>
  <sheetFormatPr defaultRowHeight="16.5" x14ac:dyDescent="0.3"/>
  <cols>
    <col min="1" max="16384" width="9" style="4"/>
  </cols>
  <sheetData/>
  <phoneticPr fontId="32" type="noConversion"/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BB4F7-9B31-4A69-9874-093C6C26E7AE}">
  <dimension ref="A1"/>
  <sheetViews>
    <sheetView view="pageBreakPreview" topLeftCell="A5" zoomScale="145" zoomScaleNormal="100" zoomScaleSheetLayoutView="145" workbookViewId="0">
      <selection activeCell="M27" sqref="M27"/>
    </sheetView>
  </sheetViews>
  <sheetFormatPr defaultRowHeight="16.5" x14ac:dyDescent="0.3"/>
  <cols>
    <col min="1" max="16384" width="9" style="4"/>
  </cols>
  <sheetData/>
  <phoneticPr fontId="32" type="noConversion"/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18AD2-F615-4D48-B2F1-18F1084047C6}">
  <dimension ref="A1"/>
  <sheetViews>
    <sheetView view="pageBreakPreview" topLeftCell="A5" zoomScale="145" zoomScaleNormal="100" zoomScaleSheetLayoutView="145" workbookViewId="0">
      <selection activeCell="J11" sqref="J11"/>
    </sheetView>
  </sheetViews>
  <sheetFormatPr defaultRowHeight="16.5" x14ac:dyDescent="0.3"/>
  <cols>
    <col min="1" max="16384" width="9" style="4"/>
  </cols>
  <sheetData/>
  <phoneticPr fontId="32" type="noConversion"/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8"/>
  <dimension ref="A1:N26"/>
  <sheetViews>
    <sheetView workbookViewId="0"/>
  </sheetViews>
  <sheetFormatPr defaultColWidth="9.125" defaultRowHeight="16.5" x14ac:dyDescent="0.3"/>
  <sheetData>
    <row r="1" spans="1:11" x14ac:dyDescent="0.3">
      <c r="A1" s="3" t="s">
        <v>19</v>
      </c>
    </row>
    <row r="2" spans="1:11" x14ac:dyDescent="0.3">
      <c r="B2" s="3" t="s">
        <v>149</v>
      </c>
      <c r="C2" s="3" t="s">
        <v>225</v>
      </c>
    </row>
    <row r="3" spans="1:11" x14ac:dyDescent="0.3">
      <c r="B3" s="3" t="s">
        <v>155</v>
      </c>
      <c r="C3" s="3" t="s">
        <v>220</v>
      </c>
    </row>
    <row r="4" spans="1:11" x14ac:dyDescent="0.3">
      <c r="B4" s="3" t="s">
        <v>173</v>
      </c>
      <c r="C4" s="3" t="s">
        <v>240</v>
      </c>
    </row>
    <row r="5" spans="1:11" x14ac:dyDescent="0.3">
      <c r="B5" s="3" t="s">
        <v>96</v>
      </c>
      <c r="C5" s="3" t="s">
        <v>240</v>
      </c>
    </row>
    <row r="6" spans="1:11" x14ac:dyDescent="0.3">
      <c r="B6" s="3" t="s">
        <v>156</v>
      </c>
      <c r="C6" s="3" t="s">
        <v>240</v>
      </c>
    </row>
    <row r="7" spans="1:11" x14ac:dyDescent="0.3">
      <c r="B7" s="3" t="s">
        <v>197</v>
      </c>
      <c r="C7" s="3" t="s">
        <v>16</v>
      </c>
    </row>
    <row r="8" spans="1:11" x14ac:dyDescent="0.3">
      <c r="B8" s="3" t="s">
        <v>74</v>
      </c>
      <c r="C8" s="3" t="s">
        <v>248</v>
      </c>
      <c r="D8" s="2">
        <v>1</v>
      </c>
    </row>
    <row r="9" spans="1:11" x14ac:dyDescent="0.3">
      <c r="B9" s="3" t="s">
        <v>64</v>
      </c>
      <c r="C9" s="3" t="s">
        <v>248</v>
      </c>
      <c r="D9" s="2">
        <v>3</v>
      </c>
    </row>
    <row r="10" spans="1:11" x14ac:dyDescent="0.3">
      <c r="B10" s="3" t="s">
        <v>234</v>
      </c>
      <c r="C10" s="3" t="s">
        <v>91</v>
      </c>
      <c r="D10" s="3" t="s">
        <v>165</v>
      </c>
      <c r="E10" s="3" t="s">
        <v>172</v>
      </c>
      <c r="F10" s="3" t="s">
        <v>122</v>
      </c>
      <c r="G10" s="3" t="s">
        <v>186</v>
      </c>
      <c r="H10" s="3" t="s">
        <v>102</v>
      </c>
      <c r="I10" s="3" t="s">
        <v>136</v>
      </c>
      <c r="J10" s="3" t="s">
        <v>143</v>
      </c>
      <c r="K10" s="3" t="s">
        <v>63</v>
      </c>
    </row>
    <row r="11" spans="1:11" x14ac:dyDescent="0.3">
      <c r="B11" s="3" t="s">
        <v>253</v>
      </c>
      <c r="C11" s="2">
        <v>1071.0999999999999</v>
      </c>
      <c r="D11" s="2">
        <v>0</v>
      </c>
      <c r="E11" s="2">
        <v>0</v>
      </c>
    </row>
    <row r="12" spans="1:11" x14ac:dyDescent="0.3">
      <c r="B12" s="3" t="s">
        <v>84</v>
      </c>
      <c r="C12" s="3" t="s">
        <v>226</v>
      </c>
      <c r="D12" s="2">
        <v>5</v>
      </c>
    </row>
    <row r="13" spans="1:11" x14ac:dyDescent="0.3">
      <c r="B13" s="3" t="s">
        <v>45</v>
      </c>
      <c r="C13" s="3" t="s">
        <v>226</v>
      </c>
      <c r="D13" s="2">
        <v>5</v>
      </c>
    </row>
    <row r="14" spans="1:11" x14ac:dyDescent="0.3">
      <c r="B14" s="3" t="s">
        <v>71</v>
      </c>
      <c r="C14" s="3" t="s">
        <v>226</v>
      </c>
      <c r="D14" s="2">
        <v>4</v>
      </c>
    </row>
    <row r="15" spans="1:11" x14ac:dyDescent="0.3">
      <c r="B15" s="3" t="s">
        <v>194</v>
      </c>
      <c r="C15" s="3" t="s">
        <v>248</v>
      </c>
      <c r="D15" s="2">
        <v>6</v>
      </c>
    </row>
    <row r="16" spans="1:11" x14ac:dyDescent="0.3">
      <c r="B16" s="3" t="s">
        <v>76</v>
      </c>
      <c r="C16" s="3" t="s">
        <v>225</v>
      </c>
      <c r="D16" s="3" t="s">
        <v>255</v>
      </c>
      <c r="E16" s="3" t="s">
        <v>274</v>
      </c>
      <c r="F16" s="3" t="s">
        <v>280</v>
      </c>
      <c r="G16" s="3" t="s">
        <v>223</v>
      </c>
    </row>
    <row r="17" spans="2:14" x14ac:dyDescent="0.3">
      <c r="B17" s="3" t="s">
        <v>67</v>
      </c>
      <c r="C17" s="2">
        <v>1.1100000000000001</v>
      </c>
      <c r="D17" s="2">
        <v>1.1200000000000001</v>
      </c>
    </row>
    <row r="18" spans="2:14" x14ac:dyDescent="0.3">
      <c r="B18" s="3" t="s">
        <v>69</v>
      </c>
      <c r="C18" s="2">
        <v>1</v>
      </c>
      <c r="D18" s="2">
        <v>1.5</v>
      </c>
      <c r="E18" s="2">
        <v>1.1599999999999999</v>
      </c>
      <c r="F18" s="2">
        <v>1.6</v>
      </c>
      <c r="G18" s="2">
        <v>1.6</v>
      </c>
      <c r="H18" s="2">
        <v>1.6</v>
      </c>
      <c r="I18" s="2">
        <v>1.94</v>
      </c>
      <c r="J18" s="2">
        <v>1.94</v>
      </c>
      <c r="K18" s="2">
        <v>1.94</v>
      </c>
      <c r="L18" s="2">
        <v>1</v>
      </c>
      <c r="M18" s="2">
        <v>1</v>
      </c>
      <c r="N18" s="2">
        <v>1</v>
      </c>
    </row>
    <row r="19" spans="2:14" x14ac:dyDescent="0.3">
      <c r="B19" s="3" t="s">
        <v>30</v>
      </c>
      <c r="C19" s="2">
        <v>1.25</v>
      </c>
      <c r="D19" s="2">
        <v>1.071</v>
      </c>
    </row>
    <row r="20" spans="2:14" x14ac:dyDescent="0.3">
      <c r="B20" s="3" t="s">
        <v>284</v>
      </c>
    </row>
    <row r="21" spans="2:14" x14ac:dyDescent="0.3">
      <c r="B21" s="3" t="s">
        <v>35</v>
      </c>
      <c r="C21" s="3" t="s">
        <v>248</v>
      </c>
      <c r="D21" s="2">
        <v>1</v>
      </c>
    </row>
    <row r="22" spans="2:14" x14ac:dyDescent="0.3">
      <c r="B22" s="3" t="s">
        <v>208</v>
      </c>
      <c r="C22" s="3" t="s">
        <v>202</v>
      </c>
      <c r="D22" s="3" t="s">
        <v>134</v>
      </c>
    </row>
    <row r="23" spans="2:14" x14ac:dyDescent="0.3">
      <c r="B23" s="3" t="s">
        <v>223</v>
      </c>
      <c r="C23" s="3" t="s">
        <v>187</v>
      </c>
      <c r="D23" s="3" t="s">
        <v>187</v>
      </c>
    </row>
    <row r="24" spans="2:14" x14ac:dyDescent="0.3">
      <c r="B24" s="3" t="s">
        <v>79</v>
      </c>
      <c r="C24" s="2">
        <v>100</v>
      </c>
    </row>
    <row r="25" spans="2:14" x14ac:dyDescent="0.3">
      <c r="B25" s="3" t="s">
        <v>66</v>
      </c>
      <c r="C25" s="2">
        <v>100</v>
      </c>
    </row>
    <row r="26" spans="2:14" x14ac:dyDescent="0.3">
      <c r="B26" s="3" t="s">
        <v>40</v>
      </c>
      <c r="C26" s="2">
        <v>100</v>
      </c>
    </row>
  </sheetData>
  <phoneticPr fontId="32" type="noConversion"/>
  <pageMargins left="0.78694444894790649" right="0" top="0.39347222447395325" bottom="0.37694445252418518" header="0" footer="0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 지정된 범위</vt:lpstr>
      </vt:variant>
      <vt:variant>
        <vt:i4>13</vt:i4>
      </vt:variant>
    </vt:vector>
  </HeadingPairs>
  <TitlesOfParts>
    <vt:vector size="25" baseType="lpstr">
      <vt:lpstr>표지</vt:lpstr>
      <vt:lpstr>설계설명서</vt:lpstr>
      <vt:lpstr>공사원가계산서</vt:lpstr>
      <vt:lpstr>공종별집계표</vt:lpstr>
      <vt:lpstr>공종별내역서</vt:lpstr>
      <vt:lpstr>일위대가목록</vt:lpstr>
      <vt:lpstr>일위대가</vt:lpstr>
      <vt:lpstr>단가대비표</vt:lpstr>
      <vt:lpstr>견적서1</vt:lpstr>
      <vt:lpstr>견적서2</vt:lpstr>
      <vt:lpstr>견적서3</vt:lpstr>
      <vt:lpstr>공사설정</vt:lpstr>
      <vt:lpstr>공사원가계산서!Print_Area</vt:lpstr>
      <vt:lpstr>공종별내역서!Print_Area</vt:lpstr>
      <vt:lpstr>공종별집계표!Print_Area</vt:lpstr>
      <vt:lpstr>단가대비표!Print_Area</vt:lpstr>
      <vt:lpstr>설계설명서!Print_Area</vt:lpstr>
      <vt:lpstr>일위대가!Print_Area</vt:lpstr>
      <vt:lpstr>일위대가목록!Print_Area</vt:lpstr>
      <vt:lpstr>표지!Print_Area</vt:lpstr>
      <vt:lpstr>공종별내역서!Print_Titles</vt:lpstr>
      <vt:lpstr>공종별집계표!Print_Titles</vt:lpstr>
      <vt:lpstr>단가대비표!Print_Titles</vt:lpstr>
      <vt:lpstr>일위대가!Print_Titles</vt:lpstr>
      <vt:lpstr>일위대가목록!Print_Titles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동근 오</cp:lastModifiedBy>
  <cp:revision>11</cp:revision>
  <cp:lastPrinted>2024-07-12T02:09:25Z</cp:lastPrinted>
  <dcterms:created xsi:type="dcterms:W3CDTF">2021-11-30T07:33:33Z</dcterms:created>
  <dcterms:modified xsi:type="dcterms:W3CDTF">2026-06-25T11:04:26Z</dcterms:modified>
  <cp:version>1100.0100.01</cp:version>
</cp:coreProperties>
</file>