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user\Desktop\2026 공사\인헌초 그린스마트 미래학교 증개축 전기공사(장기계속)\입찰공고\"/>
    </mc:Choice>
  </mc:AlternateContent>
  <xr:revisionPtr revIDLastSave="0" documentId="13_ncr:1_{FE497734-13D8-4711-AC88-F795EFCB9ECC}" xr6:coauthVersionLast="36" xr6:coauthVersionMax="47" xr10:uidLastSave="{00000000-0000-0000-0000-000000000000}"/>
  <bookViews>
    <workbookView xWindow="0" yWindow="0" windowWidth="28800" windowHeight="11400" xr2:uid="{5A020482-902E-4601-AC87-E6EAC5F49310}"/>
  </bookViews>
  <sheets>
    <sheet name="원가계산서" sheetId="10" r:id="rId1"/>
    <sheet name="공종별집계표" sheetId="9" r:id="rId2"/>
    <sheet name="관급자재" sheetId="11" r:id="rId3"/>
    <sheet name="공종별내역서" sheetId="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s>
  <definedNames>
    <definedName name="__________________q45" localSheetId="2">{"'용역비'!$A$4:$C$8"}</definedName>
    <definedName name="__________________q45">{"'용역비'!$A$4:$C$8"}</definedName>
    <definedName name="_________________q45" localSheetId="2">{"'용역비'!$A$4:$C$8"}</definedName>
    <definedName name="_________________q45">{"'용역비'!$A$4:$C$8"}</definedName>
    <definedName name="________________q45" localSheetId="2">{"'용역비'!$A$4:$C$8"}</definedName>
    <definedName name="________________q45">{"'용역비'!$A$4:$C$8"}</definedName>
    <definedName name="_______________q45" localSheetId="2">{"'용역비'!$A$4:$C$8"}</definedName>
    <definedName name="_______________q45">{"'용역비'!$A$4:$C$8"}</definedName>
    <definedName name="______________q45" localSheetId="2">{"'용역비'!$A$4:$C$8"}</definedName>
    <definedName name="______________q45">{"'용역비'!$A$4:$C$8"}</definedName>
    <definedName name="_____________q45" localSheetId="2">{"'용역비'!$A$4:$C$8"}</definedName>
    <definedName name="_____________q45">{"'용역비'!$A$4:$C$8"}</definedName>
    <definedName name="____________q45" localSheetId="2">{"'용역비'!$A$4:$C$8"}</definedName>
    <definedName name="____________q45">{"'용역비'!$A$4:$C$8"}</definedName>
    <definedName name="___________q45" localSheetId="2">{"'용역비'!$A$4:$C$8"}</definedName>
    <definedName name="___________q45">{"'용역비'!$A$4:$C$8"}</definedName>
    <definedName name="__________q45" localSheetId="2">{"'용역비'!$A$4:$C$8"}</definedName>
    <definedName name="__________q45">{"'용역비'!$A$4:$C$8"}</definedName>
    <definedName name="_________q45" localSheetId="2">{"'용역비'!$A$4:$C$8"}</definedName>
    <definedName name="_________q45">{"'용역비'!$A$4:$C$8"}</definedName>
    <definedName name="________q45" localSheetId="2">{"'용역비'!$A$4:$C$8"}</definedName>
    <definedName name="________q45">{"'용역비'!$A$4:$C$8"}</definedName>
    <definedName name="_______key2" localSheetId="2" hidden="1">#REF!</definedName>
    <definedName name="_______key2" hidden="1">#REF!</definedName>
    <definedName name="_______q45" localSheetId="2">{"'용역비'!$A$4:$C$8"}</definedName>
    <definedName name="_______q45">{"'용역비'!$A$4:$C$8"}</definedName>
    <definedName name="______key2" localSheetId="2" hidden="1">#REF!</definedName>
    <definedName name="______key2" hidden="1">#REF!</definedName>
    <definedName name="______q45" localSheetId="2">{"'용역비'!$A$4:$C$8"}</definedName>
    <definedName name="______q45">{"'용역비'!$A$4:$C$8"}</definedName>
    <definedName name="_____key2" localSheetId="2" hidden="1">#REF!</definedName>
    <definedName name="_____key2" hidden="1">#REF!</definedName>
    <definedName name="_____q45" localSheetId="2">{"'용역비'!$A$4:$C$8"}</definedName>
    <definedName name="_____q45">{"'용역비'!$A$4:$C$8"}</definedName>
    <definedName name="____key2" localSheetId="2" hidden="1">#REF!</definedName>
    <definedName name="____key2" hidden="1">#REF!</definedName>
    <definedName name="____q45" localSheetId="2">{"'용역비'!$A$4:$C$8"}</definedName>
    <definedName name="____q45">{"'용역비'!$A$4:$C$8"}</definedName>
    <definedName name="___key2" localSheetId="2" hidden="1">#REF!</definedName>
    <definedName name="___key2" hidden="1">#REF!</definedName>
    <definedName name="___q45" localSheetId="2">{"'용역비'!$A$4:$C$8"}</definedName>
    <definedName name="___q45">{"'용역비'!$A$4:$C$8"}</definedName>
    <definedName name="__123Graph_D" localSheetId="2" hidden="1">#REF!</definedName>
    <definedName name="__123Graph_D" hidden="1">#REF!</definedName>
    <definedName name="__IntlFixup" hidden="1">TRUE</definedName>
    <definedName name="__key2" localSheetId="2" hidden="1">#REF!</definedName>
    <definedName name="__key2" hidden="1">#REF!</definedName>
    <definedName name="_02">'[1]기계경비 (2)'!$A$1:$C$19</definedName>
    <definedName name="_03">'[1]기계경비 (2)'!$A$1:$C$27</definedName>
    <definedName name="_04">'[1]기계경비 (2)'!$A$1:$C$36</definedName>
    <definedName name="_05">'[1]기계경비 (2)'!$A$5:$C$560</definedName>
    <definedName name="_06">'[1]기계경비 (2)'!$A$5:$C$560</definedName>
    <definedName name="_2¤§¤_¤¡" localSheetId="2" hidden="1">{#N/A,#N/A,FALSE,"Sheet1"}</definedName>
    <definedName name="_2¤§¤_¤¡" hidden="1">{#N/A,#N/A,FALSE,"Sheet1"}</definedName>
    <definedName name="_3¤§¤_¤¡" localSheetId="2" hidden="1">{#N/A,#N/A,FALSE,"Sheet1"}</definedName>
    <definedName name="_3¤§¤_¤¡" hidden="1">{#N/A,#N/A,FALSE,"Sheet1"}</definedName>
    <definedName name="_32wrn.Ã¶°ñÁý°èÇ_._.5Ä­." localSheetId="2" hidden="1">{#N/A,#N/A,FALSE,"Sheet1"}</definedName>
    <definedName name="_32wrn.Ã¶°ñÁý°èÇ_._.5Ä­." hidden="1">{#N/A,#N/A,FALSE,"Sheet1"}</definedName>
    <definedName name="_3S" hidden="1">'[2]6PILE  (돌출)'!#REF!</definedName>
    <definedName name="_4_0_S" hidden="1">'[2]6PILE  (돌출)'!#REF!</definedName>
    <definedName name="_5_0_S" hidden="1">'[2]6PILE  (돌출)'!#REF!</definedName>
    <definedName name="_6wrn.Ã¶°ñÁý°èÇ_._.5Ä­." localSheetId="2" hidden="1">{#N/A,#N/A,FALSE,"Sheet1"}</definedName>
    <definedName name="_6wrn.Ã¶°ñÁý°èÇ_._.5Ä­." hidden="1">{#N/A,#N/A,FALSE,"Sheet1"}</definedName>
    <definedName name="_8wrn.Ã¶°ñÁý°èÇ_._.5Ä­." localSheetId="2" hidden="1">{#N/A,#N/A,FALSE,"Sheet1"}</definedName>
    <definedName name="_8wrn.Ã¶°ñÁý°èÇ_._.5Ä­." hidden="1">{#N/A,#N/A,FALSE,"Sheet1"}</definedName>
    <definedName name="_9¤§¤_¤¡" localSheetId="2" hidden="1">{#N/A,#N/A,FALSE,"Sheet1"}</definedName>
    <definedName name="_9¤§¤_¤¡" hidden="1">{#N/A,#N/A,FALSE,"Sheet1"}</definedName>
    <definedName name="_Dist_Values" localSheetId="2" hidden="1">#REF!</definedName>
    <definedName name="_Dist_Values" hidden="1">#REF!</definedName>
    <definedName name="_dns2" localSheetId="2" hidden="1">{#N/A,#N/A,FALSE,"운반시간"}</definedName>
    <definedName name="_dns2" hidden="1">{#N/A,#N/A,FALSE,"운반시간"}</definedName>
    <definedName name="_Fill" localSheetId="2" hidden="1">#REF!</definedName>
    <definedName name="_Fill" hidden="1">#REF!</definedName>
    <definedName name="_xlnm._FilterDatabase" localSheetId="2" hidden="1">#REF!</definedName>
    <definedName name="_xlnm._FilterDatabase" hidden="1">#REF!</definedName>
    <definedName name="_KD2" localSheetId="2" hidden="1">#REF!</definedName>
    <definedName name="_KD2" hidden="1">#REF!</definedName>
    <definedName name="_KD3" localSheetId="2" hidden="1">#REF!</definedName>
    <definedName name="_KD3" hidden="1">#REF!</definedName>
    <definedName name="_Key1" hidden="1">[3]기성금내역서!#REF!</definedName>
    <definedName name="_Key2" hidden="1">[3]기성금내역서!#REF!</definedName>
    <definedName name="_KK2" localSheetId="2" hidden="1">#REF!</definedName>
    <definedName name="_KK2" hidden="1">#REF!</definedName>
    <definedName name="_KK3" localSheetId="2" hidden="1">#REF!</definedName>
    <definedName name="_KK3" hidden="1">#REF!</definedName>
    <definedName name="_Order1">255</definedName>
    <definedName name="_Order2">255</definedName>
    <definedName name="_P3" localSheetId="2" hidden="1">{#N/A,#N/A,FALSE,"배수1"}</definedName>
    <definedName name="_P3" hidden="1">{#N/A,#N/A,FALSE,"배수1"}</definedName>
    <definedName name="_P4" localSheetId="2" hidden="1">{#N/A,#N/A,FALSE,"혼합골재"}</definedName>
    <definedName name="_P4" hidden="1">{#N/A,#N/A,FALSE,"혼합골재"}</definedName>
    <definedName name="_P5" localSheetId="2" hidden="1">{#N/A,#N/A,FALSE,"배수1"}</definedName>
    <definedName name="_P5" hidden="1">{#N/A,#N/A,FALSE,"배수1"}</definedName>
    <definedName name="_P6" localSheetId="2" hidden="1">{#N/A,#N/A,FALSE,"2~8번"}</definedName>
    <definedName name="_P6" hidden="1">{#N/A,#N/A,FALSE,"2~8번"}</definedName>
    <definedName name="_Parse_In" localSheetId="2" hidden="1">#REF!</definedName>
    <definedName name="_Parse_In" hidden="1">#REF!</definedName>
    <definedName name="_Parse_Out" hidden="1">[4]갑지!#REF!</definedName>
    <definedName name="_PR01">'[1]기계경비 (2)'!$B$1:$C$30</definedName>
    <definedName name="_PRT2">'[1]기계경비 (2)'!$B$1:$C$30</definedName>
    <definedName name="_PRT3">'[1]기계경비 (2)'!$A$1:$C$77</definedName>
    <definedName name="_q45" localSheetId="2">{"'용역비'!$A$4:$C$8"}</definedName>
    <definedName name="_q45">{"'용역비'!$A$4:$C$8"}</definedName>
    <definedName name="_Regression_Int" hidden="1">1</definedName>
    <definedName name="_Regression_Out" localSheetId="2" hidden="1">#REF!</definedName>
    <definedName name="_Regression_Out" hidden="1">#REF!</definedName>
    <definedName name="_Regression_X" localSheetId="2" hidden="1">#REF!</definedName>
    <definedName name="_Regression_X" hidden="1">#REF!</definedName>
    <definedName name="_Regression_Y" localSheetId="2" hidden="1">#REF!</definedName>
    <definedName name="_Regression_Y" hidden="1">#REF!</definedName>
    <definedName name="_S3" localSheetId="2" hidden="1">{#N/A,#N/A,FALSE,"포장2"}</definedName>
    <definedName name="_S3" hidden="1">{#N/A,#N/A,FALSE,"포장2"}</definedName>
    <definedName name="_Sort" hidden="1">[3]기성금내역서!#REF!</definedName>
    <definedName name="_Table1_In1" localSheetId="2" hidden="1">#REF!</definedName>
    <definedName name="_Table1_In1" hidden="1">#REF!</definedName>
    <definedName name="_Table1_Out" localSheetId="2" hidden="1">#REF!</definedName>
    <definedName name="_Table1_Out" hidden="1">#REF!</definedName>
    <definedName name="_재ㅐ햐" localSheetId="2" hidden="1">#REF!</definedName>
    <definedName name="_재ㅐ햐" hidden="1">#REF!</definedName>
    <definedName name="´cAE°eE¹" localSheetId="2" hidden="1">#REF!</definedName>
    <definedName name="´cAE°eE¹" hidden="1">#REF!</definedName>
    <definedName name="￠￥cAE¡ÆeEⓒo" localSheetId="2" hidden="1">#REF!</definedName>
    <definedName name="￠￥cAE¡ÆeEⓒo" hidden="1">#REF!</definedName>
    <definedName name="√">"SQRT"</definedName>
    <definedName name="AA" localSheetId="2" hidden="1">#REF!</definedName>
    <definedName name="AA" hidden="1">#REF!</definedName>
    <definedName name="AAA" localSheetId="2">BlankMacro1</definedName>
    <definedName name="AAA">BlankMacro1</definedName>
    <definedName name="aaaa" hidden="1">'[5]#REF'!$A$1:$A$50</definedName>
    <definedName name="aaaaaaaaaa" localSheetId="2" hidden="1">{#N/A,#N/A,FALSE,"포장1";#N/A,#N/A,FALSE,"포장1"}</definedName>
    <definedName name="aaaaaaaaaa" hidden="1">{#N/A,#N/A,FALSE,"포장1";#N/A,#N/A,FALSE,"포장1"}</definedName>
    <definedName name="ab" hidden="1">1</definedName>
    <definedName name="Access_Button" hidden="1">"물품목_2_제품테이블_List"</definedName>
    <definedName name="Access_Button1" hidden="1">"물품목_2_제품테이블_List"</definedName>
    <definedName name="Access_Button2" hidden="1">"물품목_2_제품테이블_List"</definedName>
    <definedName name="AccessDatabase" hidden="1">"D:\대방\대방(최종).XLS"</definedName>
    <definedName name="ADC" localSheetId="2" hidden="1">#REF!</definedName>
    <definedName name="ADC" hidden="1">#REF!</definedName>
    <definedName name="AFSD" localSheetId="2">BlankMacro1</definedName>
    <definedName name="AFSD">BlankMacro1</definedName>
    <definedName name="anscount" hidden="1">1</definedName>
    <definedName name="aq" localSheetId="2" hidden="1">{#N/A,#N/A,FALSE,"CCTV"}</definedName>
    <definedName name="aq" hidden="1">{#N/A,#N/A,FALSE,"CCTV"}</definedName>
    <definedName name="AS"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df"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df"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F" localSheetId="2" hidden="1">{#N/A,#N/A,FALSE,"2~8번"}</definedName>
    <definedName name="ASF" hidden="1">{#N/A,#N/A,FALSE,"2~8번"}</definedName>
    <definedName name="BB">'[1]기계경비 (2)'!$A$5:$C$567</definedName>
    <definedName name="BBB" localSheetId="2" hidden="1">{#N/A,#N/A,FALSE,"속도"}</definedName>
    <definedName name="BBB" hidden="1">{#N/A,#N/A,FALSE,"속도"}</definedName>
    <definedName name="BM" localSheetId="2" hidden="1">#REF!</definedName>
    <definedName name="BM" hidden="1">#REF!</definedName>
    <definedName name="CF요인" localSheetId="2" hidden="1">#REF!</definedName>
    <definedName name="CF요인" hidden="1">#REF!</definedName>
    <definedName name="cgmh" localSheetId="2">{"'용역비'!$A$4:$C$8"}</definedName>
    <definedName name="cgmh">{"'용역비'!$A$4:$C$8"}</definedName>
    <definedName name="CONTROL" localSheetId="2" hidden="1">{"'PROFORMA'!$A$1:$H$120"}</definedName>
    <definedName name="CONTROL" hidden="1">{"'PROFORMA'!$A$1:$H$120"}</definedName>
    <definedName name="CV"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CV"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asf" localSheetId="2" hidden="1">{#N/A,#N/A,FALSE,"구조2"}</definedName>
    <definedName name="dasf" hidden="1">{#N/A,#N/A,FALSE,"구조2"}</definedName>
    <definedName name="dataww" localSheetId="2" hidden="1">#REF!</definedName>
    <definedName name="dataww" hidden="1">#REF!</definedName>
    <definedName name="DDD" localSheetId="2" hidden="1">#REF!</definedName>
    <definedName name="DDD" hidden="1">#REF!</definedName>
    <definedName name="DDDD" localSheetId="2">{"'Firr(선)'!$AS$1:$AY$62","'Firr(사)'!$AS$1:$AY$62","'Firr(회)'!$AS$1:$AY$62","'Firr(선)'!$L$1:$V$62","'Firr(사)'!$L$1:$V$62","'Firr(회)'!$L$1:$V$62"}</definedName>
    <definedName name="DDDD">{"'Firr(선)'!$AS$1:$AY$62","'Firr(사)'!$AS$1:$AY$62","'Firr(회)'!$AS$1:$AY$62","'Firr(선)'!$L$1:$V$62","'Firr(사)'!$L$1:$V$62","'Firr(회)'!$L$1:$V$62"}</definedName>
    <definedName name="ddddd" localSheetId="2" hidden="1">#REF!</definedName>
    <definedName name="ddddd" hidden="1">#REF!</definedName>
    <definedName name="dddddd" localSheetId="2" hidden="1">{#N/A,#N/A,FALSE,"이정표"}</definedName>
    <definedName name="dddddd" hidden="1">{#N/A,#N/A,FALSE,"이정표"}</definedName>
    <definedName name="DDDDㅇ아ㅣㅇ"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DDDㅇ아ㅣ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DF"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dfas"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a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ASFD" localSheetId="2" hidden="1">{#N/A,#N/A,FALSE,"골재소요량";#N/A,#N/A,FALSE,"골재소요량"}</definedName>
    <definedName name="DFASFD" hidden="1">{#N/A,#N/A,FALSE,"골재소요량";#N/A,#N/A,FALSE,"골재소요량"}</definedName>
    <definedName name="DFDASFGDASG" localSheetId="2" hidden="1">{#N/A,#N/A,FALSE,"단가표지"}</definedName>
    <definedName name="DFDASFGDASG" hidden="1">{#N/A,#N/A,FALSE,"단가표지"}</definedName>
    <definedName name="DFDF" localSheetId="2" hidden="1">{#N/A,#N/A,FALSE,"조골재"}</definedName>
    <definedName name="DFDF" hidden="1">{#N/A,#N/A,FALSE,"조골재"}</definedName>
    <definedName name="DFDFDF" localSheetId="2" hidden="1">{#N/A,#N/A,FALSE,"단가표지"}</definedName>
    <definedName name="DFDFDF" hidden="1">{#N/A,#N/A,FALSE,"단가표지"}</definedName>
    <definedName name="DFDSADFADSF" localSheetId="2" hidden="1">{#N/A,#N/A,FALSE,"2~8번"}</definedName>
    <definedName name="DFDSADFADSF" hidden="1">{#N/A,#N/A,FALSE,"2~8번"}</definedName>
    <definedName name="DFDSAFDFD" localSheetId="2" hidden="1">{#N/A,#N/A,FALSE,"부대1"}</definedName>
    <definedName name="DFDSAFDFD" hidden="1">{#N/A,#N/A,FALSE,"부대1"}</definedName>
    <definedName name="DFDSAFSFG" localSheetId="2" hidden="1">{#N/A,#N/A,FALSE,"구조2"}</definedName>
    <definedName name="DFDSAFSFG" hidden="1">{#N/A,#N/A,FALSE,"구조2"}</definedName>
    <definedName name="DFDSAGFDSAG" localSheetId="2" hidden="1">{#N/A,#N/A,FALSE,"혼합골재"}</definedName>
    <definedName name="DFDSAGFDSAG" hidden="1">{#N/A,#N/A,FALSE,"혼합골재"}</definedName>
    <definedName name="DFDSFD" localSheetId="2" hidden="1">{#N/A,#N/A,FALSE,"속도"}</definedName>
    <definedName name="DFDSFD" hidden="1">{#N/A,#N/A,FALSE,"속도"}</definedName>
    <definedName name="DFDSFDFDFD" localSheetId="2" hidden="1">{#N/A,#N/A,FALSE,"구조1"}</definedName>
    <definedName name="DFDSFDFDFD" hidden="1">{#N/A,#N/A,FALSE,"구조1"}</definedName>
    <definedName name="DFDSFDS" localSheetId="2" hidden="1">{#N/A,#N/A,FALSE,"부대2"}</definedName>
    <definedName name="DFDSFDS" hidden="1">{#N/A,#N/A,FALSE,"부대2"}</definedName>
    <definedName name="DFDSSF" localSheetId="2" hidden="1">{#N/A,#N/A,FALSE,"이정표"}</definedName>
    <definedName name="DFDSSF" hidden="1">{#N/A,#N/A,FALSE,"이정표"}</definedName>
    <definedName name="DFDWE5"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DFDWE5"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DFD아야"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D아야"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FEE" localSheetId="2" hidden="1">#REF!</definedName>
    <definedName name="DFEE" hidden="1">#REF!</definedName>
    <definedName name="dffdff"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dffdff"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dffryryt" localSheetId="2" hidden="1">{#N/A,#N/A,FALSE,"속도"}</definedName>
    <definedName name="dffryryt" hidden="1">{#N/A,#N/A,FALSE,"속도"}</definedName>
    <definedName name="DFGADSGAFDG" localSheetId="2" hidden="1">{#N/A,#N/A,FALSE,"운반시간"}</definedName>
    <definedName name="DFGADSGAFDG" hidden="1">{#N/A,#N/A,FALSE,"운반시간"}</definedName>
    <definedName name="dfgfdgfbgrd" localSheetId="2" hidden="1">{#N/A,#N/A,FALSE,"지침";#N/A,#N/A,FALSE,"환경분석";#N/A,#N/A,FALSE,"Sheet16"}</definedName>
    <definedName name="dfgfdgfbgrd" hidden="1">{#N/A,#N/A,FALSE,"지침";#N/A,#N/A,FALSE,"환경분석";#N/A,#N/A,FALSE,"Sheet16"}</definedName>
    <definedName name="DGDFGFGDG" localSheetId="2" hidden="1">{#N/A,#N/A,FALSE,"배수1"}</definedName>
    <definedName name="DGDFGFGDG" hidden="1">{#N/A,#N/A,FALSE,"배수1"}</definedName>
    <definedName name="dhj" localSheetId="2">{"'용역비'!$A$4:$C$8"}</definedName>
    <definedName name="dhj">{"'용역비'!$A$4:$C$8"}</definedName>
    <definedName name="djdlof" localSheetId="2" hidden="1">{#N/A,#N/A,FALSE,"지침";#N/A,#N/A,FALSE,"환경분석";#N/A,#N/A,FALSE,"Sheet16"}</definedName>
    <definedName name="djdlof" hidden="1">{#N/A,#N/A,FALSE,"지침";#N/A,#N/A,FALSE,"환경분석";#N/A,#N/A,FALSE,"Sheet16"}</definedName>
    <definedName name="djnf" localSheetId="2" hidden="1">{#N/A,#N/A,FALSE,"지침";#N/A,#N/A,FALSE,"환경분석";#N/A,#N/A,FALSE,"Sheet16"}</definedName>
    <definedName name="djnf" hidden="1">{#N/A,#N/A,FALSE,"지침";#N/A,#N/A,FALSE,"환경분석";#N/A,#N/A,FALSE,"Sheet16"}</definedName>
    <definedName name="djois" localSheetId="2">BlankMacro1</definedName>
    <definedName name="djois">BlankMacro1</definedName>
    <definedName name="dk" localSheetId="2" hidden="1">{#N/A,#N/A,FALSE,"Sheet1"}</definedName>
    <definedName name="dk" hidden="1">{#N/A,#N/A,FALSE,"Sheet1"}</definedName>
    <definedName name="DKC" localSheetId="2" hidden="1">{#N/A,#N/A,FALSE,"현장 NCR 분석";#N/A,#N/A,FALSE,"현장품질감사";#N/A,#N/A,FALSE,"현장품질감사"}</definedName>
    <definedName name="DKC" hidden="1">{#N/A,#N/A,FALSE,"현장 NCR 분석";#N/A,#N/A,FALSE,"현장품질감사";#N/A,#N/A,FALSE,"현장품질감사"}</definedName>
    <definedName name="dkdjkddd"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dkdjkddd"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dkdkdkdkd" localSheetId="2" hidden="1">{#N/A,#N/A,FALSE,"명세표"}</definedName>
    <definedName name="dkdkdkdkd" hidden="1">{#N/A,#N/A,FALSE,"명세표"}</definedName>
    <definedName name="dkdkkdd"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dkdkkdd"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DKFDKF" hidden="1">[6]조명시설!#REF!</definedName>
    <definedName name="DKJFL" localSheetId="2">BlankMacro1</definedName>
    <definedName name="DKJFL">BlankMacro1</definedName>
    <definedName name="DKSG" localSheetId="2" hidden="1">#REF!</definedName>
    <definedName name="DKSG" hidden="1">#REF!</definedName>
    <definedName name="DKSGMLWJD" localSheetId="2" hidden="1">#REF!</definedName>
    <definedName name="DKSGMLWJD" hidden="1">#REF!</definedName>
    <definedName name="dldldldll" hidden="1">[7]조명시설!#REF!</definedName>
    <definedName name="DLGKSFWN" hidden="1">[6]조명시설!#REF!</definedName>
    <definedName name="DNS"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QKSQL"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QKSQL"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ocument_array" localSheetId="2">{"Book1","많다.xls"}</definedName>
    <definedName name="Document_array">{"Book1","많다.xls"}</definedName>
    <definedName name="Dp" localSheetId="2" hidden="1">#REF!</definedName>
    <definedName name="Dp" hidden="1">#REF!</definedName>
    <definedName name="DSA" localSheetId="2" hidden="1">{#N/A,#N/A,FALSE,"포장1";#N/A,#N/A,FALSE,"포장1"}</definedName>
    <definedName name="DSA" hidden="1">{#N/A,#N/A,FALSE,"포장1";#N/A,#N/A,FALSE,"포장1"}</definedName>
    <definedName name="DSFF"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DSFF"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dsgfggg" localSheetId="2" hidden="1">#REF!</definedName>
    <definedName name="dsgfggg" hidden="1">#REF!</definedName>
    <definedName name="DTT"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TT"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W" localSheetId="2" hidden="1">{#N/A,#N/A,FALSE,"배수2"}</definedName>
    <definedName name="DW" hidden="1">{#N/A,#N/A,FALSE,"배수2"}</definedName>
    <definedName name="DXFFFS" localSheetId="2" hidden="1">{#N/A,#N/A,FALSE,"지침";#N/A,#N/A,FALSE,"환경분석";#N/A,#N/A,FALSE,"Sheet16"}</definedName>
    <definedName name="DXFFFS" hidden="1">{#N/A,#N/A,FALSE,"지침";#N/A,#N/A,FALSE,"환경분석";#N/A,#N/A,FALSE,"Sheet16"}</definedName>
    <definedName name="D사이"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사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ED" localSheetId="2" hidden="1">#REF!</definedName>
    <definedName name="ED" hidden="1">#REF!</definedName>
    <definedName name="ee" localSheetId="2" hidden="1">{#N/A,#N/A,FALSE,"단가표지"}</definedName>
    <definedName name="ee" hidden="1">{#N/A,#N/A,FALSE,"단가표지"}</definedName>
    <definedName name="ee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FDFFF"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EFDFFF"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EFG" localSheetId="2">{"'용역비'!$A$4:$C$8"}</definedName>
    <definedName name="EFG">{"'용역비'!$A$4:$C$8"}</definedName>
    <definedName name="EGE" localSheetId="2">{"'용역비'!$A$4:$C$8"}</definedName>
    <definedName name="EGE">{"'용역비'!$A$4:$C$8"}</definedName>
    <definedName name="ej" localSheetId="2">{"'용역비'!$A$4:$C$8"}</definedName>
    <definedName name="ej">{"'용역비'!$A$4:$C$8"}</definedName>
    <definedName name="EK" localSheetId="2" hidden="1">#REF!</definedName>
    <definedName name="EK" hidden="1">#REF!</definedName>
    <definedName name="ekfk" localSheetId="2" hidden="1">{#N/A,#N/A,FALSE,"현장 NCR 분석";#N/A,#N/A,FALSE,"현장품질감사";#N/A,#N/A,FALSE,"현장품질감사"}</definedName>
    <definedName name="ekfk" hidden="1">{#N/A,#N/A,FALSE,"현장 NCR 분석";#N/A,#N/A,FALSE,"현장품질감사";#N/A,#N/A,FALSE,"현장품질감사"}</definedName>
    <definedName name="ererer" localSheetId="2" hidden="1">#REF!</definedName>
    <definedName name="ererer" hidden="1">#REF!</definedName>
    <definedName name="ERFRFR"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ERFRFR"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erqhhhhhhhhh" localSheetId="2" hidden="1">{#N/A,#N/A,FALSE,"배수1"}</definedName>
    <definedName name="erqhhhhhhhhh" hidden="1">{#N/A,#N/A,FALSE,"배수1"}</definedName>
    <definedName name="ERTTE"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ERTTE"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ertyertye" localSheetId="2">{"'용역비'!$A$4:$C$8"}</definedName>
    <definedName name="ertyertye">{"'용역비'!$A$4:$C$8"}</definedName>
    <definedName name="ety" localSheetId="2" hidden="1">{#N/A,#N/A,FALSE,"구조1"}</definedName>
    <definedName name="ety" hidden="1">{#N/A,#N/A,FALSE,"구조1"}</definedName>
    <definedName name="ETYETY" localSheetId="2">{"'용역비'!$A$4:$C$8"}</definedName>
    <definedName name="ETYETY">{"'용역비'!$A$4:$C$8"}</definedName>
    <definedName name="etyj" localSheetId="2">{"'용역비'!$A$4:$C$8"}</definedName>
    <definedName name="etyj">{"'용역비'!$A$4:$C$8"}</definedName>
    <definedName name="etyjj" localSheetId="2">{"'용역비'!$A$4:$C$8"}</definedName>
    <definedName name="etyjj">{"'용역비'!$A$4:$C$8"}</definedName>
    <definedName name="ETYJTYJ" localSheetId="2">{"'용역비'!$A$4:$C$8"}</definedName>
    <definedName name="ETYJTYJ">{"'용역비'!$A$4:$C$8"}</definedName>
    <definedName name="FD" localSheetId="2" hidden="1">#REF!</definedName>
    <definedName name="FD" hidden="1">#REF!</definedName>
    <definedName name="FDGDFAGFD" localSheetId="2" hidden="1">{#N/A,#N/A,FALSE,"포장1";#N/A,#N/A,FALSE,"포장1"}</definedName>
    <definedName name="FDGDFAGFD" hidden="1">{#N/A,#N/A,FALSE,"포장1";#N/A,#N/A,FALSE,"포장1"}</definedName>
    <definedName name="fdgfdg" localSheetId="2" hidden="1">{#N/A,#N/A,FALSE,"2~8번"}</definedName>
    <definedName name="fdgfdg" hidden="1">{#N/A,#N/A,FALSE,"2~8번"}</definedName>
    <definedName name="fdgfgf" localSheetId="2" hidden="1">{#N/A,#N/A,FALSE,"운반시간"}</definedName>
    <definedName name="fdgfgf" hidden="1">{#N/A,#N/A,FALSE,"운반시간"}</definedName>
    <definedName name="fdhevwtec" localSheetId="2" hidden="1">{#N/A,#N/A,FALSE,"구조1"}</definedName>
    <definedName name="fdhevwtec" hidden="1">{#N/A,#N/A,FALSE,"구조1"}</definedName>
    <definedName name="FDSA"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FDSA"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fedgre" localSheetId="2" hidden="1">{#N/A,#N/A,FALSE,"배수1"}</definedName>
    <definedName name="fedgre" hidden="1">{#N/A,#N/A,FALSE,"배수1"}</definedName>
    <definedName name="ff" localSheetId="2" hidden="1">{#N/A,#N/A,FALSE,"운반시간"}</definedName>
    <definedName name="ff" hidden="1">{#N/A,#N/A,FALSE,"운반시간"}</definedName>
    <definedName name="FFF" localSheetId="2" hidden="1">{#N/A,#N/A,FALSE,"CCTV"}</definedName>
    <definedName name="FFF" hidden="1">{#N/A,#N/A,FALSE,"CCTV"}</definedName>
    <definedName name="FFFFA"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FFFFA"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ffffff" localSheetId="2" hidden="1">{#N/A,#N/A,FALSE,"조골재"}</definedName>
    <definedName name="ffffff" hidden="1">{#N/A,#N/A,FALSE,"조골재"}</definedName>
    <definedName name="fg" localSheetId="2" hidden="1">#REF!</definedName>
    <definedName name="fg" hidden="1">#REF!</definedName>
    <definedName name="FGDAG" localSheetId="2" hidden="1">{#N/A,#N/A,FALSE,"포장2"}</definedName>
    <definedName name="FGDAG" hidden="1">{#N/A,#N/A,FALSE,"포장2"}</definedName>
    <definedName name="FGDAGFG" localSheetId="2" hidden="1">{#N/A,#N/A,FALSE,"혼합골재"}</definedName>
    <definedName name="FGDAGFG" hidden="1">{#N/A,#N/A,FALSE,"혼합골재"}</definedName>
    <definedName name="fgfadgf" localSheetId="2" hidden="1">{#N/A,#N/A,FALSE,"혼합골재"}</definedName>
    <definedName name="fgfadgf" hidden="1">{#N/A,#N/A,FALSE,"혼합골재"}</definedName>
    <definedName name="FGFDG" localSheetId="2" hidden="1">{#N/A,#N/A,FALSE,"표지목차"}</definedName>
    <definedName name="FGFDG" hidden="1">{#N/A,#N/A,FALSE,"표지목차"}</definedName>
    <definedName name="fgfdgffff" localSheetId="2" hidden="1">{#N/A,#N/A,FALSE,"부대2"}</definedName>
    <definedName name="fgfdgffff" hidden="1">{#N/A,#N/A,FALSE,"부대2"}</definedName>
    <definedName name="fgfdsgdfg" localSheetId="2" hidden="1">{#N/A,#N/A,FALSE,"혼합골재"}</definedName>
    <definedName name="fgfdsgdfg" hidden="1">{#N/A,#N/A,FALSE,"혼합골재"}</definedName>
    <definedName name="fghfdagfd" localSheetId="2" hidden="1">{#N/A,#N/A,FALSE,"표지목차"}</definedName>
    <definedName name="fghfdagfd" hidden="1">{#N/A,#N/A,FALSE,"표지목차"}</definedName>
    <definedName name="fgn" localSheetId="2" hidden="1">{#N/A,#N/A,FALSE,"구조2"}</definedName>
    <definedName name="fgn" hidden="1">{#N/A,#N/A,FALSE,"구조2"}</definedName>
    <definedName name="fgnrt" localSheetId="2" hidden="1">{#N/A,#N/A,FALSE,"단가표지"}</definedName>
    <definedName name="fgnrt" hidden="1">{#N/A,#N/A,FALSE,"단가표지"}</definedName>
    <definedName name="fhddg" localSheetId="2" hidden="1">{#N/A,#N/A,FALSE,"부대1"}</definedName>
    <definedName name="fhddg" hidden="1">{#N/A,#N/A,FALSE,"부대1"}</definedName>
    <definedName name="FHFH" hidden="1">[8]수량산출!$A$1:$A$8561</definedName>
    <definedName name="FHFK" hidden="1">[8]수량산출!#REF!</definedName>
    <definedName name="FK" localSheetId="2">{"'용역비'!$A$4:$C$8"}</definedName>
    <definedName name="FK">{"'용역비'!$A$4:$C$8"}</definedName>
    <definedName name="FS" localSheetId="2" hidden="1">{#N/A,#N/A,FALSE,"배수1"}</definedName>
    <definedName name="FS" hidden="1">{#N/A,#N/A,FALSE,"배수1"}</definedName>
    <definedName name="fsdafhaaaaeraw" localSheetId="2" hidden="1">{#N/A,#N/A,FALSE,"구조1"}</definedName>
    <definedName name="fsdafhaaaaeraw" hidden="1">{#N/A,#N/A,FALSE,"구조1"}</definedName>
    <definedName name="fsdfsd" localSheetId="2" hidden="1">{#N/A,#N/A,FALSE,"현장 NCR 분석";#N/A,#N/A,FALSE,"현장품질감사";#N/A,#N/A,FALSE,"현장품질감사"}</definedName>
    <definedName name="fsdfsd" hidden="1">{#N/A,#N/A,FALSE,"현장 NCR 분석";#N/A,#N/A,FALSE,"현장품질감사";#N/A,#N/A,FALSE,"현장품질감사"}</definedName>
    <definedName name="fsfsd" localSheetId="2" hidden="1">#REF!</definedName>
    <definedName name="fsfsd" hidden="1">#REF!</definedName>
    <definedName name="fv" localSheetId="2" hidden="1">{#N/A,#N/A,FALSE,"전력간선"}</definedName>
    <definedName name="fv" hidden="1">{#N/A,#N/A,FALSE,"전력간선"}</definedName>
    <definedName name="G" localSheetId="2">{"'용역비'!$A$4:$C$8"}</definedName>
    <definedName name="G">{"'용역비'!$A$4:$C$8"}</definedName>
    <definedName name="gahahah" localSheetId="2" hidden="1">{#N/A,#N/A,FALSE,"포장1";#N/A,#N/A,FALSE,"포장1"}</definedName>
    <definedName name="gahahah" hidden="1">{#N/A,#N/A,FALSE,"포장1";#N/A,#N/A,FALSE,"포장1"}</definedName>
    <definedName name="gb" localSheetId="2" hidden="1">{#N/A,#N/A,FALSE,"2~8번"}</definedName>
    <definedName name="gb" hidden="1">{#N/A,#N/A,FALSE,"2~8번"}</definedName>
    <definedName name="gd" localSheetId="2" hidden="1">#REF!</definedName>
    <definedName name="gd" hidden="1">#REF!</definedName>
    <definedName name="GDG" localSheetId="2" hidden="1">{#N/A,#N/A,FALSE,"포장2"}</definedName>
    <definedName name="GDG" hidden="1">{#N/A,#N/A,FALSE,"포장2"}</definedName>
    <definedName name="GDGFD" localSheetId="2" hidden="1">{#N/A,#N/A,FALSE,"배수1"}</definedName>
    <definedName name="GDGFD" hidden="1">{#N/A,#N/A,FALSE,"배수1"}</definedName>
    <definedName name="GFDG" localSheetId="2" hidden="1">{#N/A,#N/A,FALSE,"2~8번"}</definedName>
    <definedName name="GFDG" hidden="1">{#N/A,#N/A,FALSE,"2~8번"}</definedName>
    <definedName name="GFDGDFGFG" localSheetId="2" hidden="1">{#N/A,#N/A,FALSE,"혼합골재"}</definedName>
    <definedName name="GFDGDFGFG" hidden="1">{#N/A,#N/A,FALSE,"혼합골재"}</definedName>
    <definedName name="gfgdfg" hidden="1">[9]차액보증!#REF!</definedName>
    <definedName name="GFGFHGFHF" localSheetId="2" hidden="1">{#N/A,#N/A,FALSE,"토공2"}</definedName>
    <definedName name="GFGFHGFHF" hidden="1">{#N/A,#N/A,FALSE,"토공2"}</definedName>
    <definedName name="gfhgh" localSheetId="2" hidden="1">{#N/A,#N/A,FALSE,"배수2"}</definedName>
    <definedName name="gfhgh" hidden="1">{#N/A,#N/A,FALSE,"배수2"}</definedName>
    <definedName name="gg" localSheetId="2" hidden="1">{#N/A,#N/A,FALSE,"운반시간"}</definedName>
    <definedName name="gg" hidden="1">{#N/A,#N/A,FALSE,"운반시간"}</definedName>
    <definedName name="ggfhgfshgh" localSheetId="2" hidden="1">{#N/A,#N/A,FALSE,"포장2"}</definedName>
    <definedName name="ggfhgfshgh" hidden="1">{#N/A,#N/A,FALSE,"포장2"}</definedName>
    <definedName name="ggg"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gg"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gggg" localSheetId="2" hidden="1">{#N/A,#N/A,FALSE,"구조1"}</definedName>
    <definedName name="ggggg" hidden="1">{#N/A,#N/A,FALSE,"구조1"}</definedName>
    <definedName name="gh" localSheetId="2" hidden="1">{#N/A,#N/A,FALSE,"조골재"}</definedName>
    <definedName name="gh" hidden="1">{#N/A,#N/A,FALSE,"조골재"}</definedName>
    <definedName name="GJHGLI" localSheetId="2" hidden="1">{#N/A,#N/A,FALSE,"포장1";#N/A,#N/A,FALSE,"포장1"}</definedName>
    <definedName name="GJHGLI" hidden="1">{#N/A,#N/A,FALSE,"포장1";#N/A,#N/A,FALSE,"포장1"}</definedName>
    <definedName name="GK"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s"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MLWD" localSheetId="2" hidden="1">#REF!</definedName>
    <definedName name="GMLWD" hidden="1">#REF!</definedName>
    <definedName name="GS" localSheetId="2" hidden="1">{#N/A,#N/A,FALSE,"포장2"}</definedName>
    <definedName name="GS" hidden="1">{#N/A,#N/A,FALSE,"포장2"}</definedName>
    <definedName name="gsagsdarafds" localSheetId="2" hidden="1">{#N/A,#N/A,FALSE,"토공2"}</definedName>
    <definedName name="gsagsdarafds" hidden="1">{#N/A,#N/A,FALSE,"토공2"}</definedName>
    <definedName name="h_con" localSheetId="2" hidden="1">{"'Sheet1'!$A$22:$G$23","'Sheet1'!$A$6","'Sheet1'!$E$10","'Sheet1'!$A$1:$F$23","'Sheet1'!$B$10","'Sheet1'!$A$1:$G$22","'Sheet1'!$A$1:$G$51"}</definedName>
    <definedName name="h_con" hidden="1">{"'Sheet1'!$A$22:$G$23","'Sheet1'!$A$6","'Sheet1'!$E$10","'Sheet1'!$A$1:$F$23","'Sheet1'!$B$10","'Sheet1'!$A$1:$G$22","'Sheet1'!$A$1:$G$51"}</definedName>
    <definedName name="ha" localSheetId="2" hidden="1">{#N/A,#N/A,FALSE,"지침";#N/A,#N/A,FALSE,"환경분석";#N/A,#N/A,FALSE,"Sheet16"}</definedName>
    <definedName name="ha" hidden="1">{#N/A,#N/A,FALSE,"지침";#N/A,#N/A,FALSE,"환경분석";#N/A,#N/A,FALSE,"Sheet16"}</definedName>
    <definedName name="hadfhafa" localSheetId="2" hidden="1">{#N/A,#N/A,FALSE,"혼합골재"}</definedName>
    <definedName name="hadfhafa" hidden="1">{#N/A,#N/A,FALSE,"혼합골재"}</definedName>
    <definedName name="hadfhafhad" localSheetId="2" hidden="1">{#N/A,#N/A,FALSE,"운반시간"}</definedName>
    <definedName name="hadfhafhad" hidden="1">{#N/A,#N/A,FALSE,"운반시간"}</definedName>
    <definedName name="hadfhata" localSheetId="2" hidden="1">{#N/A,#N/A,FALSE,"표지목차"}</definedName>
    <definedName name="hadfhata" hidden="1">{#N/A,#N/A,FALSE,"표지목차"}</definedName>
    <definedName name="hadhfaha" localSheetId="2" hidden="1">{#N/A,#N/A,FALSE,"포장2"}</definedName>
    <definedName name="hadhfaha" hidden="1">{#N/A,#N/A,FALSE,"포장2"}</definedName>
    <definedName name="han" localSheetId="2" hidden="1">#REF!</definedName>
    <definedName name="han" hidden="1">#REF!</definedName>
    <definedName name="hello"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ello"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gd" localSheetId="2" hidden="1">{#N/A,#N/A,FALSE,"배수2"}</definedName>
    <definedName name="hgd" hidden="1">{#N/A,#N/A,FALSE,"배수2"}</definedName>
    <definedName name="hh" localSheetId="2" hidden="1">{#N/A,#N/A,FALSE,"명세표"}</definedName>
    <definedName name="hh" hidden="1">{#N/A,#N/A,FALSE,"명세표"}</definedName>
    <definedName name="HHHH" localSheetId="2" hidden="1">#REF!</definedName>
    <definedName name="HHHH" hidden="1">#REF!</definedName>
    <definedName name="HHR" localSheetId="2" hidden="1">{#N/A,#N/A,FALSE,"포장2"}</definedName>
    <definedName name="HHR" hidden="1">{#N/A,#N/A,FALSE,"포장2"}</definedName>
    <definedName name="HJ" localSheetId="2" hidden="1">#REF!</definedName>
    <definedName name="HJ" hidden="1">#REF!</definedName>
    <definedName name="HJHHH"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HJHHH"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hrbjrjy" localSheetId="2" hidden="1">{#N/A,#N/A,FALSE,"배수2"}</definedName>
    <definedName name="hrbjrjy" hidden="1">{#N/A,#N/A,FALSE,"배수2"}</definedName>
    <definedName name="HSR" localSheetId="2">{"'용역비'!$A$4:$C$8"}</definedName>
    <definedName name="HSR">{"'용역비'!$A$4:$C$8"}</definedName>
    <definedName name="HT"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HT"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HTML_CodePage" hidden="1">949</definedName>
    <definedName name="HTML_Control" localSheetId="2" hidden="1">{"'단계별시설공사비'!$A$3:$K$51"}</definedName>
    <definedName name="HTML_Control" hidden="1">{"'단계별시설공사비'!$A$3:$K$51"}</definedName>
    <definedName name="HTML_Control2" localSheetId="2" hidden="1">{"'Sheet1'!$A$22:$G$23","'Sheet1'!$A$6","'Sheet1'!$E$10","'Sheet1'!$A$1:$F$23","'Sheet1'!$B$10","'Sheet1'!$A$1:$G$22","'Sheet1'!$A$1:$G$51"}</definedName>
    <definedName name="HTML_Control2" hidden="1">{"'Sheet1'!$A$22:$G$23","'Sheet1'!$A$6","'Sheet1'!$E$10","'Sheet1'!$A$1:$F$23","'Sheet1'!$B$10","'Sheet1'!$A$1:$G$22","'Sheet1'!$A$1:$G$51"}</definedName>
    <definedName name="HTML_Description" hidden="1">""</definedName>
    <definedName name="HTML_Email" hidden="1">""</definedName>
    <definedName name="HTML_Header" hidden="1">"사업비총괄"</definedName>
    <definedName name="HTML_LastUpdate" hidden="1">"01-06-17"</definedName>
    <definedName name="HTML_LineAfter" hidden="1">FALSE</definedName>
    <definedName name="HTML_LineBefore" hidden="1">FALSE</definedName>
    <definedName name="HTML_Name" hidden="1">"김정호"</definedName>
    <definedName name="HTML_OBDlg2" hidden="1">TRUE</definedName>
    <definedName name="HTML_OBDlg4" hidden="1">TRUE</definedName>
    <definedName name="HTML_OS" hidden="1">0</definedName>
    <definedName name="HTML_PathFile" hidden="1">"C:\My Documents\6.htm"</definedName>
    <definedName name="HTML_Title" hidden="1">"비용산출"</definedName>
    <definedName name="HTML1_1" hidden="1">"'[엑셀95-따라하기 문제.xls]인터넷 어시스턴트'!$A$1:$J$18"</definedName>
    <definedName name="HTML1_12" hidden="1">"C:\김종완\원고\[작업중] 한빛-엑셀70\CD-ROM문제\따라하기 문제&amp;그림\MyHTML01.htm"</definedName>
    <definedName name="HTML1_5" hidden="1">"엑셀 워크시트를 HTML문서로 변환한다. 이 적업은 &lt;한빛 미디어&gt; 책에서만 가능하며, [어린왕자]만의 독특한 아이디어 이다."</definedName>
    <definedName name="IFL"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IFL"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IIII" localSheetId="2">{"'용역비'!$A$4:$C$8"}</definedName>
    <definedName name="IIII">{"'용역비'!$A$4:$C$8"}</definedName>
    <definedName name="IIIII" localSheetId="2">{"'용역비'!$A$4:$C$8"}</definedName>
    <definedName name="IIIII">{"'용역비'!$A$4:$C$8"}</definedName>
    <definedName name="IOI" localSheetId="2">{"'용역비'!$A$4:$C$8"}</definedName>
    <definedName name="IOI">{"'용역비'!$A$4:$C$8"}</definedName>
    <definedName name="IOIOIOIO" localSheetId="2" hidden="1">{#N/A,#N/A,FALSE,"표지목차"}</definedName>
    <definedName name="IOIOIOIO" hidden="1">{#N/A,#N/A,FALSE,"표지목차"}</definedName>
    <definedName name="iouo" localSheetId="2" hidden="1">{#N/A,#N/A,FALSE,"배수2"}</definedName>
    <definedName name="iouo" hidden="1">{#N/A,#N/A,FALSE,"배수2"}</definedName>
    <definedName name="ioup" localSheetId="2" hidden="1">{#N/A,#N/A,FALSE,"속도"}</definedName>
    <definedName name="ioup" hidden="1">{#N/A,#N/A,FALSE,"속도"}</definedName>
    <definedName name="JIDD"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JIDD"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jii" localSheetId="2" hidden="1">{#N/A,#N/A,FALSE,"골재소요량";#N/A,#N/A,FALSE,"골재소요량"}</definedName>
    <definedName name="jii" hidden="1">{#N/A,#N/A,FALSE,"골재소요량";#N/A,#N/A,FALSE,"골재소요량"}</definedName>
    <definedName name="JKJKJKJK" localSheetId="2" hidden="1">{#N/A,#N/A,FALSE,"포장1";#N/A,#N/A,FALSE,"포장1"}</definedName>
    <definedName name="JKJKJKJK" hidden="1">{#N/A,#N/A,FALSE,"포장1";#N/A,#N/A,FALSE,"포장1"}</definedName>
    <definedName name="jytrtysr" localSheetId="2" hidden="1">{#N/A,#N/A,FALSE,"조골재"}</definedName>
    <definedName name="jytrtysr" hidden="1">{#N/A,#N/A,FALSE,"조골재"}</definedName>
    <definedName name="KA">'[10]조도계산서 (도서)'!$B$61:$E$68</definedName>
    <definedName name="khl" localSheetId="2" hidden="1">{#N/A,#N/A,FALSE,"2~8번"}</definedName>
    <definedName name="khl" hidden="1">{#N/A,#N/A,FALSE,"2~8번"}</definedName>
    <definedName name="kj" localSheetId="2" hidden="1">#REF!</definedName>
    <definedName name="kj" hidden="1">#REF!</definedName>
    <definedName name="kjfds"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kjfd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KKK">'[1]기계경비 (2)'!$A$4:$C$567</definedName>
    <definedName name="kkkk" localSheetId="2" hidden="1">{#N/A,#N/A,FALSE,"현장 NCR 분석";#N/A,#N/A,FALSE,"현장품질감사";#N/A,#N/A,FALSE,"현장품질감사"}</definedName>
    <definedName name="kkkk" hidden="1">{#N/A,#N/A,FALSE,"현장 NCR 분석";#N/A,#N/A,FALSE,"현장품질감사";#N/A,#N/A,FALSE,"현장품질감사"}</definedName>
    <definedName name="KL" localSheetId="2">BlankMacro1</definedName>
    <definedName name="KL">BlankMacro1</definedName>
    <definedName name="kljg" localSheetId="2" hidden="1">{#N/A,#N/A,FALSE,"부대1"}</definedName>
    <definedName name="kljg" hidden="1">{#N/A,#N/A,FALSE,"부대1"}</definedName>
    <definedName name="KLLKLKLK" localSheetId="2" hidden="1">{#N/A,#N/A,FALSE,"포장2"}</definedName>
    <definedName name="KLLKLKLK" hidden="1">{#N/A,#N/A,FALSE,"포장2"}</definedName>
    <definedName name="knj" localSheetId="2" hidden="1">{#N/A,#N/A,FALSE,"혼합골재"}</definedName>
    <definedName name="knj" hidden="1">{#N/A,#N/A,FALSE,"혼합골재"}</definedName>
    <definedName name="ktf" localSheetId="2" hidden="1">#REF!</definedName>
    <definedName name="ktf" hidden="1">#REF!</definedName>
    <definedName name="kty" localSheetId="2" hidden="1">#REF!</definedName>
    <definedName name="kty" hidden="1">#REF!</definedName>
    <definedName name="kytjnjr" localSheetId="2" hidden="1">{#N/A,#N/A,FALSE,"토공2"}</definedName>
    <definedName name="kytjnjr" hidden="1">{#N/A,#N/A,FALSE,"토공2"}</definedName>
    <definedName name="LAST"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AST"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A기초"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1"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A기초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i" localSheetId="2">{"'용역비'!$A$4:$C$8"}</definedName>
    <definedName name="li">{"'용역비'!$A$4:$C$8"}</definedName>
    <definedName name="lijop" localSheetId="2" hidden="1">{#N/A,#N/A,FALSE,"배수1"}</definedName>
    <definedName name="lijop" hidden="1">{#N/A,#N/A,FALSE,"배수1"}</definedName>
    <definedName name="ljkj" localSheetId="2" hidden="1">{#N/A,#N/A,FALSE,"현장 NCR 분석";#N/A,#N/A,FALSE,"현장품질감사";#N/A,#N/A,FALSE,"현장품질감사"}</definedName>
    <definedName name="ljkj" hidden="1">{#N/A,#N/A,FALSE,"현장 NCR 분석";#N/A,#N/A,FALSE,"현장품질감사";#N/A,#N/A,FALSE,"현장품질감사"}</definedName>
    <definedName name="lkijhgh" localSheetId="2" hidden="1">{#N/A,#N/A,FALSE,"부대1"}</definedName>
    <definedName name="lkijhgh" hidden="1">{#N/A,#N/A,FALSE,"부대1"}</definedName>
    <definedName name="lll" localSheetId="2" hidden="1">#REF!</definedName>
    <definedName name="lll" hidden="1">#REF!</definedName>
    <definedName name="m" localSheetId="2" hidden="1">#REF!</definedName>
    <definedName name="m" hidden="1">#REF!</definedName>
    <definedName name="M.TR설계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TR설계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TR증설"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TR증설"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acro10">[11]!Macro10</definedName>
    <definedName name="Macro12">[11]!Macro12</definedName>
    <definedName name="Macro13">[11]!Macro13</definedName>
    <definedName name="Macro14">[11]!Macro14</definedName>
    <definedName name="Macro2">[11]!Macro2</definedName>
    <definedName name="Macro5">[11]!Macro5</definedName>
    <definedName name="Macro6">[11]!Macro6</definedName>
    <definedName name="Macro7">[11]!Macro7</definedName>
    <definedName name="Macro8">[11]!Macro8</definedName>
    <definedName name="Macro9">[11]!Macro9</definedName>
    <definedName name="mm" localSheetId="2" hidden="1">{#N/A,#N/A,TRUE,"토적및재료집계";#N/A,#N/A,TRUE,"토적및재료집계";#N/A,#N/A,TRUE,"단위량"}</definedName>
    <definedName name="mm" hidden="1">{#N/A,#N/A,TRUE,"토적및재료집계";#N/A,#N/A,TRUE,"토적및재료집계";#N/A,#N/A,TRUE,"단위량"}</definedName>
    <definedName name="MYK"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Y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NEWNAME" localSheetId="2" hidden="1">{#N/A,#N/A,FALSE,"CCTV"}</definedName>
    <definedName name="NEWNAME" hidden="1">{#N/A,#N/A,FALSE,"CCTV"}</definedName>
    <definedName name="NI">[12]노임!$A$1:$B$65536</definedName>
    <definedName name="NOIM">[12]노임!$A$1:$B$17</definedName>
    <definedName name="ocf" localSheetId="2" hidden="1">#REF!</definedName>
    <definedName name="ocf" hidden="1">#REF!</definedName>
    <definedName name="ODH" localSheetId="2" hidden="1">#REF!</definedName>
    <definedName name="ODH" hidden="1">#REF!</definedName>
    <definedName name="oi8uip" localSheetId="2" hidden="1">{#N/A,#N/A,FALSE,"이정표"}</definedName>
    <definedName name="oi8uip" hidden="1">{#N/A,#N/A,FALSE,"이정표"}</definedName>
    <definedName name="OIL" localSheetId="2">{"'용역비'!$A$4:$C$8"}</definedName>
    <definedName name="OIL">{"'용역비'!$A$4:$C$8"}</definedName>
    <definedName name="oiuyo" localSheetId="2" hidden="1">{#N/A,#N/A,FALSE,"부대1"}</definedName>
    <definedName name="oiuyo" hidden="1">{#N/A,#N/A,FALSE,"부대1"}</definedName>
    <definedName name="ojjmjk" localSheetId="2" hidden="1">{#N/A,#N/A,FALSE,"배수1"}</definedName>
    <definedName name="ojjmjk" hidden="1">{#N/A,#N/A,FALSE,"배수1"}</definedName>
    <definedName name="ok" localSheetId="2" hidden="1">{#N/A,#N/A,FALSE,"2~8번"}</definedName>
    <definedName name="ok" hidden="1">{#N/A,#N/A,FALSE,"2~8번"}</definedName>
    <definedName name="oo"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oo"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OOO" localSheetId="2" hidden="1">#REF!</definedName>
    <definedName name="OOO" hidden="1">#REF!</definedName>
    <definedName name="OP" localSheetId="2" hidden="1">#REF!</definedName>
    <definedName name="OP" hidden="1">#REF!</definedName>
    <definedName name="opo" localSheetId="2" hidden="1">{#N/A,#N/A,FALSE,"지침";#N/A,#N/A,FALSE,"환경분석";#N/A,#N/A,FALSE,"Sheet16"}</definedName>
    <definedName name="opo" hidden="1">{#N/A,#N/A,FALSE,"지침";#N/A,#N/A,FALSE,"환경분석";#N/A,#N/A,FALSE,"Sheet16"}</definedName>
    <definedName name="opopop" localSheetId="2" hidden="1">#REF!</definedName>
    <definedName name="opopop" hidden="1">#REF!</definedName>
    <definedName name="order2" hidden="1">0</definedName>
    <definedName name="ouio" localSheetId="2" hidden="1">{#N/A,#N/A,FALSE,"부대2"}</definedName>
    <definedName name="ouio" hidden="1">{#N/A,#N/A,FALSE,"부대2"}</definedName>
    <definedName name="P01_">'[1]기계경비 (2)'!$A$2:$C$34</definedName>
    <definedName name="plus" localSheetId="2" hidden="1">{#N/A,#N/A,FALSE,"Sheet1"}</definedName>
    <definedName name="plus" hidden="1">{#N/A,#N/A,FALSE,"Sheet1"}</definedName>
    <definedName name="plus견적서" localSheetId="2" hidden="1">{#N/A,#N/A,FALSE,"Sheet1"}</definedName>
    <definedName name="plus견적서" hidden="1">{#N/A,#N/A,FALSE,"Sheet1"}</definedName>
    <definedName name="POI" localSheetId="2" hidden="1">#REF!</definedName>
    <definedName name="POI" hidden="1">#REF!</definedName>
    <definedName name="PPP">'[1]기계경비 (2)'!$A$1:$C$27</definedName>
    <definedName name="pppppppppppppppp" localSheetId="2" hidden="1">{#N/A,#N/A,FALSE,"지침";#N/A,#N/A,FALSE,"환경분석";#N/A,#N/A,FALSE,"Sheet16"}</definedName>
    <definedName name="pppppppppppppppp" hidden="1">{#N/A,#N/A,FALSE,"지침";#N/A,#N/A,FALSE,"환경분석";#N/A,#N/A,FALSE,"Sheet16"}</definedName>
    <definedName name="_xlnm.Print_Area" localSheetId="3">공종별내역서!$A$1:$M$843</definedName>
    <definedName name="_xlnm.Print_Area" localSheetId="1">공종별집계표!$A$1:$M$48</definedName>
    <definedName name="_xlnm.Print_Area" localSheetId="2">관급자재!$A$1:$M$148</definedName>
    <definedName name="_xlnm.Print_Area">[13]내역서!$A$1:$L$85</definedName>
    <definedName name="_xlnm.Print_Titles" localSheetId="3">공종별내역서!$1:$3</definedName>
    <definedName name="_xlnm.Print_Titles" localSheetId="1">공종별집계표!$1:$4</definedName>
    <definedName name="_xlnm.Print_Titles" localSheetId="2">관급자재!$1:$3</definedName>
    <definedName name="_xlnm.Print_Titles" localSheetId="0">원가계산서!$1:$3</definedName>
    <definedName name="_xlnm.Print_Titles">[13]내역서!$A$1:$IV$4</definedName>
    <definedName name="PRT">'[1]기계경비 (2)'!$A$2:$C$34</definedName>
    <definedName name="q">[14]일위목록!$A$7:$J$99</definedName>
    <definedName name="q234562456" localSheetId="2">{"'용역비'!$A$4:$C$8"}</definedName>
    <definedName name="q234562456">{"'용역비'!$A$4:$C$8"}</definedName>
    <definedName name="QA" localSheetId="2" hidden="1">#REF!</definedName>
    <definedName name="QA" hidden="1">#REF!</definedName>
    <definedName name="qedrcc" localSheetId="2" hidden="1">{#N/A,#N/A,FALSE,"부대1"}</definedName>
    <definedName name="qedrcc" hidden="1">{#N/A,#N/A,FALSE,"부대1"}</definedName>
    <definedName name="qerhhhhhhhhhhh" localSheetId="2" hidden="1">{#N/A,#N/A,FALSE,"배수2"}</definedName>
    <definedName name="qerhhhhhhhhhhh" hidden="1">{#N/A,#N/A,FALSE,"배수2"}</definedName>
    <definedName name="qerhhhhhhhhhhhh" localSheetId="2" hidden="1">{#N/A,#N/A,FALSE,"부대1"}</definedName>
    <definedName name="qerhhhhhhhhhhhh" hidden="1">{#N/A,#N/A,FALSE,"부대1"}</definedName>
    <definedName name="qerhhhhhhhhhhhhhhh" localSheetId="2" hidden="1">{#N/A,#N/A,FALSE,"구조2"}</definedName>
    <definedName name="qerhhhhhhhhhhhhhhh" hidden="1">{#N/A,#N/A,FALSE,"구조2"}</definedName>
    <definedName name="QGFTRT"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QGFTRT"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qkqh1" localSheetId="2" hidden="1">{#N/A,#N/A,FALSE,"명세표"}</definedName>
    <definedName name="qkqh1" hidden="1">{#N/A,#N/A,FALSE,"명세표"}</definedName>
    <definedName name="QQ"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QQ"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QQQ" localSheetId="2" hidden="1">#REF!</definedName>
    <definedName name="QQQ" hidden="1">#REF!</definedName>
    <definedName name="qw" localSheetId="2" hidden="1">{#N/A,#N/A,FALSE,"2~8번"}</definedName>
    <definedName name="qw" hidden="1">{#N/A,#N/A,FALSE,"2~8번"}</definedName>
    <definedName name="QWQ" localSheetId="2" hidden="1">{#N/A,#N/A,FALSE,"배수2"}</definedName>
    <definedName name="QWQ" hidden="1">{#N/A,#N/A,FALSE,"배수2"}</definedName>
    <definedName name="qwszsx" localSheetId="2" hidden="1">{#N/A,#N/A,FALSE,"구조1"}</definedName>
    <definedName name="qwszsx" hidden="1">{#N/A,#N/A,FALSE,"구조1"}</definedName>
    <definedName name="qwwsdxdd" localSheetId="2" hidden="1">{#N/A,#N/A,FALSE,"속도"}</definedName>
    <definedName name="qwwsdxdd" hidden="1">{#N/A,#N/A,FALSE,"속도"}</definedName>
    <definedName name="qyk" localSheetId="2">{"'용역비'!$A$4:$C$8"}</definedName>
    <definedName name="qyk">{"'용역비'!$A$4:$C$8"}</definedName>
    <definedName name="rarasfsda" localSheetId="2" hidden="1">{#N/A,#N/A,FALSE,"이정표"}</definedName>
    <definedName name="rarasfsda" hidden="1">{#N/A,#N/A,FALSE,"이정표"}</definedName>
    <definedName name="rasfsafsafdsa" localSheetId="2" hidden="1">{#N/A,#N/A,FALSE,"조골재"}</definedName>
    <definedName name="rasfsafsafdsa" hidden="1">{#N/A,#N/A,FALSE,"조골재"}</definedName>
    <definedName name="RF"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F"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FFV"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RFFV"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RH" localSheetId="2">{"'용역비'!$A$4:$C$8"}</definedName>
    <definedName name="RH">{"'용역비'!$A$4:$C$8"}</definedName>
    <definedName name="rjfl" localSheetId="2" hidden="1">#REF!</definedName>
    <definedName name="rjfl" hidden="1">#REF!</definedName>
    <definedName name="RJRJ" localSheetId="2">BlankMacro1</definedName>
    <definedName name="RJRJ">BlankMacro1</definedName>
    <definedName name="RJRKJRKJR" localSheetId="2">BlankMacro1</definedName>
    <definedName name="RJRKJRKJR">BlankMacro1</definedName>
    <definedName name="RK" hidden="1">[8]수량산출!#REF!</definedName>
    <definedName name="rks" localSheetId="2" hidden="1">{#N/A,#N/A,FALSE,"구조2"}</definedName>
    <definedName name="rks" hidden="1">{#N/A,#N/A,FALSE,"구조2"}</definedName>
    <definedName name="RKSK"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s" localSheetId="2" hidden="1">{#N/A,#N/A,FALSE,"부대1"}</definedName>
    <definedName name="rkss" hidden="1">{#N/A,#N/A,FALSE,"부대1"}</definedName>
    <definedName name="rksss" localSheetId="2" hidden="1">{#N/A,#N/A,FALSE,"부대2"}</definedName>
    <definedName name="rksss" hidden="1">{#N/A,#N/A,FALSE,"부대2"}</definedName>
    <definedName name="rkssss" localSheetId="2" hidden="1">{#N/A,#N/A,FALSE,"속도"}</definedName>
    <definedName name="rkssss" hidden="1">{#N/A,#N/A,FALSE,"속도"}</definedName>
    <definedName name="RL" localSheetId="2">BlankMacro1</definedName>
    <definedName name="RL">BlankMacro1</definedName>
    <definedName name="RLTJD" localSheetId="2">BlankMacro1</definedName>
    <definedName name="RLTJD">BlankMacro1</definedName>
    <definedName name="rnrwjd"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nrwjd"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oyalty" localSheetId="2" hidden="1">{#N/A,#N/A,FALSE,"Sheet1"}</definedName>
    <definedName name="Royalty" hidden="1">{#N/A,#N/A,FALSE,"Sheet1"}</definedName>
    <definedName name="RRR" localSheetId="2" hidden="1">{#N/A,#N/A,FALSE,"명세표"}</definedName>
    <definedName name="RRR" hidden="1">{#N/A,#N/A,FALSE,"명세표"}</definedName>
    <definedName name="rsaraf" localSheetId="2" hidden="1">{#N/A,#N/A,FALSE,"운반시간"}</definedName>
    <definedName name="rsaraf" hidden="1">{#N/A,#N/A,FALSE,"운반시간"}</definedName>
    <definedName name="RT" localSheetId="2">{"'용역비'!$A$4:$C$8"}</definedName>
    <definedName name="RT">{"'용역비'!$A$4:$C$8"}</definedName>
    <definedName name="RTGH" localSheetId="2">{"'용역비'!$A$4:$C$8"}</definedName>
    <definedName name="RTGH">{"'용역비'!$A$4:$C$8"}</definedName>
    <definedName name="rth" localSheetId="2">{"'용역비'!$A$4:$C$8"}</definedName>
    <definedName name="rth">{"'용역비'!$A$4:$C$8"}</definedName>
    <definedName name="rtuww" localSheetId="2" hidden="1">{#N/A,#N/A,FALSE,"토공2"}</definedName>
    <definedName name="rtuww" hidden="1">{#N/A,#N/A,FALSE,"토공2"}</definedName>
    <definedName name="rty" localSheetId="2">{"'용역비'!$A$4:$C$8"}</definedName>
    <definedName name="rty">{"'용역비'!$A$4:$C$8"}</definedName>
    <definedName name="rurtrruryuru" localSheetId="2" hidden="1">{#N/A,#N/A,FALSE,"포장1";#N/A,#N/A,FALSE,"포장1"}</definedName>
    <definedName name="rurtrruryuru" hidden="1">{#N/A,#N/A,FALSE,"포장1";#N/A,#N/A,FALSE,"포장1"}</definedName>
    <definedName name="rwe6vtd" localSheetId="2" hidden="1">{#N/A,#N/A,FALSE,"표지목차"}</definedName>
    <definedName name="rwe6vtd" hidden="1">{#N/A,#N/A,FALSE,"표지목차"}</definedName>
    <definedName name="ryescerfwe" localSheetId="2" hidden="1">{#N/A,#N/A,FALSE,"부대2"}</definedName>
    <definedName name="ryescerfwe" hidden="1">{#N/A,#N/A,FALSE,"부대2"}</definedName>
    <definedName name="RYUIRYU" localSheetId="2">{"'용역비'!$A$4:$C$8"}</definedName>
    <definedName name="RYUIRYU">{"'용역비'!$A$4:$C$8"}</definedName>
    <definedName name="ryuk" localSheetId="2">{"'용역비'!$A$4:$C$8"}</definedName>
    <definedName name="ryuk">{"'용역비'!$A$4:$C$8"}</definedName>
    <definedName name="s" localSheetId="2" hidden="1">#REF!</definedName>
    <definedName name="s" hidden="1">#REF!</definedName>
    <definedName name="SAPBEXdnldView" hidden="1">"41JLQUL0YNPVK3OX98UIGJGNP"</definedName>
    <definedName name="SAPBEXsysID" hidden="1">"BWP"</definedName>
    <definedName name="sasasa" localSheetId="2" hidden="1">{#N/A,#N/A,FALSE,"속도"}</definedName>
    <definedName name="sasasa" hidden="1">{#N/A,#N/A,FALSE,"속도"}</definedName>
    <definedName name="SCV"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CV"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D" localSheetId="2">{"'용역비'!$A$4:$C$8"}</definedName>
    <definedName name="SD">{"'용역비'!$A$4:$C$8"}</definedName>
    <definedName name="SDAS" localSheetId="2">{"'Firr(선)'!$AS$1:$AY$62","'Firr(사)'!$AS$1:$AY$62","'Firr(회)'!$AS$1:$AY$62","'Firr(선)'!$L$1:$V$62","'Firr(사)'!$L$1:$V$62","'Firr(회)'!$L$1:$V$62"}</definedName>
    <definedName name="SDAS">{"'Firr(선)'!$AS$1:$AY$62","'Firr(사)'!$AS$1:$AY$62","'Firr(회)'!$AS$1:$AY$62","'Firr(선)'!$L$1:$V$62","'Firr(사)'!$L$1:$V$62","'Firr(회)'!$L$1:$V$62"}</definedName>
    <definedName name="SDCFG\" localSheetId="2" hidden="1">{#N/A,#N/A,FALSE,"운반시간"}</definedName>
    <definedName name="SDCFG\" hidden="1">{#N/A,#N/A,FALSE,"운반시간"}</definedName>
    <definedName name="SDDFD" localSheetId="2" hidden="1">{#N/A,#N/A,FALSE,"배수1"}</definedName>
    <definedName name="SDDFD" hidden="1">{#N/A,#N/A,FALSE,"배수1"}</definedName>
    <definedName name="SDF" localSheetId="2" hidden="1">{#N/A,#N/A,FALSE,"혼합골재"}</definedName>
    <definedName name="SDF" hidden="1">{#N/A,#N/A,FALSE,"혼합골재"}</definedName>
    <definedName name="SDFDFD" localSheetId="2" hidden="1">{#N/A,#N/A,FALSE,"운반시간"}</definedName>
    <definedName name="SDFDFD" hidden="1">{#N/A,#N/A,FALSE,"운반시간"}</definedName>
    <definedName name="SDFSF" localSheetId="2" hidden="1">#REF!</definedName>
    <definedName name="SDFSF" hidden="1">#REF!</definedName>
    <definedName name="sdryhj" localSheetId="2">{"'용역비'!$A$4:$C$8"}</definedName>
    <definedName name="sdryhj">{"'용역비'!$A$4:$C$8"}</definedName>
    <definedName name="sdsdddd" localSheetId="2" hidden="1">{#N/A,#N/A,FALSE,"토공2"}</definedName>
    <definedName name="sdsdddd" hidden="1">{#N/A,#N/A,FALSE,"토공2"}</definedName>
    <definedName name="sdsdsdsdsdsd" localSheetId="2" hidden="1">{#N/A,#N/A,FALSE,"지침";#N/A,#N/A,FALSE,"환경분석";#N/A,#N/A,FALSE,"Sheet16"}</definedName>
    <definedName name="sdsdsdsdsdsd" hidden="1">{#N/A,#N/A,FALSE,"지침";#N/A,#N/A,FALSE,"환경분석";#N/A,#N/A,FALSE,"Sheet16"}</definedName>
    <definedName name="SE" localSheetId="2">{"'용역비'!$A$4:$C$8"}</definedName>
    <definedName name="SE">{"'용역비'!$A$4:$C$8"}</definedName>
    <definedName name="SFA" localSheetId="2" hidden="1">{#N/A,#N/A,FALSE,"포장1";#N/A,#N/A,FALSE,"포장1"}</definedName>
    <definedName name="SFA" hidden="1">{#N/A,#N/A,FALSE,"포장1";#N/A,#N/A,FALSE,"포장1"}</definedName>
    <definedName name="SFFF" hidden="1">[15]노임단가!#REF!</definedName>
    <definedName name="SFFFFF" hidden="1">[15]노임단가!#REF!</definedName>
    <definedName name="sfggf" localSheetId="2" hidden="1">{#N/A,#N/A,FALSE,"배수1"}</definedName>
    <definedName name="sfggf" hidden="1">{#N/A,#N/A,FALSE,"배수1"}</definedName>
    <definedName name="SFSDFDSF" localSheetId="2" hidden="1">{#N/A,#N/A,FALSE,"운반시간"}</definedName>
    <definedName name="SFSDFDSF" hidden="1">{#N/A,#N/A,FALSE,"운반시간"}</definedName>
    <definedName name="SHEET100" localSheetId="2" hidden="1">#REF!</definedName>
    <definedName name="SHEET100" hidden="1">#REF!</definedName>
    <definedName name="shutt" localSheetId="2" hidden="1">#REF!</definedName>
    <definedName name="shutt" hidden="1">#REF!</definedName>
    <definedName name="SK"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KI" hidden="1">[15]노임단가!#REF!</definedName>
    <definedName name="sodur"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odur"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localSheetId="2" hidden="1">#REF!</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1" localSheetId="2" hidden="1">#REF!</definedName>
    <definedName name="SORT1" hidden="1">#REF!</definedName>
    <definedName name="sort2" localSheetId="2" hidden="1">#REF!</definedName>
    <definedName name="sort2" hidden="1">#REF!</definedName>
    <definedName name="SPARE"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SPARE"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srth" localSheetId="2">{"'용역비'!$A$4:$C$8"}</definedName>
    <definedName name="srth">{"'용역비'!$A$4:$C$8"}</definedName>
    <definedName name="ss" localSheetId="2" hidden="1">{#N/A,#N/A,FALSE,"운반시간"}</definedName>
    <definedName name="ss" hidden="1">{#N/A,#N/A,FALSE,"운반시간"}</definedName>
    <definedName name="ssa" localSheetId="2" hidden="1">{#N/A,#N/A,FALSE,"전력간선"}</definedName>
    <definedName name="ssa" hidden="1">{#N/A,#N/A,FALSE,"전력간선"}</definedName>
    <definedName name="sss" localSheetId="2" hidden="1">{#N/A,#N/A,FALSE,"전력간선"}</definedName>
    <definedName name="sss" hidden="1">{#N/A,#N/A,FALSE,"전력간선"}</definedName>
    <definedName name="ssss">#N/A</definedName>
    <definedName name="STR"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TR"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TS" localSheetId="2">{"'용역비'!$A$4:$C$8"}</definedName>
    <definedName name="STS">{"'용역비'!$A$4:$C$8"}</definedName>
    <definedName name="SWS" localSheetId="2" hidden="1">#REF!</definedName>
    <definedName name="SWS" hidden="1">#REF!</definedName>
    <definedName name="T" localSheetId="2">{"'용역비'!$A$4:$C$8"}</definedName>
    <definedName name="T">{"'용역비'!$A$4:$C$8"}</definedName>
    <definedName name="TEYJ" localSheetId="2">{"'용역비'!$A$4:$C$8"}</definedName>
    <definedName name="TEYJ">{"'용역비'!$A$4:$C$8"}</definedName>
    <definedName name="TFUI" localSheetId="2">{"'용역비'!$A$4:$C$8"}</definedName>
    <definedName name="TFUI">{"'용역비'!$A$4:$C$8"}</definedName>
    <definedName name="tgi"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g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N"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TN"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trrrtrrtr" localSheetId="2" hidden="1">{#N/A,#N/A,FALSE,"포장2"}</definedName>
    <definedName name="trrrtrrtr" hidden="1">{#N/A,#N/A,FALSE,"포장2"}</definedName>
    <definedName name="tt" localSheetId="2" hidden="1">{#N/A,#N/A,FALSE,"단가표지"}</definedName>
    <definedName name="tt" hidden="1">{#N/A,#N/A,FALSE,"단가표지"}</definedName>
    <definedName name="TTTT" localSheetId="2" hidden="1">#REF!</definedName>
    <definedName name="TTTT" hidden="1">#REF!</definedName>
    <definedName name="ttttt" localSheetId="2" hidden="1">{#N/A,#N/A,FALSE,"지침";#N/A,#N/A,FALSE,"환경분석";#N/A,#N/A,FALSE,"Sheet16"}</definedName>
    <definedName name="ttttt" hidden="1">{#N/A,#N/A,FALSE,"지침";#N/A,#N/A,FALSE,"환경분석";#N/A,#N/A,FALSE,"Sheet16"}</definedName>
    <definedName name="tu" localSheetId="2">{"'용역비'!$A$4:$C$8"}</definedName>
    <definedName name="tu">{"'용역비'!$A$4:$C$8"}</definedName>
    <definedName name="tuilol" localSheetId="2">{"'용역비'!$A$4:$C$8"}</definedName>
    <definedName name="tuilol">{"'용역비'!$A$4:$C$8"}</definedName>
    <definedName name="TUIO" localSheetId="2">{"'용역비'!$A$4:$C$8"}</definedName>
    <definedName name="TUIO">{"'용역비'!$A$4:$C$8"}</definedName>
    <definedName name="TUIO.L" localSheetId="2">{"'용역비'!$A$4:$C$8"}</definedName>
    <definedName name="TUIO.L">{"'용역비'!$A$4:$C$8"}</definedName>
    <definedName name="TUIOTUI" localSheetId="2">{"'용역비'!$A$4:$C$8"}</definedName>
    <definedName name="TUIOTUI">{"'용역비'!$A$4:$C$8"}</definedName>
    <definedName name="ty" localSheetId="2" hidden="1">{#N/A,#N/A,FALSE,"이정표"}</definedName>
    <definedName name="ty" hidden="1">{#N/A,#N/A,FALSE,"이정표"}</definedName>
    <definedName name="TYHFDGFD" localSheetId="2" hidden="1">{#N/A,#N/A,FALSE,"배수2"}</definedName>
    <definedName name="TYHFDGFD" hidden="1">{#N/A,#N/A,FALSE,"배수2"}</definedName>
    <definedName name="TYJ" localSheetId="2">{"'용역비'!$A$4:$C$8"}</definedName>
    <definedName name="TYJ">{"'용역비'!$A$4:$C$8"}</definedName>
    <definedName name="tyje" localSheetId="2">{"'용역비'!$A$4:$C$8"}</definedName>
    <definedName name="tyje">{"'용역비'!$A$4:$C$8"}</definedName>
    <definedName name="tyjet" localSheetId="2">{"'용역비'!$A$4:$C$8"}</definedName>
    <definedName name="tyjet">{"'용역비'!$A$4:$C$8"}</definedName>
    <definedName name="TYPE"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TYPE"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tytju4tewete" localSheetId="2" hidden="1">{#N/A,#N/A,FALSE,"속도"}</definedName>
    <definedName name="tytju4tewete" hidden="1">{#N/A,#N/A,FALSE,"속도"}</definedName>
    <definedName name="tyu" localSheetId="2">{"'용역비'!$A$4:$C$8"}</definedName>
    <definedName name="tyu">{"'용역비'!$A$4:$C$8"}</definedName>
    <definedName name="UDTGUDFJGHDTG" localSheetId="2" hidden="1">{#N/A,#N/A,FALSE,"지침";#N/A,#N/A,FALSE,"환경분석";#N/A,#N/A,FALSE,"Sheet16"}</definedName>
    <definedName name="UDTGUDFJGHDTG" hidden="1">{#N/A,#N/A,FALSE,"지침";#N/A,#N/A,FALSE,"환경분석";#N/A,#N/A,FALSE,"Sheet16"}</definedName>
    <definedName name="uhio8ou" localSheetId="2" hidden="1">{#N/A,#N/A,FALSE,"포장2"}</definedName>
    <definedName name="uhio8ou" hidden="1">{#N/A,#N/A,FALSE,"포장2"}</definedName>
    <definedName name="uiok" localSheetId="2" hidden="1">{#N/A,#N/A,FALSE,"표지목차"}</definedName>
    <definedName name="uiok" hidden="1">{#N/A,#N/A,FALSE,"표지목차"}</definedName>
    <definedName name="ujk" localSheetId="2" hidden="1">{#N/A,#N/A,FALSE,"운반시간"}</definedName>
    <definedName name="ujk" hidden="1">{#N/A,#N/A,FALSE,"운반시간"}</definedName>
    <definedName name="ulo" localSheetId="2">{"'용역비'!$A$4:$C$8"}</definedName>
    <definedName name="ulo">{"'용역비'!$A$4:$C$8"}</definedName>
    <definedName name="uoi8p" localSheetId="2" hidden="1">{#N/A,#N/A,FALSE,"운반시간"}</definedName>
    <definedName name="uoi8p" hidden="1">{#N/A,#N/A,FALSE,"운반시간"}</definedName>
    <definedName name="uoi8u" localSheetId="2" hidden="1">{#N/A,#N/A,FALSE,"토공2"}</definedName>
    <definedName name="uoi8u" hidden="1">{#N/A,#N/A,FALSE,"토공2"}</definedName>
    <definedName name="uoio" localSheetId="2" hidden="1">{#N/A,#N/A,FALSE,"포장1";#N/A,#N/A,FALSE,"포장1"}</definedName>
    <definedName name="uoio" hidden="1">{#N/A,#N/A,FALSE,"포장1";#N/A,#N/A,FALSE,"포장1"}</definedName>
    <definedName name="uoiup" localSheetId="2" hidden="1">{#N/A,#N/A,FALSE,"구조1"}</definedName>
    <definedName name="uoiup" hidden="1">{#N/A,#N/A,FALSE,"구조1"}</definedName>
    <definedName name="up" localSheetId="2" hidden="1">{#N/A,#N/A,FALSE,"지침";#N/A,#N/A,FALSE,"환경분석";#N/A,#N/A,FALSE,"Sheet16"}</definedName>
    <definedName name="up" hidden="1">{#N/A,#N/A,FALSE,"지침";#N/A,#N/A,FALSE,"환경분석";#N/A,#N/A,FALSE,"Sheet16"}</definedName>
    <definedName name="UTI" localSheetId="2">{"'용역비'!$A$4:$C$8"}</definedName>
    <definedName name="UTI">{"'용역비'!$A$4:$C$8"}</definedName>
    <definedName name="UTIOL" localSheetId="2">{"'용역비'!$A$4:$C$8"}</definedName>
    <definedName name="UTIOL">{"'용역비'!$A$4:$C$8"}</definedName>
    <definedName name="uyjesc" localSheetId="2" hidden="1">{#N/A,#N/A,FALSE,"포장1";#N/A,#N/A,FALSE,"포장1"}</definedName>
    <definedName name="uyjesc" hidden="1">{#N/A,#N/A,FALSE,"포장1";#N/A,#N/A,FALSE,"포장1"}</definedName>
    <definedName name="vwat" localSheetId="2" hidden="1">{#N/A,#N/A,FALSE,"운반시간"}</definedName>
    <definedName name="vwat" hidden="1">{#N/A,#N/A,FALSE,"운반시간"}</definedName>
    <definedName name="WJODD"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JODD"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LDJWO"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LDJWO"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LQ" localSheetId="2" hidden="1">{#N/A,#N/A,FALSE,"명세표"}</definedName>
    <definedName name="WLQ" hidden="1">{#N/A,#N/A,FALSE,"명세표"}</definedName>
    <definedName name="wlqrp" hidden="1">0</definedName>
    <definedName name="wm.조골재1" localSheetId="2" hidden="1">{#N/A,#N/A,FALSE,"조골재"}</definedName>
    <definedName name="wm.조골재1" hidden="1">{#N/A,#N/A,FALSE,"조골재"}</definedName>
    <definedName name="WRITE" localSheetId="2" hidden="1">{#N/A,#N/A,FALSE,"CCTV"}</definedName>
    <definedName name="WRITE" hidden="1">{#N/A,#N/A,FALSE,"CCTV"}</definedName>
    <definedName name="wrn.0812ESC." localSheetId="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2번." localSheetId="2" hidden="1">{#N/A,#N/A,FALSE,"2~8번"}</definedName>
    <definedName name="wrn.2번." hidden="1">{#N/A,#N/A,FALSE,"2~8번"}</definedName>
    <definedName name="wrn.34건물기초." localSheetId="2" hidden="1">{#N/A,#N/A,FALSE,"집계";#N/A,#N/A,FALSE,"표지";#N/A,#N/A,FALSE,"터빈집계";#N/A,#N/A,FALSE,"터빈내역";#N/A,#N/A,FALSE,"주제어집계";#N/A,#N/A,FALSE,"주제어내역";#N/A,#N/A,FALSE,"보일러집계";#N/A,#N/A,FALSE,"보일러내역"}</definedName>
    <definedName name="wrn.34건물기초." hidden="1">{#N/A,#N/A,FALSE,"집계";#N/A,#N/A,FALSE,"표지";#N/A,#N/A,FALSE,"터빈집계";#N/A,#N/A,FALSE,"터빈내역";#N/A,#N/A,FALSE,"주제어집계";#N/A,#N/A,FALSE,"주제어내역";#N/A,#N/A,FALSE,"보일러집계";#N/A,#N/A,FALSE,"보일러내역"}</definedName>
    <definedName name="wrn.97." localSheetId="2" hidden="1">{#N/A,#N/A,FALSE,"지침";#N/A,#N/A,FALSE,"환경분석";#N/A,#N/A,FALSE,"Sheet16"}</definedName>
    <definedName name="wrn.97." hidden="1">{#N/A,#N/A,FALSE,"지침";#N/A,#N/A,FALSE,"환경분석";#N/A,#N/A,FALSE,"Sheet16"}</definedName>
    <definedName name="WRN.98." localSheetId="2" hidden="1">{#N/A,#N/A,FALSE,"지침";#N/A,#N/A,FALSE,"환경분석";#N/A,#N/A,FALSE,"Sheet16"}</definedName>
    <definedName name="WRN.98." hidden="1">{#N/A,#N/A,FALSE,"지침";#N/A,#N/A,FALSE,"환경분석";#N/A,#N/A,FALSE,"Sheet16"}</definedName>
    <definedName name="wrn.ac30prn." localSheetId="2"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BM." localSheetId="2" hidden="1">{#N/A,#N/A,FALSE,"CCTV"}</definedName>
    <definedName name="wrn.BM." hidden="1">{#N/A,#N/A,FALSE,"CCTV"}</definedName>
    <definedName name="wrn.test1." localSheetId="2" hidden="1">{#N/A,#N/A,FALSE,"명세표"}</definedName>
    <definedName name="wrn.test1." hidden="1">{#N/A,#N/A,FALSE,"명세표"}</definedName>
    <definedName name="wrn.건물기초."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견적." localSheetId="2" hidden="1">{#N/A,#N/A,FALSE,"Sheet1";#N/A,#N/A,FALSE,"Sheet2";#N/A,#N/A,FALSE,"TAB96-1"}</definedName>
    <definedName name="wrn.견적." hidden="1">{#N/A,#N/A,FALSE,"Sheet1";#N/A,#N/A,FALSE,"Sheet2";#N/A,#N/A,FALSE,"TAB96-1"}</definedName>
    <definedName name="wrn.고철소정교." localSheetId="2" hidden="1">{#N/A,#N/A,TRUE,"단가산출서";#N/A,#N/A,TRUE,"수량산출서"}</definedName>
    <definedName name="wrn.고철소정교." hidden="1">{#N/A,#N/A,TRUE,"단가산출서";#N/A,#N/A,TRUE,"수량산출서"}</definedName>
    <definedName name="wrn.골재소요량." localSheetId="2" hidden="1">{#N/A,#N/A,FALSE,"골재소요량";#N/A,#N/A,FALSE,"골재소요량"}</definedName>
    <definedName name="wrn.골재소요량." hidden="1">{#N/A,#N/A,FALSE,"골재소요량";#N/A,#N/A,FALSE,"골재소요량"}</definedName>
    <definedName name="wrn.공사설계서." localSheetId="2" hidden="1">{#N/A,#N/A,TRUE,"설계수량";#N/A,#N/A,TRUE,"예정공정표60";#N/A,#N/A,TRUE,"공사설명서";#N/A,#N/A,TRUE,"수량총괄";#N/A,#N/A,TRUE,"공사비예산서";#N/A,#N/A,TRUE,"공사계획서";#N/A,#N/A,TRUE,"품셈총괄";#N/A,#N/A,TRUE,"설계서표지"}</definedName>
    <definedName name="wrn.공사설계서." hidden="1">{#N/A,#N/A,TRUE,"설계수량";#N/A,#N/A,TRUE,"예정공정표60";#N/A,#N/A,TRUE,"공사설명서";#N/A,#N/A,TRUE,"수량총괄";#N/A,#N/A,TRUE,"공사비예산서";#N/A,#N/A,TRUE,"공사계획서";#N/A,#N/A,TRUE,"품셈총괄";#N/A,#N/A,TRUE,"설계서표지"}</definedName>
    <definedName name="wrn.교육청." localSheetId="2" hidden="1">{#N/A,#N/A,FALSE,"전력간선"}</definedName>
    <definedName name="wrn.교육청." hidden="1">{#N/A,#N/A,FALSE,"전력간선"}</definedName>
    <definedName name="wrn.교육청.1" localSheetId="2" hidden="1">{#N/A,#N/A,FALSE,"전력간선"}</definedName>
    <definedName name="wrn.교육청.1" hidden="1">{#N/A,#N/A,FALSE,"전력간선"}</definedName>
    <definedName name="wrn.구리청소년수련원." localSheetId="2" hidden="1">{#N/A,#N/A,TRUE,"1. 부하계산";#N/A,#N/A,TRUE,"1-1.부하계산기준";#N/A,#N/A,TRUE,"1-2.부하계산방법";#N/A,#N/A,TRUE,"1-3.부하집계";#N/A,#N/A,TRUE,"공조기부하집계";#N/A,#N/A,TRUE,"FCU";#N/A,#N/A,TRUE,"방열기";#N/A,#N/A,TRUE,"장비선정";#N/A,#N/A,TRUE,"1-4.부하계산";#N/A,#N/A,TRUE,"1-4.부하계산 (2)";#N/A,#N/A,TRUE,"2.장비선정";#N/A,#N/A,TRUE,"2-1AHU";#N/A,#N/A,TRUE,"2-2보일러";#N/A,#N/A,TRUE,"2-3냉온수기";#N/A,#N/A,TRUE,"2-4냉각탑";#N/A,#N/A,TRUE,"2-5PAC";#N/A,#N/A,TRUE,"2-6열교환기";#N/A,#N/A,TRUE,"2-7탱크";#N/A,#N/A,TRUE,"2-8펌프";#N/A,#N/A,TRUE,"2-9팬";#N/A,#N/A,TRUE,"팬정압 (2)"}</definedName>
    <definedName name="wrn.구리청소년수련원." hidden="1">{#N/A,#N/A,TRUE,"1. 부하계산";#N/A,#N/A,TRUE,"1-1.부하계산기준";#N/A,#N/A,TRUE,"1-2.부하계산방법";#N/A,#N/A,TRUE,"1-3.부하집계";#N/A,#N/A,TRUE,"공조기부하집계";#N/A,#N/A,TRUE,"FCU";#N/A,#N/A,TRUE,"방열기";#N/A,#N/A,TRUE,"장비선정";#N/A,#N/A,TRUE,"1-4.부하계산";#N/A,#N/A,TRUE,"1-4.부하계산 (2)";#N/A,#N/A,TRUE,"2.장비선정";#N/A,#N/A,TRUE,"2-1AHU";#N/A,#N/A,TRUE,"2-2보일러";#N/A,#N/A,TRUE,"2-3냉온수기";#N/A,#N/A,TRUE,"2-4냉각탑";#N/A,#N/A,TRUE,"2-5PAC";#N/A,#N/A,TRUE,"2-6열교환기";#N/A,#N/A,TRUE,"2-7탱크";#N/A,#N/A,TRUE,"2-8펌프";#N/A,#N/A,TRUE,"2-9팬";#N/A,#N/A,TRUE,"팬정압 (2)"}</definedName>
    <definedName name="wrn.구조2." localSheetId="2" hidden="1">{#N/A,#N/A,FALSE,"구조2"}</definedName>
    <definedName name="wrn.구조2." hidden="1">{#N/A,#N/A,FALSE,"구조2"}</definedName>
    <definedName name="wrn.금산상휴게소." localSheetId="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금산상휴게소."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기성." localSheetId="2" hidden="1">{#N/A,#N/A,FALSE,"신청통보";#N/A,#N/A,FALSE,"기성확인서";#N/A,#N/A,FALSE,"기성내역서"}</definedName>
    <definedName name="wrn.기성." hidden="1">{#N/A,#N/A,FALSE,"신청통보";#N/A,#N/A,FALSE,"기성확인서";#N/A,#N/A,FALSE,"기성내역서"}</definedName>
    <definedName name="wrn.기초." localSheetId="2" hidden="1">{#N/A,#N/A,FALSE,"터빈집계";#N/A,#N/A,FALSE,"터빈내역";#N/A,#N/A,FALSE,"보일러집계";#N/A,#N/A,FALSE,"보일러내역"}</definedName>
    <definedName name="wrn.기초." hidden="1">{#N/A,#N/A,FALSE,"터빈집계";#N/A,#N/A,FALSE,"터빈내역";#N/A,#N/A,FALSE,"보일러집계";#N/A,#N/A,FALSE,"보일러내역"}</definedName>
    <definedName name="wrn.남원공설운동장." localSheetId="2" hidden="1">{#N/A,#N/A,TRUE,"1. 부하계산";#N/A,#N/A,TRUE,"1-1.부하계산기준";#N/A,#N/A,TRUE,"1-2.부하계산";#N/A,#N/A,TRUE,"2.장비선정";#N/A,#N/A,TRUE,"2-1보일러";#N/A,#N/A,TRUE,"2-2펌프";#N/A,#N/A,TRUE,"2-3탱크";#N/A,#N/A,TRUE,"2-4전기방열기";#N/A,#N/A,TRUE,"2-5전기온수기";#N/A,#N/A,TRUE,"2-6팬"}</definedName>
    <definedName name="wrn.남원공설운동장." hidden="1">{#N/A,#N/A,TRUE,"1. 부하계산";#N/A,#N/A,TRUE,"1-1.부하계산기준";#N/A,#N/A,TRUE,"1-2.부하계산";#N/A,#N/A,TRUE,"2.장비선정";#N/A,#N/A,TRUE,"2-1보일러";#N/A,#N/A,TRUE,"2-2펌프";#N/A,#N/A,TRUE,"2-3탱크";#N/A,#N/A,TRUE,"2-4전기방열기";#N/A,#N/A,TRUE,"2-5전기온수기";#N/A,#N/A,TRUE,"2-6팬"}</definedName>
    <definedName name="wrn.단가표지." localSheetId="2" hidden="1">{#N/A,#N/A,FALSE,"단가표지"}</definedName>
    <definedName name="wrn.단가표지." hidden="1">{#N/A,#N/A,FALSE,"단가표지"}</definedName>
    <definedName name="wrn.대한생명보험._.강남사옥._.신축공사." localSheetId="2" hidden="1">{#N/A,#N/A,TRUE,"공조기";#N/A,#N/A,TRUE,"FCU";#N/A,#N/A,TRUE,"1-20";#N/A,#N/A,TRUE,"21-40";#N/A,#N/A,TRUE,"41-60";#N/A,#N/A,TRUE,"61-80";#N/A,#N/A,TRUE,"화장실부하집계";#N/A,#N/A,TRUE,"화장실"}</definedName>
    <definedName name="wrn.대한생명보험._.강남사옥._.신축공사." hidden="1">{#N/A,#N/A,TRUE,"공조기";#N/A,#N/A,TRUE,"FCU";#N/A,#N/A,TRUE,"1-20";#N/A,#N/A,TRUE,"21-40";#N/A,#N/A,TRUE,"41-60";#N/A,#N/A,TRUE,"61-80";#N/A,#N/A,TRUE,"화장실부하집계";#N/A,#N/A,TRUE,"화장실"}</definedName>
    <definedName name="wrn.목동재건축아파트." localSheetId="2" hidden="1">{#N/A,#N/A,TRUE,"1. 부하계산";#N/A,#N/A,TRUE,"1-1.부하계산기준";#N/A,#N/A,TRUE,"1-3.부하집계";#N/A,#N/A,TRUE,"1-4.부하계산(24평)";#N/A,#N/A,TRUE,"1-4.부하계산(33평)";#N/A,#N/A,TRUE,"1-4.부하계산 (40평)";#N/A,#N/A,TRUE,"1-4.부하계산 (부속)";#N/A,#N/A,TRUE,"2.장비선정";#N/A,#N/A,TRUE,"2-1보일러";#N/A,#N/A,TRUE,"2-4팬";#N/A,#N/A,TRUE,"팬(2)"}</definedName>
    <definedName name="wrn.목동재건축아파트." hidden="1">{#N/A,#N/A,TRUE,"1. 부하계산";#N/A,#N/A,TRUE,"1-1.부하계산기준";#N/A,#N/A,TRUE,"1-3.부하집계";#N/A,#N/A,TRUE,"1-4.부하계산(24평)";#N/A,#N/A,TRUE,"1-4.부하계산(33평)";#N/A,#N/A,TRUE,"1-4.부하계산 (40평)";#N/A,#N/A,TRUE,"1-4.부하계산 (부속)";#N/A,#N/A,TRUE,"2.장비선정";#N/A,#N/A,TRUE,"2-1보일러";#N/A,#N/A,TRUE,"2-4팬";#N/A,#N/A,TRUE,"팬(2)"}</definedName>
    <definedName name="wrn.배수1." localSheetId="2" hidden="1">{#N/A,#N/A,FALSE,"배수1"}</definedName>
    <definedName name="wrn.배수1." hidden="1">{#N/A,#N/A,FALSE,"배수1"}</definedName>
    <definedName name="wrn.배수2." localSheetId="2" hidden="1">{#N/A,#N/A,FALSE,"배수2"}</definedName>
    <definedName name="wrn.배수2." hidden="1">{#N/A,#N/A,FALSE,"배수2"}</definedName>
    <definedName name="wrn.보일러마감." localSheetId="2" hidden="1">{#N/A,#N/A,FALSE,"물가변동 (2)";#N/A,#N/A,FALSE,"공사비";#N/A,#N/A,FALSE,"사급";#N/A,#N/A,FALSE,"도급집계";#N/A,#N/A,FALSE,"재료비";#N/A,#N/A,FALSE,"노무비";#N/A,#N/A,FALSE,"경비"}</definedName>
    <definedName name="wrn.보일러마감." hidden="1">{#N/A,#N/A,FALSE,"물가변동 (2)";#N/A,#N/A,FALSE,"공사비";#N/A,#N/A,FALSE,"사급";#N/A,#N/A,FALSE,"도급집계";#N/A,#N/A,FALSE,"재료비";#N/A,#N/A,FALSE,"노무비";#N/A,#N/A,FALSE,"경비"}</definedName>
    <definedName name="wrn.부대1." localSheetId="2" hidden="1">{#N/A,#N/A,FALSE,"부대1"}</definedName>
    <definedName name="wrn.부대1." hidden="1">{#N/A,#N/A,FALSE,"부대1"}</definedName>
    <definedName name="wrn.부대2." localSheetId="2" hidden="1">{#N/A,#N/A,FALSE,"부대2"}</definedName>
    <definedName name="wrn.부대2." hidden="1">{#N/A,#N/A,FALSE,"부대2"}</definedName>
    <definedName name="wrn.부산주경기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하계산서." localSheetId="2" hidden="1">{#N/A,#N/A,TRUE,"1.부하계산기준";#N/A,#N/A,TRUE,"2.부하계산방법"}</definedName>
    <definedName name="wrn.부하계산서." hidden="1">{#N/A,#N/A,TRUE,"1.부하계산기준";#N/A,#N/A,TRUE,"2.부하계산방법"}</definedName>
    <definedName name="wrn.서울제일성결교회." localSheetId="2" hidden="1">{#N/A,#N/A,TRUE,"1. 부하계산";#N/A,#N/A,TRUE,"1-1.부하계산기준";#N/A,#N/A,TRUE,"1-2.부하계산방법";#N/A,#N/A,TRUE,"1-3.부하집계";#N/A,#N/A,TRUE,"1-4.부하계산"}</definedName>
    <definedName name="wrn.서울제일성결교회." hidden="1">{#N/A,#N/A,TRUE,"1. 부하계산";#N/A,#N/A,TRUE,"1-1.부하계산기준";#N/A,#N/A,TRUE,"1-2.부하계산방법";#N/A,#N/A,TRUE,"1-3.부하집계";#N/A,#N/A,TRUE,"1-4.부하계산"}</definedName>
    <definedName name="wrn.속도." localSheetId="2" hidden="1">{#N/A,#N/A,FALSE,"속도"}</definedName>
    <definedName name="wrn.속도." hidden="1">{#N/A,#N/A,FALSE,"속도"}</definedName>
    <definedName name="wrn.손익보고." localSheetId="2"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시행결의." localSheetId="2" hidden="1">{#N/A,#N/A,FALSE,"도급대비시행율";#N/A,#N/A,FALSE,"결의서";#N/A,#N/A,FALSE,"내역서";#N/A,#N/A,FALSE,"도급예상"}</definedName>
    <definedName name="wrn.시행결의." hidden="1">{#N/A,#N/A,FALSE,"도급대비시행율";#N/A,#N/A,FALSE,"결의서";#N/A,#N/A,FALSE,"내역서";#N/A,#N/A,FALSE,"도급예상"}</definedName>
    <definedName name="wrn.신용찬." localSheetId="2" hidden="1">{#N/A,#N/A,TRUE,"토적및재료집계";#N/A,#N/A,TRUE,"토적및재료집계";#N/A,#N/A,TRUE,"단위량"}</definedName>
    <definedName name="wrn.신용찬." hidden="1">{#N/A,#N/A,TRUE,"토적및재료집계";#N/A,#N/A,TRUE,"토적및재료집계";#N/A,#N/A,TRUE,"단위량"}</definedName>
    <definedName name="wrn.실행예산."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실행예산."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외주기성." localSheetId="2" hidden="1">{#N/A,#N/A,FALSE,"신청통보";#N/A,#N/A,FALSE,"기성확인서";#N/A,#N/A,FALSE,"기성내역서"}</definedName>
    <definedName name="wrn.외주기성." hidden="1">{#N/A,#N/A,FALSE,"신청통보";#N/A,#N/A,FALSE,"기성확인서";#N/A,#N/A,FALSE,"기성내역서"}</definedName>
    <definedName name="wrn.운반시간." localSheetId="2" hidden="1">{#N/A,#N/A,FALSE,"운반시간"}</definedName>
    <definedName name="wrn.운반시간." hidden="1">{#N/A,#N/A,FALSE,"운반시간"}</definedName>
    <definedName name="wrn.은행1동" localSheetId="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은행1동"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이정표." localSheetId="2" hidden="1">{#N/A,#N/A,FALSE,"이정표"}</definedName>
    <definedName name="wrn.이정표." hidden="1">{#N/A,#N/A,FALSE,"이정표"}</definedName>
    <definedName name="wrn.일산대교." localSheetId="2" hidden="1">{#N/A,#N/A,TRUE,"부하계산서표지";#N/A,#N/A,TRUE,"1. 부하계산";#N/A,#N/A,TRUE,"1-1.부하계산기준";#N/A,#N/A,TRUE,"1-2.부하계산";#N/A,#N/A,TRUE,"1-3부하집계"}</definedName>
    <definedName name="wrn.일산대교." hidden="1">{#N/A,#N/A,TRUE,"부하계산서표지";#N/A,#N/A,TRUE,"1. 부하계산";#N/A,#N/A,TRUE,"1-1.부하계산기준";#N/A,#N/A,TRUE,"1-2.부하계산";#N/A,#N/A,TRUE,"1-3부하집계"}</definedName>
    <definedName name="wrn.일위대가." localSheetId="2" hidden="1">{#N/A,#N/A,TRUE,"대가1"}</definedName>
    <definedName name="wrn.일위대가." hidden="1">{#N/A,#N/A,TRUE,"대가1"}</definedName>
    <definedName name="wrn.조골재." localSheetId="2" hidden="1">{#N/A,#N/A,FALSE,"조골재"}</definedName>
    <definedName name="wrn.조골재." hidden="1">{#N/A,#N/A,FALSE,"조골재"}</definedName>
    <definedName name="wrn.준공조서." localSheetId="2" hidden="1">{#N/A,#N/A,FALSE,"정산총괄 ";#N/A,#N/A,FALSE,"정산설명개착"}</definedName>
    <definedName name="wrn.준공조서." hidden="1">{#N/A,#N/A,FALSE,"정산총괄 ";#N/A,#N/A,FALSE,"정산설명개착"}</definedName>
    <definedName name="wrn.지수1."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2" hidden="1">{#N/A,#N/A,FALSE,"Sheet1"}</definedName>
    <definedName name="wrn.철골집계표._.5칸." hidden="1">{#N/A,#N/A,FALSE,"Sheet1"}</definedName>
    <definedName name="wrn.토공1." localSheetId="2" hidden="1">{#N/A,#N/A,FALSE,"구조1"}</definedName>
    <definedName name="wrn.토공1." hidden="1">{#N/A,#N/A,FALSE,"구조1"}</definedName>
    <definedName name="wrn.토공2." localSheetId="2" hidden="1">{#N/A,#N/A,FALSE,"토공2"}</definedName>
    <definedName name="wrn.토공2." hidden="1">{#N/A,#N/A,FALSE,"토공2"}</definedName>
    <definedName name="wrn.포장1." localSheetId="2" hidden="1">{#N/A,#N/A,FALSE,"포장1";#N/A,#N/A,FALSE,"포장1"}</definedName>
    <definedName name="wrn.포장1." hidden="1">{#N/A,#N/A,FALSE,"포장1";#N/A,#N/A,FALSE,"포장1"}</definedName>
    <definedName name="wrn.포장2." localSheetId="2" hidden="1">{#N/A,#N/A,FALSE,"포장2"}</definedName>
    <definedName name="wrn.포장2." hidden="1">{#N/A,#N/A,FALSE,"포장2"}</definedName>
    <definedName name="wrn.포장단가." localSheetId="2" hidden="1">{#N/A,#N/A,FALSE,"포장단가"}</definedName>
    <definedName name="wrn.포장단가." hidden="1">{#N/A,#N/A,FALSE,"포장단가"}</definedName>
    <definedName name="wrn.표준공종단가."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목차." localSheetId="2" hidden="1">{#N/A,#N/A,FALSE,"표지목차"}</definedName>
    <definedName name="wrn.표지목차." hidden="1">{#N/A,#N/A,FALSE,"표지목차"}</definedName>
    <definedName name="wrn.표지목차1." localSheetId="2" hidden="1">{#N/A,#N/A,FALSE,"표지목차"}</definedName>
    <definedName name="wrn.표지목차1." hidden="1">{#N/A,#N/A,FALSE,"표지목차"}</definedName>
    <definedName name="wrn.현장._.NCR._.분석." localSheetId="2"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2" hidden="1">{#N/A,#N/A,FALSE,"혼합골재"}</definedName>
    <definedName name="wrn.혼합골재." hidden="1">{#N/A,#N/A,FALSE,"혼합골재"}</definedName>
    <definedName name="wrn.화장실." localSheetId="2" hidden="1">{#N/A,#N/A,FALSE,"화장실부하집계";#N/A,#N/A,FALSE,"화장실"}</definedName>
    <definedName name="wrn.화장실." hidden="1">{#N/A,#N/A,FALSE,"화장실부하집계";#N/A,#N/A,FALSE,"화장실"}</definedName>
    <definedName name="wrty" localSheetId="2">{"'용역비'!$A$4:$C$8"}</definedName>
    <definedName name="wrty">{"'용역비'!$A$4:$C$8"}</definedName>
    <definedName name="wrtyrtyrt" localSheetId="2">{"'용역비'!$A$4:$C$8"}</definedName>
    <definedName name="wrtyrtyrt">{"'용역비'!$A$4:$C$8"}</definedName>
    <definedName name="wrtywrtywr" localSheetId="2">{"'용역비'!$A$4:$C$8"}</definedName>
    <definedName name="wrtywrtywr">{"'용역비'!$A$4:$C$8"}</definedName>
    <definedName name="WTDV"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TDV"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tvegrh" localSheetId="2" hidden="1">{#N/A,#N/A,FALSE,"포장2"}</definedName>
    <definedName name="wtvegrh" hidden="1">{#N/A,#N/A,FALSE,"포장2"}</definedName>
    <definedName name="wuy" localSheetId="2">{"'용역비'!$A$4:$C$8"}</definedName>
    <definedName name="wuy">{"'용역비'!$A$4:$C$8"}</definedName>
    <definedName name="wvyh" localSheetId="2" hidden="1">{#N/A,#N/A,FALSE,"혼합골재"}</definedName>
    <definedName name="wvyh" hidden="1">{#N/A,#N/A,FALSE,"혼합골재"}</definedName>
    <definedName name="ww">[14]일위목록!$A$7:$J$99</definedName>
    <definedName name="WWW"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WW"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WWW"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WWW"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WWWWWWW"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WWWWWWW"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 localSheetId="2" hidden="1">{#N/A,#N/A,FALSE,"운반시간"}</definedName>
    <definedName name="x" hidden="1">{#N/A,#N/A,FALSE,"운반시간"}</definedName>
    <definedName name="y" localSheetId="2">{"'용역비'!$A$4:$C$8"}</definedName>
    <definedName name="y">{"'용역비'!$A$4:$C$8"}</definedName>
    <definedName name="y5bewy5vgr" localSheetId="2" hidden="1">{#N/A,#N/A,FALSE,"운반시간"}</definedName>
    <definedName name="y5bewy5vgr" hidden="1">{#N/A,#N/A,FALSE,"운반시간"}</definedName>
    <definedName name="YFU" localSheetId="2">{"'용역비'!$A$4:$C$8"}</definedName>
    <definedName name="YFU">{"'용역비'!$A$4:$C$8"}</definedName>
    <definedName name="YL" localSheetId="2">{"'용역비'!$A$4:$C$8"}</definedName>
    <definedName name="YL">{"'용역비'!$A$4:$C$8"}</definedName>
    <definedName name="yu" localSheetId="2">{"'용역비'!$A$4:$C$8"}</definedName>
    <definedName name="yu">{"'용역비'!$A$4:$C$8"}</definedName>
    <definedName name="yucgfcf" localSheetId="2" hidden="1">{#N/A,#N/A,FALSE,"배수2"}</definedName>
    <definedName name="yucgfcf" hidden="1">{#N/A,#N/A,FALSE,"배수2"}</definedName>
    <definedName name="YUK" localSheetId="2">{"'용역비'!$A$4:$C$8"}</definedName>
    <definedName name="YUK">{"'용역비'!$A$4:$C$8"}</definedName>
    <definedName name="YUKOI" localSheetId="2">{"'용역비'!$A$4:$C$8"}</definedName>
    <definedName name="YUKOI">{"'용역비'!$A$4:$C$8"}</definedName>
    <definedName name="yuy" localSheetId="2" hidden="1">{#N/A,#N/A,FALSE,"단가표지"}</definedName>
    <definedName name="yuy" hidden="1">{#N/A,#N/A,FALSE,"단가표지"}</definedName>
    <definedName name="YUYUY" localSheetId="2" hidden="1">{#N/A,#N/A,FALSE,"혼합골재"}</definedName>
    <definedName name="YUYUY" hidden="1">{#N/A,#N/A,FALSE,"혼합골재"}</definedName>
    <definedName name="yvdfvhd" localSheetId="2" hidden="1">{#N/A,#N/A,FALSE,"이정표"}</definedName>
    <definedName name="yvdfvhd" hidden="1">{#N/A,#N/A,FALSE,"이정표"}</definedName>
    <definedName name="ywrtvwvy" localSheetId="2" hidden="1">{#N/A,#N/A,FALSE,"부대1"}</definedName>
    <definedName name="ywrtvwvy" hidden="1">{#N/A,#N/A,FALSE,"부대1"}</definedName>
    <definedName name="yyuty" localSheetId="2" hidden="1">{#N/A,#N/A,FALSE,"부대2"}</definedName>
    <definedName name="yyuty" hidden="1">{#N/A,#N/A,FALSE,"부대2"}</definedName>
    <definedName name="yyy" hidden="1">[16]수량산출!$A$1:$A$8561</definedName>
    <definedName name="Z_4F74ED08_7DE6_11D4_BC29_005004C1F3AD_.wvu.PrintTitles" localSheetId="2" hidden="1">#REF!</definedName>
    <definedName name="Z_4F74ED08_7DE6_11D4_BC29_005004C1F3AD_.wvu.PrintTitles" hidden="1">#REF!</definedName>
    <definedName name="zxczxcfdsfdsfwere" localSheetId="2" hidden="1">{#N/A,#N/A,FALSE,"지침";#N/A,#N/A,FALSE,"환경분석";#N/A,#N/A,FALSE,"Sheet16"}</definedName>
    <definedName name="zxczxcfdsfdsfwere" hidden="1">{#N/A,#N/A,FALSE,"지침";#N/A,#N/A,FALSE,"환경분석";#N/A,#N/A,FALSE,"Sheet16"}</definedName>
    <definedName name="zxffsd" localSheetId="2" hidden="1">{#N/A,#N/A,FALSE,"지침";#N/A,#N/A,FALSE,"환경분석";#N/A,#N/A,FALSE,"Sheet16"}</definedName>
    <definedName name="zxffsd" hidden="1">{#N/A,#N/A,FALSE,"지침";#N/A,#N/A,FALSE,"환경분석";#N/A,#N/A,FALSE,"Sheet16"}</definedName>
    <definedName name="π">PI()</definedName>
    <definedName name="ㄱ" hidden="1">[17]수량산출!#REF!</definedName>
    <definedName name="ㄱㄱ" localSheetId="2" hidden="1">{#N/A,#N/A,FALSE,"명세표"}</definedName>
    <definedName name="ㄱㄱ" hidden="1">{#N/A,#N/A,FALSE,"명세표"}</definedName>
    <definedName name="ㄱㄱㄱ" localSheetId="2" hidden="1">{#N/A,#N/A,FALSE,"배수1"}</definedName>
    <definedName name="ㄱㄱㄱ" hidden="1">{#N/A,#N/A,FALSE,"배수1"}</definedName>
    <definedName name="ㄱㄱㄱㄱ" localSheetId="2" hidden="1">{#N/A,#N/A,FALSE,"지침";#N/A,#N/A,FALSE,"환경분석";#N/A,#N/A,FALSE,"Sheet16"}</definedName>
    <definedName name="ㄱㄱㄱㄱ" hidden="1">{#N/A,#N/A,FALSE,"지침";#N/A,#N/A,FALSE,"환경분석";#N/A,#N/A,FALSE,"Sheet16"}</definedName>
    <definedName name="ㄱㄱㄱㄱㄱ" localSheetId="2">{"'용역비'!$A$4:$C$8"}</definedName>
    <definedName name="ㄱㄱㄱㄱㄱ">{"'용역비'!$A$4:$C$8"}</definedName>
    <definedName name="ㄱㄱㄱㄱㄱㄱ" localSheetId="2">{"'용역비'!$A$4:$C$8"}</definedName>
    <definedName name="ㄱㄱㄱㄱㄱㄱ">{"'용역비'!$A$4:$C$8"}</definedName>
    <definedName name="ㄱㄱㄱㄱㄱㄱㄱ" localSheetId="2" hidden="1">{#N/A,#N/A,FALSE,"CCTV"}</definedName>
    <definedName name="ㄱㄱㄱㄱㄱㄱㄱ" hidden="1">{#N/A,#N/A,FALSE,"CCTV"}</definedName>
    <definedName name="ㄱㄳㅅ" localSheetId="2" hidden="1">{#N/A,#N/A,FALSE,"배수1"}</definedName>
    <definedName name="ㄱㄳㅅ" hidden="1">{#N/A,#N/A,FALSE,"배수1"}</definedName>
    <definedName name="ㄱㄷㄱㄷ" localSheetId="2" hidden="1">{#N/A,#N/A,FALSE,"현장 NCR 분석";#N/A,#N/A,FALSE,"현장품질감사";#N/A,#N/A,FALSE,"현장품질감사"}</definedName>
    <definedName name="ㄱㄷㄱㄷ" hidden="1">{#N/A,#N/A,FALSE,"현장 NCR 분석";#N/A,#N/A,FALSE,"현장품질감사";#N/A,#N/A,FALSE,"현장품질감사"}</definedName>
    <definedName name="ㄱㄷㅂㄱㅈ" localSheetId="2" hidden="1">{#N/A,#N/A,FALSE,"2~8번"}</definedName>
    <definedName name="ㄱㄷㅂㄱㅈ" hidden="1">{#N/A,#N/A,FALSE,"2~8번"}</definedName>
    <definedName name="ㄱㅁ" localSheetId="2" hidden="1">{#N/A,#N/A,FALSE,"전력간선"}</definedName>
    <definedName name="ㄱㅁ" hidden="1">{#N/A,#N/A,FALSE,"전력간선"}</definedName>
    <definedName name="ㄱㅎ" localSheetId="2" hidden="1">{#N/A,#N/A,FALSE,"CCTV"}</definedName>
    <definedName name="ㄱㅎ" hidden="1">{#N/A,#N/A,FALSE,"CCTV"}</definedName>
    <definedName name="가공장"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가공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가나다" localSheetId="2" hidden="1">#REF!</definedName>
    <definedName name="가나다" hidden="1">#REF!</definedName>
    <definedName name="가로" localSheetId="2" hidden="1">{#N/A,#N/A,FALSE,"전력간선"}</definedName>
    <definedName name="가로" hidden="1">{#N/A,#N/A,FALSE,"전력간선"}</definedName>
    <definedName name="가아" hidden="1">[18]수량산출!#REF!</definedName>
    <definedName name="가옥" localSheetId="2" hidden="1">{#N/A,#N/A,FALSE,"속도"}</definedName>
    <definedName name="가옥" hidden="1">{#N/A,#N/A,FALSE,"속도"}</definedName>
    <definedName name="감리상주" localSheetId="2" hidden="1">{#N/A,#N/A,FALSE,"지침";#N/A,#N/A,FALSE,"환경분석";#N/A,#N/A,FALSE,"Sheet16"}</definedName>
    <definedName name="감리상주" hidden="1">{#N/A,#N/A,FALSE,"지침";#N/A,#N/A,FALSE,"환경분석";#N/A,#N/A,FALSE,"Sheet16"}</definedName>
    <definedName name="감리상주2" localSheetId="2" hidden="1">{#N/A,#N/A,FALSE,"지침";#N/A,#N/A,FALSE,"환경분석";#N/A,#N/A,FALSE,"Sheet16"}</definedName>
    <definedName name="감리상주2" hidden="1">{#N/A,#N/A,FALSE,"지침";#N/A,#N/A,FALSE,"환경분석";#N/A,#N/A,FALSE,"Sheet16"}</definedName>
    <definedName name="갑디" localSheetId="2" hidden="1">{#N/A,#N/A,FALSE,"지침";#N/A,#N/A,FALSE,"환경분석";#N/A,#N/A,FALSE,"Sheet16"}</definedName>
    <definedName name="갑디" hidden="1">{#N/A,#N/A,FALSE,"지침";#N/A,#N/A,FALSE,"환경분석";#N/A,#N/A,FALSE,"Sheet16"}</definedName>
    <definedName name="갑지" localSheetId="2" hidden="1">{#N/A,#N/A,FALSE,"Sheet1"}</definedName>
    <definedName name="갑지" hidden="1">{#N/A,#N/A,FALSE,"Sheet1"}</definedName>
    <definedName name="갑지2"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갑지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갑표지" localSheetId="2" hidden="1">{#N/A,#N/A,FALSE,"부대1"}</definedName>
    <definedName name="갑표지" hidden="1">{#N/A,#N/A,FALSE,"부대1"}</definedName>
    <definedName name="강아지" localSheetId="2" hidden="1">#REF!</definedName>
    <definedName name="강아지" hidden="1">#REF!</definedName>
    <definedName name="갸" localSheetId="2" hidden="1">{#N/A,#N/A,FALSE,"CCTV"}</definedName>
    <definedName name="갸" hidden="1">{#N/A,#N/A,FALSE,"CCTV"}</definedName>
    <definedName name="거ㅏ" hidden="1">[17]수량산출!$A$3:$H$8539</definedName>
    <definedName name="건가정산"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건가정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건축" localSheetId="2" hidden="1">{#N/A,#N/A,TRUE,"토적및재료집계";#N/A,#N/A,TRUE,"토적및재료집계";#N/A,#N/A,TRUE,"단위량"}</definedName>
    <definedName name="건축" hidden="1">{#N/A,#N/A,TRUE,"토적및재료집계";#N/A,#N/A,TRUE,"토적및재료집계";#N/A,#N/A,TRUE,"단위량"}</definedName>
    <definedName name="건축원가" hidden="1">[19]전기!$B$4:$B$163</definedName>
    <definedName name="건축팀별" localSheetId="2" hidden="1">{#N/A,#N/A,FALSE,"지침";#N/A,#N/A,FALSE,"환경분석";#N/A,#N/A,FALSE,"Sheet16"}</definedName>
    <definedName name="건축팀별" hidden="1">{#N/A,#N/A,FALSE,"지침";#N/A,#N/A,FALSE,"환경분석";#N/A,#N/A,FALSE,"Sheet16"}</definedName>
    <definedName name="검토서D" localSheetId="2" hidden="1">{#N/A,#N/A,FALSE,"현장 NCR 분석";#N/A,#N/A,FALSE,"현장품질감사";#N/A,#N/A,FALSE,"현장품질감사"}</definedName>
    <definedName name="검토서D" hidden="1">{#N/A,#N/A,FALSE,"현장 NCR 분석";#N/A,#N/A,FALSE,"현장품질감사";#N/A,#N/A,FALSE,"현장품질감사"}</definedName>
    <definedName name="게이블"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게이블"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겨" localSheetId="2">{"'용역비'!$A$4:$C$8"}</definedName>
    <definedName name="겨">{"'용역비'!$A$4:$C$8"}</definedName>
    <definedName name="견적" hidden="1">'[20]내역서1999.8최종'!$A$1:$A$2438</definedName>
    <definedName name="견적내역" localSheetId="2" hidden="1">{#N/A,#N/A,FALSE,"CCTV"}</definedName>
    <definedName name="견적내역" hidden="1">{#N/A,#N/A,FALSE,"CCTV"}</definedName>
    <definedName name="견적조건" localSheetId="2" hidden="1">{#N/A,#N/A,FALSE,"CCTV"}</definedName>
    <definedName name="견적조건" hidden="1">{#N/A,#N/A,FALSE,"CCTV"}</definedName>
    <definedName name="견적조건8" localSheetId="2" hidden="1">{#N/A,#N/A,FALSE,"CCTV"}</definedName>
    <definedName name="견적조건8" hidden="1">{#N/A,#N/A,FALSE,"CCTV"}</definedName>
    <definedName name="결선"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결선"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결선리스트복사"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결선리스트복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경계블럭연장" hidden="1">[21]조명시설!#REF!</definedName>
    <definedName name="경비항목" localSheetId="2">IF(타입="원가계산",원가항목,실적항목)</definedName>
    <definedName name="경비항목">IF(타입="원가계산",원가항목,실적항목)</definedName>
    <definedName name="경수" localSheetId="2" hidden="1">{#N/A,#N/A,FALSE,"도급대비시행율";#N/A,#N/A,FALSE,"결의서";#N/A,#N/A,FALSE,"내역서";#N/A,#N/A,FALSE,"도급예상"}</definedName>
    <definedName name="경수" hidden="1">{#N/A,#N/A,FALSE,"도급대비시행율";#N/A,#N/A,FALSE,"결의서";#N/A,#N/A,FALSE,"내역서";#N/A,#N/A,FALSE,"도급예상"}</definedName>
    <definedName name="경수을지" localSheetId="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계수" localSheetId="2" hidden="1">{#N/A,#N/A,FALSE,"지침";#N/A,#N/A,FALSE,"환경분석";#N/A,#N/A,FALSE,"Sheet16"}</definedName>
    <definedName name="계수" hidden="1">{#N/A,#N/A,FALSE,"지침";#N/A,#N/A,FALSE,"환경분석";#N/A,#N/A,FALSE,"Sheet16"}</definedName>
    <definedName name="계전2" localSheetId="2" hidden="1">#REF!</definedName>
    <definedName name="계전2" hidden="1">#REF!</definedName>
    <definedName name="고" localSheetId="2" hidden="1">{#N/A,#N/A,FALSE,"조골재"}</definedName>
    <definedName name="고" hidden="1">{#N/A,#N/A,FALSE,"조골재"}</definedName>
    <definedName name="고문" localSheetId="2" hidden="1">{#N/A,#N/A,FALSE,"현장 NCR 분석";#N/A,#N/A,FALSE,"현장품질감사";#N/A,#N/A,FALSE,"현장품질감사"}</definedName>
    <definedName name="고문" hidden="1">{#N/A,#N/A,FALSE,"현장 NCR 분석";#N/A,#N/A,FALSE,"현장품질감사";#N/A,#N/A,FALSE,"현장품질감사"}</definedName>
    <definedName name="고용보험"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고용보험"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곡동" localSheetId="2">{"'Firr(선)'!$AS$1:$AY$62","'Firr(사)'!$AS$1:$AY$62","'Firr(회)'!$AS$1:$AY$62","'Firr(선)'!$L$1:$V$62","'Firr(사)'!$L$1:$V$62","'Firr(회)'!$L$1:$V$62"}</definedName>
    <definedName name="곡동">{"'Firr(선)'!$AS$1:$AY$62","'Firr(사)'!$AS$1:$AY$62","'Firr(회)'!$AS$1:$AY$62","'Firr(선)'!$L$1:$V$62","'Firr(사)'!$L$1:$V$62","'Firr(회)'!$L$1:$V$62"}</definedName>
    <definedName name="공사내역서" localSheetId="2" hidden="1">{"'PROFORMA'!$A$1:$H$120"}</definedName>
    <definedName name="공사내역서" hidden="1">{"'PROFORMA'!$A$1:$H$120"}</definedName>
    <definedName name="공사비증감내역1"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사비증감내역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사비집계표1"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공사비집계표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공사설계서표지"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공사설계서표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공사원가계산서" localSheetId="2" hidden="1">{#N/A,#N/A,TRUE,"토적및재료집계";#N/A,#N/A,TRUE,"토적및재료집계";#N/A,#N/A,TRUE,"단위량"}</definedName>
    <definedName name="공사원가계산서" hidden="1">{#N/A,#N/A,TRUE,"토적및재료집계";#N/A,#N/A,TRUE,"토적및재료집계";#N/A,#N/A,TRUE,"단위량"}</definedName>
    <definedName name="공종"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공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공종1"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가"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수정" localSheetId="2" hidden="1">#REF!</definedName>
    <definedName name="공종수정" hidden="1">#REF!</definedName>
    <definedName name="공종이아아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이아아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통">[22]설계예시!$B$5</definedName>
    <definedName name="공통가설현장" localSheetId="2" hidden="1">#REF!</definedName>
    <definedName name="공통가설현장" hidden="1">#REF!</definedName>
    <definedName name="공통공삽">[23]도급내역!$B$6</definedName>
    <definedName name="곽동준" localSheetId="2">{"'Firr(선)'!$AS$1:$AY$62","'Firr(사)'!$AS$1:$AY$62","'Firr(회)'!$AS$1:$AY$62","'Firr(선)'!$L$1:$V$62","'Firr(사)'!$L$1:$V$62","'Firr(회)'!$L$1:$V$62"}</definedName>
    <definedName name="곽동준">{"'Firr(선)'!$AS$1:$AY$62","'Firr(사)'!$AS$1:$AY$62","'Firr(회)'!$AS$1:$AY$62","'Firr(선)'!$L$1:$V$62","'Firr(사)'!$L$1:$V$62","'Firr(회)'!$L$1:$V$62"}</definedName>
    <definedName name="곽동중" localSheetId="2">{"'Firr(선)'!$AS$1:$AY$62","'Firr(사)'!$AS$1:$AY$62","'Firr(회)'!$AS$1:$AY$62","'Firr(선)'!$L$1:$V$62","'Firr(사)'!$L$1:$V$62","'Firr(회)'!$L$1:$V$62"}</definedName>
    <definedName name="곽동중">{"'Firr(선)'!$AS$1:$AY$62","'Firr(사)'!$AS$1:$AY$62","'Firr(회)'!$AS$1:$AY$62","'Firr(선)'!$L$1:$V$62","'Firr(사)'!$L$1:$V$62","'Firr(회)'!$L$1:$V$62"}</definedName>
    <definedName name="관급자재내역총괄" localSheetId="2">BlankMacro1</definedName>
    <definedName name="관급자재내역총괄">BlankMacro1</definedName>
    <definedName name="관저주공원가" localSheetId="2">BlankMacro1</definedName>
    <definedName name="관저주공원가">BlankMacro1</definedName>
    <definedName name="교대펄근집계" localSheetId="2" hidden="1">{#N/A,#N/A,FALSE,"배수1"}</definedName>
    <definedName name="교대펄근집계" hidden="1">{#N/A,#N/A,FALSE,"배수1"}</definedName>
    <definedName name="교량용임시환기시설" localSheetId="2" hidden="1">{#N/A,#N/A,FALSE,"배수2"}</definedName>
    <definedName name="교량용임시환기시설" hidden="1">{#N/A,#N/A,FALSE,"배수2"}</definedName>
    <definedName name="구"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1"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산갑지" hidden="1">'[24]#REF'!#REF!</definedName>
    <definedName name="구자관" localSheetId="2" hidden="1">{#N/A,#N/A,FALSE,"신청통보";#N/A,#N/A,FALSE,"기성확인서";#N/A,#N/A,FALSE,"기성내역서"}</definedName>
    <definedName name="구자관" hidden="1">{#N/A,#N/A,FALSE,"신청통보";#N/A,#N/A,FALSE,"기성확인서";#N/A,#N/A,FALSE,"기성내역서"}</definedName>
    <definedName name="국"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국"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군포시수련관" localSheetId="2" hidden="1">{#N/A,#N/A,TRUE,"공조기";#N/A,#N/A,TRUE,"FCU";#N/A,#N/A,TRUE,"1-20";#N/A,#N/A,TRUE,"21-40";#N/A,#N/A,TRUE,"41-60";#N/A,#N/A,TRUE,"61-80";#N/A,#N/A,TRUE,"화장실부하집계";#N/A,#N/A,TRUE,"화장실"}</definedName>
    <definedName name="군포시수련관" hidden="1">{#N/A,#N/A,TRUE,"공조기";#N/A,#N/A,TRUE,"FCU";#N/A,#N/A,TRUE,"1-20";#N/A,#N/A,TRUE,"21-40";#N/A,#N/A,TRUE,"41-60";#N/A,#N/A,TRUE,"61-80";#N/A,#N/A,TRUE,"화장실부하집계";#N/A,#N/A,TRUE,"화장실"}</definedName>
    <definedName name="군포시청소년" localSheetId="2" hidden="1">{#N/A,#N/A,TRUE,"1. 부하계산";#N/A,#N/A,TRUE,"1-1.부하계산기준";#N/A,#N/A,TRUE,"1-2.부하계산";#N/A,#N/A,TRUE,"2.장비선정";#N/A,#N/A,TRUE,"2-1보일러";#N/A,#N/A,TRUE,"2-2펌프";#N/A,#N/A,TRUE,"2-3탱크";#N/A,#N/A,TRUE,"2-4전기방열기";#N/A,#N/A,TRUE,"2-5전기온수기";#N/A,#N/A,TRUE,"2-6팬"}</definedName>
    <definedName name="군포시청소년" hidden="1">{#N/A,#N/A,TRUE,"1. 부하계산";#N/A,#N/A,TRUE,"1-1.부하계산기준";#N/A,#N/A,TRUE,"1-2.부하계산";#N/A,#N/A,TRUE,"2.장비선정";#N/A,#N/A,TRUE,"2-1보일러";#N/A,#N/A,TRUE,"2-2펌프";#N/A,#N/A,TRUE,"2-3탱크";#N/A,#N/A,TRUE,"2-4전기방열기";#N/A,#N/A,TRUE,"2-5전기온수기";#N/A,#N/A,TRUE,"2-6팬"}</definedName>
    <definedName name="군포시청소년수련관" localSheetId="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군포시청소년수련관"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권" localSheetId="2" hidden="1">#REF!</definedName>
    <definedName name="권" hidden="1">#REF!</definedName>
    <definedName name="그냥" localSheetId="2" hidden="1">{#N/A,#N/A,FALSE,"현장 NCR 분석";#N/A,#N/A,FALSE,"현장품질감사";#N/A,#N/A,FALSE,"현장품질감사"}</definedName>
    <definedName name="그냥" hidden="1">{#N/A,#N/A,FALSE,"현장 NCR 분석";#N/A,#N/A,FALSE,"현장품질감사";#N/A,#N/A,FALSE,"현장품질감사"}</definedName>
    <definedName name="그량" localSheetId="2" hidden="1">{#N/A,#N/A,FALSE,"현장 NCR 분석";#N/A,#N/A,FALSE,"현장품질감사";#N/A,#N/A,FALSE,"현장품질감사"}</definedName>
    <definedName name="그량" hidden="1">{#N/A,#N/A,FALSE,"현장 NCR 분석";#N/A,#N/A,FALSE,"현장품질감사";#N/A,#N/A,FALSE,"현장품질감사"}</definedName>
    <definedName name="그런"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그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금릉G"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금릉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금액비교2">'[25]별표 '!$C$2:$C$50</definedName>
    <definedName name="금영자재원가" localSheetId="2">BlankMacro1</definedName>
    <definedName name="금영자재원가">BlankMacro1</definedName>
    <definedName name="기계1" localSheetId="2" hidden="1">#REF!</definedName>
    <definedName name="기계1" hidden="1">#REF!</definedName>
    <definedName name="기계3" localSheetId="2">BlankMacro1</definedName>
    <definedName name="기계3">BlankMacro1</definedName>
    <definedName name="기계4" localSheetId="2">BlankMacro1</definedName>
    <definedName name="기계4">BlankMacro1</definedName>
    <definedName name="기계5" localSheetId="2">BlankMacro1</definedName>
    <definedName name="기계5">BlankMacro1</definedName>
    <definedName name="기계경비3" localSheetId="2" hidden="1">#REF!</definedName>
    <definedName name="기계경비3" hidden="1">#REF!</definedName>
    <definedName name="기계경비산출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계경비산출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능실" localSheetId="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능실"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능실2" localSheetId="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니리"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기니리"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기별" localSheetId="2" hidden="1">{#N/A,#N/A,FALSE,"현장 NCR 분석";#N/A,#N/A,FALSE,"현장품질감사";#N/A,#N/A,FALSE,"현장품질감사"}</definedName>
    <definedName name="기별" hidden="1">{#N/A,#N/A,FALSE,"현장 NCR 분석";#N/A,#N/A,FALSE,"현장품질감사";#N/A,#N/A,FALSE,"현장품질감사"}</definedName>
    <definedName name="기별현황1" localSheetId="2" hidden="1">{#N/A,#N/A,FALSE,"현장 NCR 분석";#N/A,#N/A,FALSE,"현장품질감사";#N/A,#N/A,FALSE,"현장품질감사"}</definedName>
    <definedName name="기별현황1" hidden="1">{#N/A,#N/A,FALSE,"현장 NCR 분석";#N/A,#N/A,FALSE,"현장품질감사";#N/A,#N/A,FALSE,"현장품질감사"}</definedName>
    <definedName name="기성3" localSheetId="2" hidden="1">{#N/A,#N/A,FALSE,"CCTV"}</definedName>
    <definedName name="기성3" hidden="1">{#N/A,#N/A,FALSE,"CCTV"}</definedName>
    <definedName name="기성품" localSheetId="2">BlankMacro1</definedName>
    <definedName name="기성품">BlankMacro1</definedName>
    <definedName name="기전작업장"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기전작업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기전장"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기전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기준단가표">[26]기준단가표!$A$3:$G$24</definedName>
    <definedName name="기초철거"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길화" localSheetId="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localSheetId="2" hidden="1">{#N/A,#N/A,FALSE,"도급대비시행율";#N/A,#N/A,FALSE,"결의서";#N/A,#N/A,FALSE,"내역서";#N/A,#N/A,FALSE,"도급예상"}</definedName>
    <definedName name="길화건" hidden="1">{#N/A,#N/A,FALSE,"도급대비시행율";#N/A,#N/A,FALSE,"결의서";#N/A,#N/A,FALSE,"내역서";#N/A,#N/A,FALSE,"도급예상"}</definedName>
    <definedName name="길화건업" localSheetId="2" hidden="1">{#N/A,#N/A,FALSE,"집계";#N/A,#N/A,FALSE,"표지";#N/A,#N/A,FALSE,"터빈집계";#N/A,#N/A,FALSE,"터빈내역";#N/A,#N/A,FALSE,"주제어집계";#N/A,#N/A,FALSE,"주제어내역";#N/A,#N/A,FALSE,"보일러집계";#N/A,#N/A,FALSE,"보일러내역"}</definedName>
    <definedName name="길화건업" hidden="1">{#N/A,#N/A,FALSE,"집계";#N/A,#N/A,FALSE,"표지";#N/A,#N/A,FALSE,"터빈집계";#N/A,#N/A,FALSE,"터빈내역";#N/A,#N/A,FALSE,"주제어집계";#N/A,#N/A,FALSE,"주제어내역";#N/A,#N/A,FALSE,"보일러집계";#N/A,#N/A,FALSE,"보일러내역"}</definedName>
    <definedName name="김" localSheetId="2" hidden="1">{#N/A,#N/A,FALSE,"명세표"}</definedName>
    <definedName name="김" hidden="1">{#N/A,#N/A,FALSE,"명세표"}</definedName>
    <definedName name="김1" localSheetId="2" hidden="1">{"'Firr(선)'!$AS$1:$AY$62","'Firr(사)'!$AS$1:$AY$62","'Firr(회)'!$AS$1:$AY$62","'Firr(선)'!$L$1:$V$62","'Firr(사)'!$L$1:$V$62","'Firr(회)'!$L$1:$V$62"}</definedName>
    <definedName name="김1" hidden="1">{"'Firr(선)'!$AS$1:$AY$62","'Firr(사)'!$AS$1:$AY$62","'Firr(회)'!$AS$1:$AY$62","'Firr(선)'!$L$1:$V$62","'Firr(사)'!$L$1:$V$62","'Firr(회)'!$L$1:$V$62"}</definedName>
    <definedName name="김동" localSheetId="2">{"'Firr(선)'!$AS$1:$AY$62","'Firr(사)'!$AS$1:$AY$62","'Firr(회)'!$AS$1:$AY$62","'Firr(선)'!$L$1:$V$62","'Firr(사)'!$L$1:$V$62","'Firr(회)'!$L$1:$V$62"}</definedName>
    <definedName name="김동">{"'Firr(선)'!$AS$1:$AY$62","'Firr(사)'!$AS$1:$AY$62","'Firr(회)'!$AS$1:$AY$62","'Firr(선)'!$L$1:$V$62","'Firr(사)'!$L$1:$V$62","'Firr(회)'!$L$1:$V$62"}</definedName>
    <definedName name="김동준" localSheetId="2">{"'Firr(선)'!$AS$1:$AY$62","'Firr(사)'!$AS$1:$AY$62","'Firr(회)'!$AS$1:$AY$62","'Firr(선)'!$L$1:$V$62","'Firr(사)'!$L$1:$V$62","'Firr(회)'!$L$1:$V$62"}</definedName>
    <definedName name="김동준">{"'Firr(선)'!$AS$1:$AY$62","'Firr(사)'!$AS$1:$AY$62","'Firr(회)'!$AS$1:$AY$62","'Firr(선)'!$L$1:$V$62","'Firr(사)'!$L$1:$V$62","'Firr(회)'!$L$1:$V$62"}</definedName>
    <definedName name="김영준" localSheetId="2" hidden="1">{#N/A,#N/A,FALSE,"전력간선"}</definedName>
    <definedName name="김영준" hidden="1">{#N/A,#N/A,FALSE,"전력간선"}</definedName>
    <definedName name="김종복" localSheetId="2">BlankMacro1</definedName>
    <definedName name="김종복">BlankMacro1</definedName>
    <definedName name="ㄳㄳ" localSheetId="2" hidden="1">#REF!</definedName>
    <definedName name="ㄳㄳ" hidden="1">#REF!</definedName>
    <definedName name="ㄳㄳㄳㄳ" localSheetId="2">{"'용역비'!$A$4:$C$8"}</definedName>
    <definedName name="ㄳㄳㄳㄳ">{"'용역비'!$A$4:$C$8"}</definedName>
    <definedName name="ㄳㅎㄳ"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ㄳㅎㄳ"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ㄴ" localSheetId="2" hidden="1">#REF!</definedName>
    <definedName name="ㄴ" hidden="1">#REF!</definedName>
    <definedName name="ㄴㄴ" localSheetId="2" hidden="1">{#N/A,#N/A,FALSE,"2~8번"}</definedName>
    <definedName name="ㄴㄴ" hidden="1">{#N/A,#N/A,FALSE,"2~8번"}</definedName>
    <definedName name="ㄴㄴㄴ" localSheetId="2" hidden="1">#REF!</definedName>
    <definedName name="ㄴㄴㄴ" hidden="1">#REF!</definedName>
    <definedName name="ㄴㄴㄴㄴ" localSheetId="2" hidden="1">#REF!</definedName>
    <definedName name="ㄴㄴㄴㄴ" hidden="1">#REF!</definedName>
    <definedName name="ㄴㄴㄴㄴㄴ" localSheetId="2" hidden="1">#REF!</definedName>
    <definedName name="ㄴㄴㄴㄴㄴ" hidden="1">#REF!</definedName>
    <definedName name="ㄴㄴㅀㅇㅇㅀ" localSheetId="2" hidden="1">{#N/A,#N/A,FALSE,"부대1"}</definedName>
    <definedName name="ㄴㄴㅀㅇㅇㅀ" hidden="1">{#N/A,#N/A,FALSE,"부대1"}</definedName>
    <definedName name="ㄴㄹ" localSheetId="2" hidden="1">#REF!</definedName>
    <definedName name="ㄴㄹ" hidden="1">#REF!</definedName>
    <definedName name="ㄴㄹㄴ" localSheetId="2" hidden="1">{#N/A,#N/A,FALSE,"단가표지"}</definedName>
    <definedName name="ㄴㄹㄴ" hidden="1">{#N/A,#N/A,FALSE,"단가표지"}</definedName>
    <definedName name="ㄴㄹㅇ" localSheetId="2" hidden="1">{#N/A,#N/A,FALSE,"포장2"}</definedName>
    <definedName name="ㄴㄹㅇ" hidden="1">{#N/A,#N/A,FALSE,"포장2"}</definedName>
    <definedName name="ㄴㅀ" localSheetId="2" hidden="1">#REF!</definedName>
    <definedName name="ㄴㅀ" hidden="1">#REF!</definedName>
    <definedName name="ㄴㅁ" localSheetId="2" hidden="1">{#N/A,#N/A,TRUE,"토적및재료집계";#N/A,#N/A,TRUE,"토적및재료집계";#N/A,#N/A,TRUE,"단위량"}</definedName>
    <definedName name="ㄴㅁ" hidden="1">{#N/A,#N/A,TRUE,"토적및재료집계";#N/A,#N/A,TRUE,"토적및재료집계";#N/A,#N/A,TRUE,"단위량"}</definedName>
    <definedName name="ㄴㅁㄹㅈㄹ" localSheetId="2" hidden="1">#REF!</definedName>
    <definedName name="ㄴㅁㄹㅈㄹ" hidden="1">#REF!</definedName>
    <definedName name="ㄴㅁㅇㄴㅁㅇ" localSheetId="2" hidden="1">{#N/A,#N/A,FALSE,"배수1"}</definedName>
    <definedName name="ㄴㅁㅇㄴㅁㅇ" hidden="1">{#N/A,#N/A,FALSE,"배수1"}</definedName>
    <definedName name="ㄴㅅㅎㅇㅎㄹㅇ" localSheetId="2" hidden="1">{#N/A,#N/A,FALSE,"배수2"}</definedName>
    <definedName name="ㄴㅅㅎㅇㅎㄹㅇ" hidden="1">{#N/A,#N/A,FALSE,"배수2"}</definedName>
    <definedName name="ㄴ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ㄴ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ㄴㅇㄴㅁ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ㄴㅇㄴㅁ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ㄴㅇㄹ" localSheetId="2" hidden="1">{#N/A,#N/A,FALSE,"속도"}</definedName>
    <definedName name="ㄴㅇㄹ" hidden="1">{#N/A,#N/A,FALSE,"속도"}</definedName>
    <definedName name="ㄴㅇ로ㅠㅎ" localSheetId="2" hidden="1">{#N/A,#N/A,FALSE,"구조2"}</definedName>
    <definedName name="ㄴㅇ로ㅠㅎ" hidden="1">{#N/A,#N/A,FALSE,"구조2"}</definedName>
    <definedName name="ㄴㅇㅁㄴㅇ" localSheetId="2" hidden="1">{#N/A,#N/A,TRUE,"토적및재료집계";#N/A,#N/A,TRUE,"토적및재료집계";#N/A,#N/A,TRUE,"단위량"}</definedName>
    <definedName name="ㄴㅇㅁㄴㅇ" hidden="1">{#N/A,#N/A,TRUE,"토적및재료집계";#N/A,#N/A,TRUE,"토적및재료집계";#N/A,#N/A,TRUE,"단위량"}</definedName>
    <definedName name="ㄴㅇ홍ㄹ뫃ㄴㅇ" localSheetId="2" hidden="1">{#N/A,#N/A,FALSE,"지침";#N/A,#N/A,FALSE,"환경분석";#N/A,#N/A,FALSE,"Sheet16"}</definedName>
    <definedName name="ㄴㅇ홍ㄹ뫃ㄴㅇ" hidden="1">{#N/A,#N/A,FALSE,"지침";#N/A,#N/A,FALSE,"환경분석";#N/A,#N/A,FALSE,"Sheet16"}</definedName>
    <definedName name="ㄴㅌㄴㅌ" localSheetId="2" hidden="1">{#N/A,#N/A,FALSE,"CCTV"}</definedName>
    <definedName name="ㄴㅌㄴㅌ" hidden="1">{#N/A,#N/A,FALSE,"CCTV"}</definedName>
    <definedName name="ㄴ흂" localSheetId="2" hidden="1">{#N/A,#N/A,FALSE,"단가표지"}</definedName>
    <definedName name="ㄴ흂" hidden="1">{#N/A,#N/A,FALSE,"단가표지"}</definedName>
    <definedName name="나" localSheetId="2" hidden="1">{#N/A,#N/A,FALSE,"지침";#N/A,#N/A,FALSE,"환경분석";#N/A,#N/A,FALSE,"Sheet16"}</definedName>
    <definedName name="나" hidden="1">{#N/A,#N/A,FALSE,"지침";#N/A,#N/A,FALSE,"환경분석";#N/A,#N/A,FALSE,"Sheet16"}</definedName>
    <definedName name="나다"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나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남남" localSheetId="2" hidden="1">#REF!</definedName>
    <definedName name="남남" hidden="1">#REF!</definedName>
    <definedName name="남서울문화체육관"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학생내역서" localSheetId="2" hidden="1">{#N/A,#N/A,FALSE,"Sheet1"}</definedName>
    <definedName name="남학생내역서" hidden="1">{#N/A,#N/A,FALSE,"Sheet1"}</definedName>
    <definedName name="내경" localSheetId="2">BlankMacro1</definedName>
    <definedName name="내경">BlankMacro1</definedName>
    <definedName name="내부거래분"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부거래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 localSheetId="2" hidden="1">{#N/A,#N/A,FALSE,"CCTV"}</definedName>
    <definedName name="내역" hidden="1">{#N/A,#N/A,FALSE,"CCTV"}</definedName>
    <definedName name="내역노무"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명세서"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내역명세서"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내역서" localSheetId="2" hidden="1">{#N/A,#N/A,FALSE,"CCTV"}</definedName>
    <definedName name="내역서" hidden="1">{#N/A,#N/A,FALSE,"CCTV"}</definedName>
    <definedName name="내역서2" localSheetId="2" hidden="1">{"'PROFORMA'!$A$1:$H$120"}</definedName>
    <definedName name="내역서2" hidden="1">{"'PROFORMA'!$A$1:$H$120"}</definedName>
    <definedName name="내역서3" localSheetId="2" hidden="1">{"'PROFORMA'!$A$1:$H$120"}</definedName>
    <definedName name="내역서3" hidden="1">{"'PROFORMA'!$A$1:$H$120"}</definedName>
    <definedName name="노" localSheetId="2" hidden="1">#REF!</definedName>
    <definedName name="노" hidden="1">#REF!</definedName>
    <definedName name="노무비기성율"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노무비기성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노무비내역"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산출서" localSheetId="2" hidden="1">#REF!</definedName>
    <definedName name="노무비단가산출서" hidden="1">#REF!</definedName>
    <definedName name="노원문화"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단가">[27]노임단가!$B$4:$D$196</definedName>
    <definedName name="노임단가수정완료">#N/A</definedName>
    <definedName name="노임단가수정완료2">#N/A</definedName>
    <definedName name="ㄷ" localSheetId="2" hidden="1">#REF!</definedName>
    <definedName name="ㄷ" hidden="1">#REF!</definedName>
    <definedName name="ㄷ6ㅓ" localSheetId="2">{"'용역비'!$A$4:$C$8"}</definedName>
    <definedName name="ㄷ6ㅓ">{"'용역비'!$A$4:$C$8"}</definedName>
    <definedName name="ㄷㄱ" localSheetId="2" hidden="1">#REF!</definedName>
    <definedName name="ㄷㄱ" hidden="1">#REF!</definedName>
    <definedName name="ㄷㄱㄱㄱㄱㄱㄱ" localSheetId="2" hidden="1">#REF!</definedName>
    <definedName name="ㄷㄱㄱㄱㄱㄱㄱ" hidden="1">#REF!</definedName>
    <definedName name="ㄷㄱㄷㄱㄷㄱ" localSheetId="2">{"'용역비'!$A$4:$C$8"}</definedName>
    <definedName name="ㄷㄱㄷㄱㄷㄱ">{"'용역비'!$A$4:$C$8"}</definedName>
    <definedName name="ㄷㄳㄹ"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ㄷㄳㄹ"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ㄷㄳㅅㄷㄱ" localSheetId="2" hidden="1">{#N/A,#N/A,FALSE,"2~8번"}</definedName>
    <definedName name="ㄷㄳㅅㄷㄱ" hidden="1">{#N/A,#N/A,FALSE,"2~8번"}</definedName>
    <definedName name="ㄷㄷ" localSheetId="2" hidden="1">#REF!</definedName>
    <definedName name="ㄷㄷ" hidden="1">#REF!</definedName>
    <definedName name="ㄷㄷㄱㄱ" localSheetId="2">{"'용역비'!$A$4:$C$8"}</definedName>
    <definedName name="ㄷㄷㄱㄱ">{"'용역비'!$A$4:$C$8"}</definedName>
    <definedName name="ㄷㄷㄷㄷ"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ㅈㄱㄷㅈ" localSheetId="2" hidden="1">{#N/A,#N/A,FALSE,"혼합골재"}</definedName>
    <definedName name="ㄷㅈㄱㄷㅈ" hidden="1">{#N/A,#N/A,FALSE,"혼합골재"}</definedName>
    <definedName name="ㄷㅈㄱㄹ"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ㄷㅈㄱ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ㄷㅈㅂㄱㅈㅂㄷㄱ" localSheetId="2" hidden="1">{#N/A,#N/A,FALSE,"골재소요량";#N/A,#N/A,FALSE,"골재소요량"}</definedName>
    <definedName name="ㄷㅈㅂㄱㅈㅂㄷㄱ" hidden="1">{#N/A,#N/A,FALSE,"골재소요량";#N/A,#N/A,FALSE,"골재소요량"}</definedName>
    <definedName name="ㄷㅍㅂ" localSheetId="2">{"'용역비'!$A$4:$C$8"}</definedName>
    <definedName name="ㄷㅍㅂ">{"'용역비'!$A$4:$C$8"}</definedName>
    <definedName name="ㄷㅎㄹㅇ" localSheetId="2" hidden="1">#REF!</definedName>
    <definedName name="ㄷㅎㄹㅇ" hidden="1">#REF!</definedName>
    <definedName name="다배관방식" localSheetId="2" hidden="1">{#N/A,#N/A,FALSE,"Sheet1"}</definedName>
    <definedName name="다배관방식" hidden="1">{#N/A,#N/A,FALSE,"Sheet1"}</definedName>
    <definedName name="단가" hidden="1">[28]설계표지!#REF!</definedName>
    <definedName name="단가조사">[29]단가조사!$A$1:$G$379</definedName>
    <definedName name="단가확정분내역" localSheetId="2" hidden="1">#REF!</definedName>
    <definedName name="단가확정분내역" hidden="1">#REF!</definedName>
    <definedName name="단가확정분집계표" localSheetId="2" hidden="1">#REF!</definedName>
    <definedName name="단가확정분집계표" hidden="1">#REF!</definedName>
    <definedName name="단위공사비">[30]도급내역!$B$78</definedName>
    <definedName name="단위시설">[22]설계예시!$B$84</definedName>
    <definedName name="단위시설공사비">[23]도급내역!$B$78</definedName>
    <definedName name="단위조장"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위조장"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당진군예술회관"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당초계획" localSheetId="2" hidden="1">#REF!</definedName>
    <definedName name="당초계획" hidden="1">#REF!</definedName>
    <definedName name="대교건설"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상"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대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대상수량"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대상수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대운반거리" localSheetId="2" hidden="1">#REF!</definedName>
    <definedName name="대운반거리" hidden="1">#REF!</definedName>
    <definedName name="대표회의" localSheetId="2" hidden="1">{#N/A,#N/A,FALSE,"현장 NCR 분석";#N/A,#N/A,FALSE,"현장품질감사";#N/A,#N/A,FALSE,"현장품질감사"}</definedName>
    <definedName name="대표회의" hidden="1">{#N/A,#N/A,FALSE,"현장 NCR 분석";#N/A,#N/A,FALSE,"현장품질감사";#N/A,#N/A,FALSE,"현장품질감사"}</definedName>
    <definedName name="도급"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여산" hidden="1">[31]B!#REF!</definedName>
    <definedName name="독산공장" localSheetId="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독산공장"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독산공장2" localSheetId="2" hidden="1">{#N/A,#N/A,TRUE,"1. 부하계산";#N/A,#N/A,TRUE,"1-1.부하계산기준";#N/A,#N/A,TRUE,"1-2.부하계산";#N/A,#N/A,TRUE,"2.장비선정";#N/A,#N/A,TRUE,"2-1보일러";#N/A,#N/A,TRUE,"2-2펌프";#N/A,#N/A,TRUE,"2-3탱크";#N/A,#N/A,TRUE,"2-4전기방열기";#N/A,#N/A,TRUE,"2-5전기온수기";#N/A,#N/A,TRUE,"2-6팬"}</definedName>
    <definedName name="독산공장2" hidden="1">{#N/A,#N/A,TRUE,"1. 부하계산";#N/A,#N/A,TRUE,"1-1.부하계산기준";#N/A,#N/A,TRUE,"1-2.부하계산";#N/A,#N/A,TRUE,"2.장비선정";#N/A,#N/A,TRUE,"2-1보일러";#N/A,#N/A,TRUE,"2-2펌프";#N/A,#N/A,TRUE,"2-3탱크";#N/A,#N/A,TRUE,"2-4전기방열기";#N/A,#N/A,TRUE,"2-5전기온수기";#N/A,#N/A,TRUE,"2-6팬"}</definedName>
    <definedName name="독산공장3" localSheetId="2" hidden="1">{#N/A,#N/A,TRUE,"공조기";#N/A,#N/A,TRUE,"FCU";#N/A,#N/A,TRUE,"1-20";#N/A,#N/A,TRUE,"21-40";#N/A,#N/A,TRUE,"41-60";#N/A,#N/A,TRUE,"61-80";#N/A,#N/A,TRUE,"화장실부하집계";#N/A,#N/A,TRUE,"화장실"}</definedName>
    <definedName name="독산공장3" hidden="1">{#N/A,#N/A,TRUE,"공조기";#N/A,#N/A,TRUE,"FCU";#N/A,#N/A,TRUE,"1-20";#N/A,#N/A,TRUE,"21-40";#N/A,#N/A,TRUE,"41-60";#N/A,#N/A,TRUE,"61-80";#N/A,#N/A,TRUE,"화장실부하집계";#N/A,#N/A,TRUE,"화장실"}</definedName>
    <definedName name="독산공장4" localSheetId="2" hidden="1">{#N/A,#N/A,TRUE,"1.부하계산기준";#N/A,#N/A,TRUE,"2.부하계산방법"}</definedName>
    <definedName name="독산공장4" hidden="1">{#N/A,#N/A,TRUE,"1.부하계산기준";#N/A,#N/A,TRUE,"2.부하계산방법"}</definedName>
    <definedName name="독산공장5" localSheetId="2" hidden="1">{#N/A,#N/A,TRUE,"1. 부하계산";#N/A,#N/A,TRUE,"1-1.부하계산기준";#N/A,#N/A,TRUE,"1-2.부하계산방법";#N/A,#N/A,TRUE,"1-3.부하집계";#N/A,#N/A,TRUE,"1-4.부하계산"}</definedName>
    <definedName name="독산공장5" hidden="1">{#N/A,#N/A,TRUE,"1. 부하계산";#N/A,#N/A,TRUE,"1-1.부하계산기준";#N/A,#N/A,TRUE,"1-2.부하계산방법";#N/A,#N/A,TRUE,"1-3.부하집계";#N/A,#N/A,TRUE,"1-4.부하계산"}</definedName>
    <definedName name="독산공장6" localSheetId="2" hidden="1">{#N/A,#N/A,TRUE,"부하계산서표지";#N/A,#N/A,TRUE,"1. 부하계산";#N/A,#N/A,TRUE,"1-1.부하계산기준";#N/A,#N/A,TRUE,"1-2.부하계산";#N/A,#N/A,TRUE,"1-3부하집계"}</definedName>
    <definedName name="독산공장6" hidden="1">{#N/A,#N/A,TRUE,"부하계산서표지";#N/A,#N/A,TRUE,"1. 부하계산";#N/A,#N/A,TRUE,"1-1.부하계산기준";#N/A,#N/A,TRUE,"1-2.부하계산";#N/A,#N/A,TRUE,"1-3부하집계"}</definedName>
    <definedName name="독산공장7" localSheetId="2" hidden="1">{#N/A,#N/A,FALSE,"화장실부하집계";#N/A,#N/A,FALSE,"화장실"}</definedName>
    <definedName name="독산공장7" hidden="1">{#N/A,#N/A,FALSE,"화장실부하집계";#N/A,#N/A,FALSE,"화장실"}</definedName>
    <definedName name="동준" localSheetId="2">{"'Firr(선)'!$AS$1:$AY$62","'Firr(사)'!$AS$1:$AY$62","'Firr(회)'!$AS$1:$AY$62","'Firr(선)'!$L$1:$V$62","'Firr(사)'!$L$1:$V$62","'Firr(회)'!$L$1:$V$62"}</definedName>
    <definedName name="동준">{"'Firr(선)'!$AS$1:$AY$62","'Firr(사)'!$AS$1:$AY$62","'Firr(회)'!$AS$1:$AY$62","'Firr(선)'!$L$1:$V$62","'Firr(사)'!$L$1:$V$62","'Firr(회)'!$L$1:$V$62"}</definedName>
    <definedName name="ㄹ"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ㄴㅇㄹㄴㅇㄹㄴㄱㄴㅇ" localSheetId="2" hidden="1">{#N/A,#N/A,FALSE,"지침";#N/A,#N/A,FALSE,"환경분석";#N/A,#N/A,FALSE,"Sheet16"}</definedName>
    <definedName name="ㄹㄴㅇㄹㄴㅇㄹㄴㄱㄴㅇ" hidden="1">{#N/A,#N/A,FALSE,"지침";#N/A,#N/A,FALSE,"환경분석";#N/A,#N/A,FALSE,"Sheet16"}</definedName>
    <definedName name="ㄹㄹ" localSheetId="2" hidden="1">#REF!</definedName>
    <definedName name="ㄹㄹ" hidden="1">#REF!</definedName>
    <definedName name="ㄹㄹㄹ" localSheetId="2" hidden="1">#REF!</definedName>
    <definedName name="ㄹㄹㄹ" hidden="1">#REF!</definedName>
    <definedName name="ㄹㄹㄹㄹ" localSheetId="2">{"'Firr(선)'!$AS$1:$AY$62","'Firr(사)'!$AS$1:$AY$62","'Firr(회)'!$AS$1:$AY$62","'Firr(선)'!$L$1:$V$62","'Firr(사)'!$L$1:$V$62","'Firr(회)'!$L$1:$V$62"}</definedName>
    <definedName name="ㄹㄹㄹㄹ">{"'Firr(선)'!$AS$1:$AY$62","'Firr(사)'!$AS$1:$AY$62","'Firr(회)'!$AS$1:$AY$62","'Firr(선)'!$L$1:$V$62","'Firr(사)'!$L$1:$V$62","'Firr(회)'!$L$1:$V$62"}</definedName>
    <definedName name="ㄹㄹㄹㄹㄹ"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ㄹㄹㄹㄹㄹ"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ㄹㅇ" localSheetId="2" hidden="1">{#N/A,#N/A,FALSE,"도급대비시행율";#N/A,#N/A,FALSE,"결의서";#N/A,#N/A,FALSE,"내역서";#N/A,#N/A,FALSE,"도급예상"}</definedName>
    <definedName name="ㄹㅇ" hidden="1">{#N/A,#N/A,FALSE,"도급대비시행율";#N/A,#N/A,FALSE,"결의서";#N/A,#N/A,FALSE,"내역서";#N/A,#N/A,FALSE,"도급예상"}</definedName>
    <definedName name="ㄹㅇ놓ㄴㅇ롱" localSheetId="2" hidden="1">{#N/A,#N/A,FALSE,"지침";#N/A,#N/A,FALSE,"환경분석";#N/A,#N/A,FALSE,"Sheet16"}</definedName>
    <definedName name="ㄹㅇ놓ㄴㅇ롱" hidden="1">{#N/A,#N/A,FALSE,"지침";#N/A,#N/A,FALSE,"환경분석";#N/A,#N/A,FALSE,"Sheet16"}</definedName>
    <definedName name="ㄹㅇㄹㅇ" localSheetId="2" hidden="1">#REF!</definedName>
    <definedName name="ㄹㅇㄹㅇ" hidden="1">#REF!</definedName>
    <definedName name="ㄹㅇㅎㄴ"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ㅇㅎ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ㅇㅎㅇㅀ" localSheetId="2" hidden="1">{#N/A,#N/A,FALSE,"부대2"}</definedName>
    <definedName name="ㄹㅇㅎㅇㅀ" hidden="1">{#N/A,#N/A,FALSE,"부대2"}</definedName>
    <definedName name="ㄹ올옹ㅀ" localSheetId="2" hidden="1">{#N/A,#N/A,FALSE,"지침";#N/A,#N/A,FALSE,"환경분석";#N/A,#N/A,FALSE,"Sheet16"}</definedName>
    <definedName name="ㄹ올옹ㅀ" hidden="1">{#N/A,#N/A,FALSE,"지침";#N/A,#N/A,FALSE,"환경분석";#N/A,#N/A,FALSE,"Sheet16"}</definedName>
    <definedName name="ㄹ허ㅗ" localSheetId="2" hidden="1">{#N/A,#N/A,FALSE,"이정표"}</definedName>
    <definedName name="ㄹ허ㅗ" hidden="1">{#N/A,#N/A,FALSE,"이정표"}</definedName>
    <definedName name="ㄹ홓ㄹ" localSheetId="2" hidden="1">{#N/A,#N/A,FALSE,"조골재"}</definedName>
    <definedName name="ㄹ홓ㄹ" hidden="1">{#N/A,#N/A,FALSE,"조골재"}</definedName>
    <definedName name="라라"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라라"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라랄ㄹ"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라랄ㄹ"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러헐" localSheetId="2" hidden="1">{#N/A,#N/A,FALSE,"도급대비시행율";#N/A,#N/A,FALSE,"결의서";#N/A,#N/A,FALSE,"내역서";#N/A,#N/A,FALSE,"도급예상"}</definedName>
    <definedName name="러헐" hidden="1">{#N/A,#N/A,FALSE,"도급대비시행율";#N/A,#N/A,FALSE,"결의서";#N/A,#N/A,FALSE,"내역서";#N/A,#N/A,FALSE,"도급예상"}</definedName>
    <definedName name="료" localSheetId="2">{"'용역비'!$A$4:$C$8"}</definedName>
    <definedName name="료">{"'용역비'!$A$4:$C$8"}</definedName>
    <definedName name="류효정" localSheetId="2">{"'Firr(선)'!$AS$1:$AY$62","'Firr(사)'!$AS$1:$AY$62","'Firr(회)'!$AS$1:$AY$62","'Firr(선)'!$L$1:$V$62","'Firr(사)'!$L$1:$V$62","'Firr(회)'!$L$1:$V$62"}</definedName>
    <definedName name="류효정">{"'Firr(선)'!$AS$1:$AY$62","'Firr(사)'!$AS$1:$AY$62","'Firr(회)'!$AS$1:$AY$62","'Firr(선)'!$L$1:$V$62","'Firr(사)'!$L$1:$V$62","'Firr(회)'!$L$1:$V$62"}</definedName>
    <definedName name="ㅀ" localSheetId="2" hidden="1">{#N/A,#N/A,TRUE,"토적및재료집계";#N/A,#N/A,TRUE,"토적및재료집계";#N/A,#N/A,TRUE,"단위량"}</definedName>
    <definedName name="ㅀ" hidden="1">{#N/A,#N/A,TRUE,"토적및재료집계";#N/A,#N/A,TRUE,"토적및재료집계";#N/A,#N/A,TRUE,"단위량"}</definedName>
    <definedName name="ㅀ오ㅓㅎ롱ㄶㄹㄴ" localSheetId="2" hidden="1">{#N/A,#N/A,FALSE,"2~8번"}</definedName>
    <definedName name="ㅀ오ㅓㅎ롱ㄶㄹㄴ" hidden="1">{#N/A,#N/A,FALSE,"2~8번"}</definedName>
    <definedName name="ㅀ허" localSheetId="2" hidden="1">{#N/A,#N/A,FALSE,"CCTV"}</definedName>
    <definedName name="ㅀ허" hidden="1">{#N/A,#N/A,FALSE,"CCTV"}</definedName>
    <definedName name="ㅁ" localSheetId="2" hidden="1">#REF!</definedName>
    <definedName name="ㅁ" hidden="1">#REF!</definedName>
    <definedName name="ㅁㄱㅂ" localSheetId="2" hidden="1">{#N/A,#N/A,FALSE,"단가표지"}</definedName>
    <definedName name="ㅁㄱㅂ" hidden="1">{#N/A,#N/A,FALSE,"단가표지"}</definedName>
    <definedName name="ㅁㄴ" localSheetId="2" hidden="1">{#N/A,#N/A,FALSE,"전력간선"}</definedName>
    <definedName name="ㅁㄴ" hidden="1">{#N/A,#N/A,FALSE,"전력간선"}</definedName>
    <definedName name="ㅁㄴㄹ홈ㄴㅇㄹ혼ㅇㅎ" localSheetId="2" hidden="1">{#N/A,#N/A,FALSE,"지침";#N/A,#N/A,FALSE,"환경분석";#N/A,#N/A,FALSE,"Sheet16"}</definedName>
    <definedName name="ㅁㄴㄹ홈ㄴㅇㄹ혼ㅇㅎ" hidden="1">{#N/A,#N/A,FALSE,"지침";#N/A,#N/A,FALSE,"환경분석";#N/A,#N/A,FALSE,"Sheet16"}</definedName>
    <definedName name="ㅁㄴㅇ" localSheetId="2" hidden="1">{#N/A,#N/A,FALSE,"배수1"}</definedName>
    <definedName name="ㅁㄴㅇ" hidden="1">{#N/A,#N/A,FALSE,"배수1"}</definedName>
    <definedName name="ㅁㄴㅇㄴ" localSheetId="2" hidden="1">{#N/A,#N/A,TRUE,"토적및재료집계";#N/A,#N/A,TRUE,"토적및재료집계";#N/A,#N/A,TRUE,"단위량"}</definedName>
    <definedName name="ㅁㄴㅇㄴ" hidden="1">{#N/A,#N/A,TRUE,"토적및재료집계";#N/A,#N/A,TRUE,"토적및재료집계";#N/A,#N/A,TRUE,"단위량"}</definedName>
    <definedName name="ㅁㄴㅇㄹ"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ㄴㅇㄹ"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ㄴㅇㅁ" localSheetId="2" hidden="1">{#N/A,#N/A,FALSE,"배수1"}</definedName>
    <definedName name="ㅁㄴㅇㅁ" hidden="1">{#N/A,#N/A,FALSE,"배수1"}</definedName>
    <definedName name="ㅁㄴㅇㅁㄴㅇ" localSheetId="2" hidden="1">#REF!</definedName>
    <definedName name="ㅁㄴㅇㅁㄴㅇ" hidden="1">#REF!</definedName>
    <definedName name="ㅁㄴㅇㅎㅁㄴㅇㅎㅁㄴㅇㅎ" localSheetId="2" hidden="1">{#N/A,#N/A,FALSE,"지침";#N/A,#N/A,FALSE,"환경분석";#N/A,#N/A,FALSE,"Sheet16"}</definedName>
    <definedName name="ㅁㄴㅇㅎㅁㄴㅇㅎㅁㄴㅇㅎ" hidden="1">{#N/A,#N/A,FALSE,"지침";#N/A,#N/A,FALSE,"환경분석";#N/A,#N/A,FALSE,"Sheet16"}</definedName>
    <definedName name="ㅁㄴㅇㅎㅁㄴㅇㅎㅇ롤오" localSheetId="2" hidden="1">{#N/A,#N/A,FALSE,"지침";#N/A,#N/A,FALSE,"환경분석";#N/A,#N/A,FALSE,"Sheet16"}</definedName>
    <definedName name="ㅁㄴㅇㅎㅁㄴㅇㅎㅇ롤오" hidden="1">{#N/A,#N/A,FALSE,"지침";#N/A,#N/A,FALSE,"환경분석";#N/A,#N/A,FALSE,"Sheet16"}</definedName>
    <definedName name="ㅁㄴㅇㅎㅁㄹㄴㅇㅎㅇㄴ로" localSheetId="2" hidden="1">{#N/A,#N/A,FALSE,"지침";#N/A,#N/A,FALSE,"환경분석";#N/A,#N/A,FALSE,"Sheet16"}</definedName>
    <definedName name="ㅁㄴㅇㅎㅁㄹㄴㅇㅎㅇㄴ로" hidden="1">{#N/A,#N/A,FALSE,"지침";#N/A,#N/A,FALSE,"환경분석";#N/A,#N/A,FALSE,"Sheet16"}</definedName>
    <definedName name="ㅁㄶㄱㅇ"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ㄱ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ㄹ" localSheetId="2" hidden="1">{#N/A,#N/A,FALSE,"2~8번"}</definedName>
    <definedName name="ㅁㄹ" hidden="1">{#N/A,#N/A,FALSE,"2~8번"}</definedName>
    <definedName name="ㅁㄹㄹ" localSheetId="2" hidden="1">{#N/A,#N/A,FALSE,"2~8번"}</definedName>
    <definedName name="ㅁㄹㄹ" hidden="1">{#N/A,#N/A,FALSE,"2~8번"}</definedName>
    <definedName name="ㅁㄹㄹㄴㅇㄹㅇㄴㄹㄴㅇ" localSheetId="2" hidden="1">{#N/A,#N/A,FALSE,"포장1";#N/A,#N/A,FALSE,"포장1"}</definedName>
    <definedName name="ㅁㄹㄹㄴㅇㄹㅇㄴㄹㄴㅇ" hidden="1">{#N/A,#N/A,FALSE,"포장1";#N/A,#N/A,FALSE,"포장1"}</definedName>
    <definedName name="ㅁㅀㅎ" localSheetId="2" hidden="1">{#N/A,#N/A,FALSE,"골재소요량";#N/A,#N/A,FALSE,"골재소요량"}</definedName>
    <definedName name="ㅁㅀㅎ" hidden="1">{#N/A,#N/A,FALSE,"골재소요량";#N/A,#N/A,FALSE,"골재소요량"}</definedName>
    <definedName name="ㅁㅁ" localSheetId="2" hidden="1">#REF!</definedName>
    <definedName name="ㅁㅁ" hidden="1">#REF!</definedName>
    <definedName name="ㅁㅁㅁ" localSheetId="2" hidden="1">#REF!</definedName>
    <definedName name="ㅁㅁㅁ" hidden="1">#REF!</definedName>
    <definedName name="ㅁㅁㅁㅁ" localSheetId="2" hidden="1">{#N/A,#N/A,FALSE,"표지목차"}</definedName>
    <definedName name="ㅁㅁㅁㅁ" hidden="1">{#N/A,#N/A,FALSE,"표지목차"}</definedName>
    <definedName name="ㅁㅁㅁㅁㅁ" localSheetId="2">{"'용역비'!$A$4:$C$8"}</definedName>
    <definedName name="ㅁㅁㅁㅁㅁ">{"'용역비'!$A$4:$C$8"}</definedName>
    <definedName name="ㅁㅁㅁㅁㅁㅁ" localSheetId="2" hidden="1">#REF!</definedName>
    <definedName name="ㅁㅁㅁㅁㅁㅁ" hidden="1">#REF!</definedName>
    <definedName name="ㅁㅁㅁㅁㅁㅇㄹ" localSheetId="2" hidden="1">{#N/A,#N/A,FALSE,"구조2"}</definedName>
    <definedName name="ㅁㅁㅁㅁㅁㅇㄹ" hidden="1">{#N/A,#N/A,FALSE,"구조2"}</definedName>
    <definedName name="ㅁㅇㄴㅀㅁㄴㅇㅎ" localSheetId="2" hidden="1">{#N/A,#N/A,FALSE,"지침";#N/A,#N/A,FALSE,"환경분석";#N/A,#N/A,FALSE,"Sheet16"}</definedName>
    <definedName name="ㅁㅇㄴㅀㅁㄴㅇㅎ" hidden="1">{#N/A,#N/A,FALSE,"지침";#N/A,#N/A,FALSE,"환경분석";#N/A,#N/A,FALSE,"Sheet16"}</definedName>
    <definedName name="ㅁㅇㄴㅁ"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ㅁㄴㅇㄴ" localSheetId="2" hidden="1">{#N/A,#N/A,FALSE,"지침";#N/A,#N/A,FALSE,"환경분석";#N/A,#N/A,FALSE,"Sheet16"}</definedName>
    <definedName name="ㅁㅇㄴㅁㅁㄴㅇㄴ" hidden="1">{#N/A,#N/A,FALSE,"지침";#N/A,#N/A,FALSE,"환경분석";#N/A,#N/A,FALSE,"Sheet16"}</definedName>
    <definedName name="ㅁㅇㄴㅁㅇㅁ" localSheetId="2" hidden="1">{#N/A,#N/A,FALSE,"배수1"}</definedName>
    <definedName name="ㅁㅇㄴㅁㅇㅁ" hidden="1">{#N/A,#N/A,FALSE,"배수1"}</definedName>
    <definedName name="ㅁㅍㅊ" localSheetId="2" hidden="1">{#N/A,#N/A,FALSE,"속도"}</definedName>
    <definedName name="ㅁㅍㅊ" hidden="1">{#N/A,#N/A,FALSE,"속도"}</definedName>
    <definedName name="마직막" localSheetId="2" hidden="1">#REF!</definedName>
    <definedName name="마직막" hidden="1">#REF!</definedName>
    <definedName name="머" localSheetId="2" hidden="1">{#N/A,#N/A,FALSE,"명세표"}</definedName>
    <definedName name="머" hidden="1">{#N/A,#N/A,FALSE,"명세표"}</definedName>
    <definedName name="명세서" hidden="1">[31]B!#REF!</definedName>
    <definedName name="모선자재2"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3"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절연"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절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철거"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공가공장"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목공가공장"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목차차"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차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몰라" hidden="1">0</definedName>
    <definedName name="무주"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무주"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니"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니"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영근"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문영근"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물가01">'[1]기계경비 (2)'!$A$1:$C$68</definedName>
    <definedName name="물가대비표" localSheetId="2" hidden="1">{#N/A,#N/A,FALSE,"CCTV"}</definedName>
    <definedName name="물가대비표" hidden="1">{#N/A,#N/A,FALSE,"CCTV"}</definedName>
    <definedName name="물량2" localSheetId="2" hidden="1">{"'PROFORMA'!$A$1:$H$120"}</definedName>
    <definedName name="물량2" hidden="1">{"'PROFORMA'!$A$1:$H$120"}</definedName>
    <definedName name="물량산출근거" localSheetId="2" hidden="1">{"'PROFORMA'!$A$1:$H$120"}</definedName>
    <definedName name="물량산출근거" hidden="1">{"'PROFORMA'!$A$1:$H$120"}</definedName>
    <definedName name="물량산출안" localSheetId="2" hidden="1">{"'PROFORMA'!$A$1:$H$120"}</definedName>
    <definedName name="물량산출안" hidden="1">{"'PROFORMA'!$A$1:$H$120"}</definedName>
    <definedName name="뭐지"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뭐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미소"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미소"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민수"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민수"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ㅂ" localSheetId="2" hidden="1">{#N/A,#N/A,TRUE,"토적및재료집계";#N/A,#N/A,TRUE,"토적및재료집계";#N/A,#N/A,TRUE,"단위량"}</definedName>
    <definedName name="ㅂ" hidden="1">{#N/A,#N/A,TRUE,"토적및재료집계";#N/A,#N/A,TRUE,"토적및재료집계";#N/A,#N/A,TRUE,"단위량"}</definedName>
    <definedName name="ㅂㅂ" localSheetId="2" hidden="1">#REF!</definedName>
    <definedName name="ㅂㅂ" hidden="1">#REF!</definedName>
    <definedName name="ㅂㅂㅂ" localSheetId="2">{"'용역비'!$A$4:$C$8"}</definedName>
    <definedName name="ㅂㅂㅂ">{"'용역비'!$A$4:$C$8"}</definedName>
    <definedName name="ㅂㅂㅂㅂ" localSheetId="2" hidden="1">{#N/A,#N/A,FALSE,"명세표"}</definedName>
    <definedName name="ㅂㅂㅂㅂ" hidden="1">{#N/A,#N/A,FALSE,"명세표"}</definedName>
    <definedName name="ㅂㅂㅂㅂㅂㅂ" localSheetId="2">{"'용역비'!$A$4:$C$8"}</definedName>
    <definedName name="ㅂㅂㅂㅂㅂㅂ">{"'용역비'!$A$4:$C$8"}</definedName>
    <definedName name="ㅂㅂㅂㅂㅂㅂㅂ" localSheetId="2" hidden="1">{#N/A,#N/A,FALSE,"명세표"}</definedName>
    <definedName name="ㅂㅂㅂㅂㅂㅂㅂ" hidden="1">{#N/A,#N/A,FALSE,"명세표"}</definedName>
    <definedName name="ㅂㅂㅂㅂㅂㅂㅂㅂ" localSheetId="2" hidden="1">#REF!</definedName>
    <definedName name="ㅂㅂㅂㅂㅂㅂㅂㅂ" hidden="1">#REF!</definedName>
    <definedName name="ㅂㅈㄱㄷㅈㅂㄱㅈㄷㅂㄱ" localSheetId="2" hidden="1">{#N/A,#N/A,FALSE,"이정표"}</definedName>
    <definedName name="ㅂㅈㄱㄷㅈㅂㄱㅈㄷㅂㄱ" hidden="1">{#N/A,#N/A,FALSE,"이정표"}</definedName>
    <definedName name="ㅂㅈㄷ" localSheetId="2" hidden="1">{#N/A,#N/A,FALSE,"CCTV"}</definedName>
    <definedName name="ㅂㅈㄷ" hidden="1">{#N/A,#N/A,FALSE,"CCTV"}</definedName>
    <definedName name="ㅂ쟈ㅕㅑㅂ1" localSheetId="2" hidden="1">{#N/A,#N/A,FALSE,"배수1"}</definedName>
    <definedName name="ㅂ쟈ㅕㅑㅂ1" hidden="1">{#N/A,#N/A,FALSE,"배수1"}</definedName>
    <definedName name="바꿔"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바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박1" localSheetId="2" hidden="1">{"'Firr(선)'!$AS$1:$AY$62","'Firr(사)'!$AS$1:$AY$62","'Firr(회)'!$AS$1:$AY$62","'Firr(선)'!$L$1:$V$62","'Firr(사)'!$L$1:$V$62","'Firr(회)'!$L$1:$V$62"}</definedName>
    <definedName name="박1" hidden="1">{"'Firr(선)'!$AS$1:$AY$62","'Firr(사)'!$AS$1:$AY$62","'Firr(회)'!$AS$1:$AY$62","'Firr(선)'!$L$1:$V$62","'Firr(사)'!$L$1:$V$62","'Firr(회)'!$L$1:$V$62"}</definedName>
    <definedName name="박2" localSheetId="2" hidden="1">{"'단계별시설공사비'!$A$3:$K$51"}</definedName>
    <definedName name="박2" hidden="1">{"'단계별시설공사비'!$A$3:$K$51"}</definedName>
    <definedName name="박어쟈루" localSheetId="2" hidden="1">#REF!</definedName>
    <definedName name="박어쟈루" hidden="1">#REF!</definedName>
    <definedName name="방"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방"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방화노무비산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방화노무비산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배관3"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배관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배수" localSheetId="2" hidden="1">{#N/A,#N/A,FALSE,"2~8번"}</definedName>
    <definedName name="배수" hidden="1">{#N/A,#N/A,FALSE,"2~8번"}</definedName>
    <definedName name="배수12" localSheetId="2" hidden="1">{#N/A,#N/A,FALSE,"2~8번"}</definedName>
    <definedName name="배수12" hidden="1">{#N/A,#N/A,FALSE,"2~8번"}</definedName>
    <definedName name="버전" localSheetId="2" hidden="1">{"'PROFORMA'!$A$1:$H$120"}</definedName>
    <definedName name="버전" hidden="1">{"'PROFORMA'!$A$1:$H$120"}</definedName>
    <definedName name="벌" localSheetId="2" hidden="1">{#N/A,#N/A,FALSE,"전력간선"}</definedName>
    <definedName name="벌" hidden="1">{#N/A,#N/A,FALSE,"전력간선"}</definedName>
    <definedName name="범례" localSheetId="2" hidden="1">{#N/A,#N/A,FALSE,"전력간선"}</definedName>
    <definedName name="범례" hidden="1">{#N/A,#N/A,FALSE,"전력간선"}</definedName>
    <definedName name="변겨엇"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겨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경" localSheetId="2" hidden="1">{#N/A,#N/A,TRUE,"수량총괄";#N/A,#N/A,TRUE,"공사비예산서";#N/A,#N/A,TRUE,"공사비예산서 (2)"}</definedName>
    <definedName name="변경" hidden="1">{#N/A,#N/A,TRUE,"수량총괄";#N/A,#N/A,TRUE,"공사비예산서";#N/A,#N/A,TRUE,"공사비예산서 (2)"}</definedName>
    <definedName name="변경내역"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서"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변경서"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변경수량집계"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경조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경조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경확인"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경확인"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셈" localSheetId="2" hidden="1">#REF!</definedName>
    <definedName name="변압기품셈" hidden="1">#REF!</definedName>
    <definedName name="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보고서">[32]!이윤</definedName>
    <definedName name="보충" localSheetId="2" hidden="1">#REF!</definedName>
    <definedName name="보충" hidden="1">#REF!</definedName>
    <definedName name="복구계획도2" localSheetId="2" hidden="1">{#N/A,#N/A,FALSE,"현장 NCR 분석";#N/A,#N/A,FALSE,"현장품질감사";#N/A,#N/A,FALSE,"현장품질감사"}</definedName>
    <definedName name="복구계획도2" hidden="1">{#N/A,#N/A,FALSE,"현장 NCR 분석";#N/A,#N/A,FALSE,"현장품질감사";#N/A,#N/A,FALSE,"현장품질감사"}</definedName>
    <definedName name="복사본"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복사본"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본" localSheetId="2" hidden="1">{"'PROFORMA'!$A$1:$H$120"}</definedName>
    <definedName name="본" hidden="1">{"'PROFORMA'!$A$1:$H$120"}</definedName>
    <definedName name="본사설계안분석" localSheetId="2" hidden="1">{"'PROFORMA'!$A$1:$H$120"}</definedName>
    <definedName name="본사설계안분석" hidden="1">{"'PROFORMA'!$A$1:$H$120"}</definedName>
    <definedName name="부" localSheetId="2" hidden="1">{#N/A,#N/A,FALSE,"골재소요량";#N/A,#N/A,FALSE,"골재소요량"}</definedName>
    <definedName name="부" hidden="1">{#N/A,#N/A,FALSE,"골재소요량";#N/A,#N/A,FALSE,"골재소요량"}</definedName>
    <definedName name="부1"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부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부대" localSheetId="2" hidden="1">{#N/A,#N/A,FALSE,"부대1"}</definedName>
    <definedName name="부대" hidden="1">{#N/A,#N/A,FALSE,"부대1"}</definedName>
    <definedName name="부대a" localSheetId="2" hidden="1">{#N/A,#N/A,FALSE,"골재소요량";#N/A,#N/A,FALSE,"골재소요량"}</definedName>
    <definedName name="부대a" hidden="1">{#N/A,#N/A,FALSE,"골재소요량";#N/A,#N/A,FALSE,"골재소요량"}</definedName>
    <definedName name="부대공사" localSheetId="2" hidden="1">#REF!</definedName>
    <definedName name="부대공사" hidden="1">#REF!</definedName>
    <definedName name="부대공총괄수량집계" localSheetId="2" hidden="1">{#N/A,#N/A,FALSE,"2~8번"}</definedName>
    <definedName name="부대공총괄수량집계" hidden="1">{#N/A,#N/A,FALSE,"2~8번"}</definedName>
    <definedName name="부대구조" localSheetId="2" hidden="1">{#N/A,#N/A,FALSE,"골재소요량";#N/A,#N/A,FALSE,"골재소요량"}</definedName>
    <definedName name="부대구조" hidden="1">{#N/A,#N/A,FALSE,"골재소요량";#N/A,#N/A,FALSE,"골재소요량"}</definedName>
    <definedName name="부대원본" localSheetId="2" hidden="1">{#N/A,#N/A,FALSE,"토공2"}</definedName>
    <definedName name="부대원본" hidden="1">{#N/A,#N/A,FALSE,"토공2"}</definedName>
    <definedName name="부손익" localSheetId="2" hidden="1">{#N/A,#N/A,FALSE,"현장 NCR 분석";#N/A,#N/A,FALSE,"현장품질감사";#N/A,#N/A,FALSE,"현장품질감사"}</definedName>
    <definedName name="부손익" hidden="1">{#N/A,#N/A,FALSE,"현장 NCR 분석";#N/A,#N/A,FALSE,"현장품질감사";#N/A,#N/A,FALSE,"현장품질감사"}</definedName>
    <definedName name="부손익1" localSheetId="2" hidden="1">{#N/A,#N/A,FALSE,"현장 NCR 분석";#N/A,#N/A,FALSE,"현장품질감사";#N/A,#N/A,FALSE,"현장품질감사"}</definedName>
    <definedName name="부손익1" hidden="1">{#N/A,#N/A,FALSE,"현장 NCR 분석";#N/A,#N/A,FALSE,"현장품질감사";#N/A,#N/A,FALSE,"현장품질감사"}</definedName>
    <definedName name="부표커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부표커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부하_부하명">'[33]#REF'!$A$2:$A$411</definedName>
    <definedName name="분류버전" localSheetId="2" hidden="1">{"'PROFORMA'!$A$1:$H$120"}</definedName>
    <definedName name="분류버전" hidden="1">{"'PROFORMA'!$A$1:$H$120"}</definedName>
    <definedName name="분석" localSheetId="2" hidden="1">{"'PROFORMA'!$A$1:$H$120"}</definedName>
    <definedName name="분석" hidden="1">{"'PROFORMA'!$A$1:$H$120"}</definedName>
    <definedName name="비교">255</definedName>
    <definedName name="비교표1">255</definedName>
    <definedName name="비교하기"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비교하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비교하김ㅁㅁ"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비교하김ㅁㅁ"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ㅅ" localSheetId="2" hidden="1">{#N/A,#N/A,TRUE,"토적및재료집계";#N/A,#N/A,TRUE,"토적및재료집계";#N/A,#N/A,TRUE,"단위량"}</definedName>
    <definedName name="ㅅ" hidden="1">{#N/A,#N/A,TRUE,"토적및재료집계";#N/A,#N/A,TRUE,"토적및재료집계";#N/A,#N/A,TRUE,"단위량"}</definedName>
    <definedName name="ㅅㄱ"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ㅅ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ㅅㅅ" localSheetId="2" hidden="1">#REF!</definedName>
    <definedName name="ㅅㅅ" hidden="1">#REF!</definedName>
    <definedName name="ㅅㅅㅅㅅㅅ" localSheetId="2" hidden="1">#REF!</definedName>
    <definedName name="ㅅㅅㅅㅅㅅ" hidden="1">#REF!</definedName>
    <definedName name="ㅅㅎㄱㄷㅅㄷㄱ" localSheetId="2" hidden="1">{#N/A,#N/A,FALSE,"표지목차"}</definedName>
    <definedName name="ㅅㅎㄱㄷㅅㄷㄱ" hidden="1">{#N/A,#N/A,FALSE,"표지목차"}</definedName>
    <definedName name="ㅅㅎㅅㄱㄳㅎ"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ㅅㅎㅅㄱㄳ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사" localSheetId="2" hidden="1">{#N/A,#N/A,FALSE,"지침";#N/A,#N/A,FALSE,"환경분석";#N/A,#N/A,FALSE,"Sheet16"}</definedName>
    <definedName name="사" hidden="1">{#N/A,#N/A,FALSE,"지침";#N/A,#N/A,FALSE,"환경분석";#N/A,#N/A,FALSE,"Sheet16"}</definedName>
    <definedName name="사1" localSheetId="2" hidden="1">{#N/A,#N/A,FALSE,"지침";#N/A,#N/A,FALSE,"환경분석";#N/A,#N/A,FALSE,"Sheet16"}</definedName>
    <definedName name="사1" hidden="1">{#N/A,#N/A,FALSE,"지침";#N/A,#N/A,FALSE,"환경분석";#N/A,#N/A,FALSE,"Sheet16"}</definedName>
    <definedName name="사당물량"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사당물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사방품셈1" localSheetId="2" hidden="1">#REF!</definedName>
    <definedName name="사방품셈1" hidden="1">#REF!</definedName>
    <definedName name="사방품셈별표" localSheetId="2" hidden="1">#REF!</definedName>
    <definedName name="사방품셈별표" hidden="1">#REF!</definedName>
    <definedName name="사번">[34]Sheet1!$B$2:$C$171</definedName>
    <definedName name="사업계획" localSheetId="2" hidden="1">#REF!</definedName>
    <definedName name="사업계획" hidden="1">#REF!</definedName>
    <definedName name="사업부양식2" localSheetId="2" hidden="1">#REF!</definedName>
    <definedName name="사업부양식2" hidden="1">#REF!</definedName>
    <definedName name="사업비최종" localSheetId="2" hidden="1">{#N/A,#N/A,FALSE,"손익표지";#N/A,#N/A,FALSE,"손익계산";#N/A,#N/A,FALSE,"일반관리비";#N/A,#N/A,FALSE,"영업외수익";#N/A,#N/A,FALSE,"영업외비용";#N/A,#N/A,FALSE,"매출액";#N/A,#N/A,FALSE,"요약손익";#N/A,#N/A,FALSE,"요약대차";#N/A,#N/A,FALSE,"매출채권현황";#N/A,#N/A,FALSE,"매출채권명세"}</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용" hidden="1">[35]준공머리!#REF!</definedName>
    <definedName name="산출2" localSheetId="2">BlankMacro1</definedName>
    <definedName name="산출2">BlankMacro1</definedName>
    <definedName name="산출근거"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근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근거1" localSheetId="2">BlankMacro1</definedName>
    <definedName name="산출근거1">BlankMacro1</definedName>
    <definedName name="산출내역서" localSheetId="2">BlankMacro1</definedName>
    <definedName name="산출내역서">BlankMacro1</definedName>
    <definedName name="산출시트"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시트"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상"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상"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상주" localSheetId="2" hidden="1">{#N/A,#N/A,FALSE,"지침";#N/A,#N/A,FALSE,"환경분석";#N/A,#N/A,FALSE,"Sheet16"}</definedName>
    <definedName name="상주" hidden="1">{#N/A,#N/A,FALSE,"지침";#N/A,#N/A,FALSE,"환경분석";#N/A,#N/A,FALSE,"Sheet16"}</definedName>
    <definedName name="상주감리" localSheetId="2" hidden="1">{#N/A,#N/A,FALSE,"지침";#N/A,#N/A,FALSE,"환경분석";#N/A,#N/A,FALSE,"Sheet16"}</definedName>
    <definedName name="상주감리" hidden="1">{#N/A,#N/A,FALSE,"지침";#N/A,#N/A,FALSE,"환경분석";#N/A,#N/A,FALSE,"Sheet16"}</definedName>
    <definedName name="새로움" localSheetId="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새로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생산01">'[1]기계경비 (2)'!$A$1:$C$69</definedName>
    <definedName name="생산자물가지수">'[1]기계경비 (2)'!$A$1:$C$26</definedName>
    <definedName name="석" localSheetId="2" hidden="1">{#N/A,#N/A,FALSE,"지침";#N/A,#N/A,FALSE,"환경분석";#N/A,#N/A,FALSE,"Sheet16"}</definedName>
    <definedName name="석" hidden="1">{#N/A,#N/A,FALSE,"지침";#N/A,#N/A,FALSE,"환경분석";#N/A,#N/A,FALSE,"Sheet16"}</definedName>
    <definedName name="석재받은의뢰업체" hidden="1">255</definedName>
    <definedName name="석항" localSheetId="2" hidden="1">{#N/A,#N/A,FALSE,"명세표"}</definedName>
    <definedName name="석항" hidden="1">{#N/A,#N/A,FALSE,"명세표"}</definedName>
    <definedName name="선릉물량"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선릉물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선정팬111" localSheetId="2" hidden="1">{#N/A,#N/A,TRUE,"부하계산서표지";#N/A,#N/A,TRUE,"1. 부하계산";#N/A,#N/A,TRUE,"1-1.부하계산기준";#N/A,#N/A,TRUE,"1-2.부하계산";#N/A,#N/A,TRUE,"1-3부하집계"}</definedName>
    <definedName name="선정팬111" hidden="1">{#N/A,#N/A,TRUE,"부하계산서표지";#N/A,#N/A,TRUE,"1. 부하계산";#N/A,#N/A,TRUE,"1-1.부하계산기준";#N/A,#N/A,TRUE,"1-2.부하계산";#N/A,#N/A,TRUE,"1-3부하집계"}</definedName>
    <definedName name="선종별수정후수정" localSheetId="2">BlankMacro1</definedName>
    <definedName name="선종별수정후수정">BlankMacro1</definedName>
    <definedName name="설계대예산대비표" localSheetId="2" hidden="1">#REF!</definedName>
    <definedName name="설계대예산대비표" hidden="1">#REF!</definedName>
    <definedName name="설계변경" localSheetId="2" hidden="1">{#N/A,#N/A,TRUE,"수량총괄";#N/A,#N/A,TRUE,"공사비예산서";#N/A,#N/A,TRUE,"공사비예산서 (2)"}</definedName>
    <definedName name="설계변경" hidden="1">{#N/A,#N/A,TRUE,"수량총괄";#N/A,#N/A,TRUE,"공사비예산서";#N/A,#N/A,TRUE,"공사비예산서 (2)"}</definedName>
    <definedName name="설계서2"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3"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명서" localSheetId="2" hidden="1">{#N/A,#N/A,FALSE,"전력간선"}</definedName>
    <definedName name="설명서" hidden="1">{#N/A,#N/A,FALSE,"전력간선"}</definedName>
    <definedName name="설명서1"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명서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문지" localSheetId="2" hidden="1">#REF!</definedName>
    <definedName name="설문지" hidden="1">#REF!</definedName>
    <definedName name="설비" hidden="1">[36]예총!#REF!</definedName>
    <definedName name="설치효대GIS산출시트"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설치효대GIS산출시트"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성우" localSheetId="2" hidden="1">{#N/A,#N/A,FALSE,"CCTV"}</definedName>
    <definedName name="성우" hidden="1">{#N/A,#N/A,FALSE,"CCTV"}</definedName>
    <definedName name="세로" localSheetId="2" hidden="1">{#N/A,#N/A,FALSE,"전력간선"}</definedName>
    <definedName name="세로" hidden="1">{#N/A,#N/A,FALSE,"전력간선"}</definedName>
    <definedName name="세전익익" localSheetId="2" hidden="1">{#N/A,#N/A,FALSE,"지침";#N/A,#N/A,FALSE,"환경분석";#N/A,#N/A,FALSE,"Sheet16"}</definedName>
    <definedName name="세전익익" hidden="1">{#N/A,#N/A,FALSE,"지침";#N/A,#N/A,FALSE,"환경분석";#N/A,#N/A,FALSE,"Sheet16"}</definedName>
    <definedName name="소라"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소라"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소요물자2"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소요물자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소화갑지" localSheetId="2" hidden="1">{#N/A,#N/A,FALSE,"CCTV"}</definedName>
    <definedName name="소화갑지" hidden="1">{#N/A,#N/A,FALSE,"CCTV"}</definedName>
    <definedName name="손익계산서" localSheetId="2" hidden="1">#REF!</definedName>
    <definedName name="손익계산서" hidden="1">#REF!</definedName>
    <definedName name="손익변경" localSheetId="2" hidden="1">{#N/A,#N/A,FALSE,"지침";#N/A,#N/A,FALSE,"환경분석";#N/A,#N/A,FALSE,"Sheet16"}</definedName>
    <definedName name="손익변경" hidden="1">{#N/A,#N/A,FALSE,"지침";#N/A,#N/A,FALSE,"환경분석";#N/A,#N/A,FALSE,"Sheet16"}</definedName>
    <definedName name="송변전공종단가"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1"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전단가"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전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쇼쇼" localSheetId="2" hidden="1">#REF!</definedName>
    <definedName name="쇼쇼" hidden="1">#REF!</definedName>
    <definedName name="수" localSheetId="2" hidden="1">#REF!</definedName>
    <definedName name="수" hidden="1">#REF!</definedName>
    <definedName name="수량1" hidden="1">'[37]12호기내역서(건축분)'!#REF!</definedName>
    <definedName name="수량산출서표지양식"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량산출서표지양식"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량서표지"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량서표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량집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수량집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수량표지"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량표지"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수목이식수량집계표" localSheetId="2">BlankMacro1</definedName>
    <definedName name="수목이식수량집계표">BlankMacro1</definedName>
    <definedName name="숙소"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2"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3"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A1"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A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C"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C"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C1" localSheetId="2" hidden="1">{#N/A,#N/A,FALSE,"별표20 ";#N/A,#N/A,FALSE,"부표";#N/A,#N/A,FALSE,"품셈내역";#N/A,#N/A,FALSE,"품셈집계";#N/A,#N/A,FALSE,"내역서";#N/A,#N/A,FALSE,"집계표";#N/A,#N/A,FALSE,"표지";#N/A,#N/A,FALSE,"별표총괄표"}</definedName>
    <definedName name="숙소C1" hidden="1">{#N/A,#N/A,FALSE,"별표20 ";#N/A,#N/A,FALSE,"부표";#N/A,#N/A,FALSE,"품셈내역";#N/A,#N/A,FALSE,"품셈집계";#N/A,#N/A,FALSE,"내역서";#N/A,#N/A,FALSE,"집계표";#N/A,#N/A,FALSE,"표지";#N/A,#N/A,FALSE,"별표총괄표"}</definedName>
    <definedName name="숙소D"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D"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D2"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F"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숙소F"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숫소D1"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숫소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승" localSheetId="2" hidden="1">{#N/A,#N/A,FALSE,"지침";#N/A,#N/A,FALSE,"환경분석";#N/A,#N/A,FALSE,"Sheet16"}</definedName>
    <definedName name="승" hidden="1">{#N/A,#N/A,FALSE,"지침";#N/A,#N/A,FALSE,"환경분석";#N/A,#N/A,FALSE,"Sheet16"}</definedName>
    <definedName name="시" localSheetId="2" hidden="1">{#N/A,#N/A,TRUE,"설계수량";#N/A,#N/A,TRUE,"예정공정표60";#N/A,#N/A,TRUE,"공사설명서";#N/A,#N/A,TRUE,"수량총괄";#N/A,#N/A,TRUE,"공사비예산서";#N/A,#N/A,TRUE,"공사계획서";#N/A,#N/A,TRUE,"품셈총괄";#N/A,#N/A,TRUE,"설계서표지"}</definedName>
    <definedName name="시" hidden="1">{#N/A,#N/A,TRUE,"설계수량";#N/A,#N/A,TRUE,"예정공정표60";#N/A,#N/A,TRUE,"공사설명서";#N/A,#N/A,TRUE,"수량총괄";#N/A,#N/A,TRUE,"공사비예산서";#N/A,#N/A,TRUE,"공사계획서";#N/A,#N/A,TRUE,"품셈총괄";#N/A,#N/A,TRUE,"설계서표지"}</definedName>
    <definedName name="시멘트" localSheetId="2">BlankMacro1</definedName>
    <definedName name="시멘트">BlankMacro1</definedName>
    <definedName name="시멘트6" localSheetId="2">BlankMacro1</definedName>
    <definedName name="시멘트6">BlankMacro1</definedName>
    <definedName name="시방1" localSheetId="2" hidden="1">{#N/A,#N/A,TRUE,"수량총괄";#N/A,#N/A,TRUE,"공사비예산서";#N/A,#N/A,TRUE,"공사비예산서 (2)"}</definedName>
    <definedName name="시방1" hidden="1">{#N/A,#N/A,TRUE,"수량총괄";#N/A,#N/A,TRUE,"공사비예산서";#N/A,#N/A,TRUE,"공사비예산서 (2)"}</definedName>
    <definedName name="시방서" hidden="1">[38]내역서!#REF!</definedName>
    <definedName name="시방서2" localSheetId="2" hidden="1">#REF!</definedName>
    <definedName name="시방서2" hidden="1">#REF!</definedName>
    <definedName name="시중">'[1]기계경비 (2)'!$A$1:$C$27</definedName>
    <definedName name="신공항1역기능실2" localSheetId="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신공항1역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신과" localSheetId="2" hidden="1">{#N/A,#N/A,TRUE,"공조기";#N/A,#N/A,TRUE,"FCU";#N/A,#N/A,TRUE,"1-20";#N/A,#N/A,TRUE,"21-40";#N/A,#N/A,TRUE,"41-60";#N/A,#N/A,TRUE,"61-80";#N/A,#N/A,TRUE,"화장실부하집계";#N/A,#N/A,TRUE,"화장실"}</definedName>
    <definedName name="신과" hidden="1">{#N/A,#N/A,TRUE,"공조기";#N/A,#N/A,TRUE,"FCU";#N/A,#N/A,TRUE,"1-20";#N/A,#N/A,TRUE,"21-40";#N/A,#N/A,TRUE,"41-60";#N/A,#N/A,TRUE,"61-80";#N/A,#N/A,TRUE,"화장실부하집계";#N/A,#N/A,TRUE,"화장실"}</definedName>
    <definedName name="신설" localSheetId="2" hidden="1">{#N/A,#N/A,FALSE,"명세표"}</definedName>
    <definedName name="신설" hidden="1">{#N/A,#N/A,FALSE,"명세표"}</definedName>
    <definedName name="신품목록">[39]내역서!$A$1:$IV$4</definedName>
    <definedName name="실행" localSheetId="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분석" localSheetId="2" hidden="1">{"'PROFORMA'!$A$1:$H$120"}</definedName>
    <definedName name="실행분석" hidden="1">{"'PROFORMA'!$A$1:$H$120"}</definedName>
    <definedName name="실행분석1" localSheetId="2" hidden="1">{"'PROFORMA'!$A$1:$H$120"}</definedName>
    <definedName name="실행분석1" hidden="1">{"'PROFORMA'!$A$1:$H$120"}</definedName>
    <definedName name="ㅇ" localSheetId="2" hidden="1">{#N/A,#N/A,FALSE,"도급대비시행율";#N/A,#N/A,FALSE,"결의서";#N/A,#N/A,FALSE,"내역서";#N/A,#N/A,FALSE,"도급예상"}</definedName>
    <definedName name="ㅇ" hidden="1">{#N/A,#N/A,FALSE,"도급대비시행율";#N/A,#N/A,FALSE,"결의서";#N/A,#N/A,FALSE,"내역서";#N/A,#N/A,FALSE,"도급예상"}</definedName>
    <definedName name="ㅇㄴㄴㄴㄴㄴㄴㄴㄴㄴ" localSheetId="2" hidden="1">{#N/A,#N/A,FALSE,"혼합골재"}</definedName>
    <definedName name="ㅇㄴㄴㄴㄴㄴㄴㄴㄴㄴ" hidden="1">{#N/A,#N/A,FALSE,"혼합골재"}</definedName>
    <definedName name="ㅇㄴㄹㄴㅇㄹㄴㅇㄹ" localSheetId="2" hidden="1">#REF!</definedName>
    <definedName name="ㅇㄴㄹㄴㅇㄹㄴㅇㄹ" hidden="1">#REF!</definedName>
    <definedName name="ㅇㄴㄹㄴㅇㄹㄹㄻㄴ" hidden="1">255</definedName>
    <definedName name="ㅇㄴㅁㅎㄴㅇ호" localSheetId="2" hidden="1">{#N/A,#N/A,FALSE,"지침";#N/A,#N/A,FALSE,"환경분석";#N/A,#N/A,FALSE,"Sheet16"}</definedName>
    <definedName name="ㅇㄴㅁㅎㄴㅇ호" hidden="1">{#N/A,#N/A,FALSE,"지침";#N/A,#N/A,FALSE,"환경분석";#N/A,#N/A,FALSE,"Sheet16"}</definedName>
    <definedName name="ㅇㄴㅇㄴ" localSheetId="2" hidden="1">{#N/A,#N/A,FALSE,"CCTV"}</definedName>
    <definedName name="ㅇㄴㅇㄴ" hidden="1">{#N/A,#N/A,FALSE,"CCTV"}</definedName>
    <definedName name="ㅇㄶ" localSheetId="2" hidden="1">#REF!</definedName>
    <definedName name="ㅇㄶ" hidden="1">#REF!</definedName>
    <definedName name="ㅇㄶㅇ롤" localSheetId="2" hidden="1">{#N/A,#N/A,FALSE,"지침";#N/A,#N/A,FALSE,"환경분석";#N/A,#N/A,FALSE,"Sheet16"}</definedName>
    <definedName name="ㅇㄶㅇ롤" hidden="1">{#N/A,#N/A,FALSE,"지침";#N/A,#N/A,FALSE,"환경분석";#N/A,#N/A,FALSE,"Sheet16"}</definedName>
    <definedName name="ㅇㄹ" localSheetId="2" hidden="1">#REF!</definedName>
    <definedName name="ㅇㄹ" hidden="1">#REF!</definedName>
    <definedName name="ㅇㄹㄴㅀㄹㅇㅎㄹㅇㅎ" localSheetId="2" hidden="1">{#N/A,#N/A,FALSE,"2~8번"}</definedName>
    <definedName name="ㅇㄹㄴㅀㄹㅇㅎㄹㅇㅎ" hidden="1">{#N/A,#N/A,FALSE,"2~8번"}</definedName>
    <definedName name="ㅇㄹㄹ" localSheetId="2" hidden="1">#REF!</definedName>
    <definedName name="ㅇㄹㄹ" hidden="1">#REF!</definedName>
    <definedName name="ㅇㄹㅀ" localSheetId="2" hidden="1">#REF!</definedName>
    <definedName name="ㅇㄹㅀ" hidden="1">#REF!</definedName>
    <definedName name="ㅇㄹㅇㄹ" localSheetId="2" hidden="1">#REF!</definedName>
    <definedName name="ㅇㄹㅇㄹ" hidden="1">#REF!</definedName>
    <definedName name="ㅇ로홓로" localSheetId="2" hidden="1">{#N/A,#N/A,FALSE,"지침";#N/A,#N/A,FALSE,"환경분석";#N/A,#N/A,FALSE,"Sheet16"}</definedName>
    <definedName name="ㅇ로홓로" hidden="1">{#N/A,#N/A,FALSE,"지침";#N/A,#N/A,FALSE,"환경분석";#N/A,#N/A,FALSE,"Sheet16"}</definedName>
    <definedName name="ㅇ롷ㄹ" localSheetId="2" hidden="1">{#N/A,#N/A,FALSE,"지침";#N/A,#N/A,FALSE,"환경분석";#N/A,#N/A,FALSE,"Sheet16"}</definedName>
    <definedName name="ㅇ롷ㄹ" hidden="1">{#N/A,#N/A,FALSE,"지침";#N/A,#N/A,FALSE,"환경분석";#N/A,#N/A,FALSE,"Sheet16"}</definedName>
    <definedName name="ㅇㄽㄱ" localSheetId="2" hidden="1">{#N/A,#N/A,FALSE,"전력간선"}</definedName>
    <definedName name="ㅇㄽㄱ" hidden="1">{#N/A,#N/A,FALSE,"전력간선"}</definedName>
    <definedName name="ㅇㅀㄴㅇㅎㄶㅇ" hidden="1">255</definedName>
    <definedName name="ㅇㅀㄹㅇ" localSheetId="2">BlankMacro1</definedName>
    <definedName name="ㅇㅀㄹㅇ">BlankMacro1</definedName>
    <definedName name="ㅇㅀㅇㄴㄹ혼ㅇ로" localSheetId="2" hidden="1">{#N/A,#N/A,FALSE,"지침";#N/A,#N/A,FALSE,"환경분석";#N/A,#N/A,FALSE,"Sheet16"}</definedName>
    <definedName name="ㅇㅀㅇㄴㄹ혼ㅇ로" hidden="1">{#N/A,#N/A,FALSE,"지침";#N/A,#N/A,FALSE,"환경분석";#N/A,#N/A,FALSE,"Sheet16"}</definedName>
    <definedName name="ㅇㅀㅇㅀㅇㅀㅇㅈㄷㄱㅈㄷ" localSheetId="2" hidden="1">#REF!</definedName>
    <definedName name="ㅇㅀㅇㅀㅇㅀㅇㅈㄷㄱㅈㄷ" hidden="1">#REF!</definedName>
    <definedName name="ㅇㅀㅎㅎㅎㅎㅎㅎㅎㅎㅎㅎㅎㅎㅎㅎㅎ" localSheetId="2" hidden="1">{#N/A,#N/A,FALSE,"구조2"}</definedName>
    <definedName name="ㅇㅀㅎㅎㅎㅎㅎㅎㅎㅎㅎㅎㅎㅎㅎㅎㅎ" hidden="1">{#N/A,#N/A,FALSE,"구조2"}</definedName>
    <definedName name="ㅇㅁㄴㄻ"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ㅇㅁㄴㄻ"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ㅇㅇ" localSheetId="2">BlankMacro1</definedName>
    <definedName name="ㅇㅇ">BlankMacro1</definedName>
    <definedName name="ㅇㅇㄹ" localSheetId="2" hidden="1">#REF!</definedName>
    <definedName name="ㅇㅇㄹ" hidden="1">#REF!</definedName>
    <definedName name="ㅇㅇㅇ" localSheetId="2" hidden="1">#REF!</definedName>
    <definedName name="ㅇㅇㅇ" hidden="1">#REF!</definedName>
    <definedName name="ㅇㅇㅇㅇ" localSheetId="2" hidden="1">#REF!</definedName>
    <definedName name="ㅇㅇㅇㅇ" hidden="1">#REF!</definedName>
    <definedName name="ㅇㅇㅇㅇㅇㅇ" localSheetId="2" hidden="1">#REF!</definedName>
    <definedName name="ㅇㅇㅇㅇㅇㅇ" hidden="1">#REF!</definedName>
    <definedName name="ㅇ아ㅏㄹ" localSheetId="2" hidden="1">{#N/A,#N/A,FALSE,"지침";#N/A,#N/A,FALSE,"환경분석";#N/A,#N/A,FALSE,"Sheet16"}</definedName>
    <definedName name="ㅇ아ㅏㄹ" hidden="1">{#N/A,#N/A,FALSE,"지침";#N/A,#N/A,FALSE,"환경분석";#N/A,#N/A,FALSE,"Sheet16"}</definedName>
    <definedName name="ㅇ이리" localSheetId="2" hidden="1">{#N/A,#N/A,FALSE,"지침";#N/A,#N/A,FALSE,"환경분석";#N/A,#N/A,FALSE,"Sheet16"}</definedName>
    <definedName name="ㅇ이리" hidden="1">{#N/A,#N/A,FALSE,"지침";#N/A,#N/A,FALSE,"환경분석";#N/A,#N/A,FALSE,"Sheet16"}</definedName>
    <definedName name="ㅇㅎㅇㅎ" localSheetId="2">{"'용역비'!$A$4:$C$8"}</definedName>
    <definedName name="ㅇㅎㅇㅎ">{"'용역비'!$A$4:$C$8"}</definedName>
    <definedName name="ㅇ호" localSheetId="2">{"'용역비'!$A$4:$C$8"}</definedName>
    <definedName name="ㅇ호">{"'용역비'!$A$4:$C$8"}</definedName>
    <definedName name="ㅇ호ㅓ" localSheetId="2">{"'용역비'!$A$4:$C$8"}</definedName>
    <definedName name="ㅇ호ㅓ">{"'용역비'!$A$4:$C$8"}</definedName>
    <definedName name="ㅇ호ㅓㅇㅎ" localSheetId="2">{"'용역비'!$A$4:$C$8"}</definedName>
    <definedName name="ㅇ호ㅓㅇㅎ">{"'용역비'!$A$4:$C$8"}</definedName>
    <definedName name="ㅇ호ㅓㅇ호ㅓ" localSheetId="2">{"'용역비'!$A$4:$C$8"}</definedName>
    <definedName name="ㅇ호ㅓㅇ호ㅓ">{"'용역비'!$A$4:$C$8"}</definedName>
    <definedName name="ㅇ호ㅓㅎ" localSheetId="2">{"'용역비'!$A$4:$C$8"}</definedName>
    <definedName name="ㅇ호ㅓㅎ">{"'용역비'!$A$4:$C$8"}</definedName>
    <definedName name="ㅇ호ㅓ호ㅓ" localSheetId="2">{"'용역비'!$A$4:$C$8"}</definedName>
    <definedName name="ㅇ호ㅓ호ㅓ">{"'용역비'!$A$4:$C$8"}</definedName>
    <definedName name="아마" localSheetId="2" hidden="1">{#N/A,#N/A,FALSE,"현장 NCR 분석";#N/A,#N/A,FALSE,"현장품질감사";#N/A,#N/A,FALSE,"현장품질감사"}</definedName>
    <definedName name="아마" hidden="1">{#N/A,#N/A,FALSE,"현장 NCR 분석";#N/A,#N/A,FALSE,"현장품질감사";#N/A,#N/A,FALSE,"현장품질감사"}</definedName>
    <definedName name="아마로드" localSheetId="2" hidden="1">{#N/A,#N/A,FALSE,"현장 NCR 분석";#N/A,#N/A,FALSE,"현장품질감사";#N/A,#N/A,FALSE,"현장품질감사"}</definedName>
    <definedName name="아마로드" hidden="1">{#N/A,#N/A,FALSE,"현장 NCR 분석";#N/A,#N/A,FALSE,"현장품질감사";#N/A,#N/A,FALSE,"현장품질감사"}</definedName>
    <definedName name="아무거나" localSheetId="2" hidden="1">#REF!</definedName>
    <definedName name="아무거나" hidden="1">#REF!</definedName>
    <definedName name="아스콘" localSheetId="2" hidden="1">{#N/A,#N/A,FALSE,"현장 NCR 분석";#N/A,#N/A,FALSE,"현장품질감사";#N/A,#N/A,FALSE,"현장품질감사"}</definedName>
    <definedName name="아스콘" hidden="1">{#N/A,#N/A,FALSE,"현장 NCR 분석";#N/A,#N/A,FALSE,"현장품질감사";#N/A,#N/A,FALSE,"현장품질감사"}</definedName>
    <definedName name="아스콘2" hidden="1">[40]조명시설!#REF!</definedName>
    <definedName name="아스팔트" localSheetId="2" hidden="1">#REF!</definedName>
    <definedName name="아스팔트" hidden="1">#REF!</definedName>
    <definedName name="아싸가오리" localSheetId="2" hidden="1">{#N/A,#N/A,FALSE,"전력간선"}</definedName>
    <definedName name="아싸가오리" hidden="1">{#N/A,#N/A,FALSE,"전력간선"}</definedName>
    <definedName name="아아아"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아아아"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아자자자자" localSheetId="2" hidden="1">{"'PROFORMA'!$A$1:$H$120"}</definedName>
    <definedName name="아자자자자" hidden="1">{"'PROFORMA'!$A$1:$H$120"}</definedName>
    <definedName name="애자" localSheetId="2" hidden="1">{#N/A,#N/A,FALSE,"현장 NCR 분석";#N/A,#N/A,FALSE,"현장품질감사";#N/A,#N/A,FALSE,"현장품질감사"}</definedName>
    <definedName name="애자" hidden="1">{#N/A,#N/A,FALSE,"현장 NCR 분석";#N/A,#N/A,FALSE,"현장품질감사";#N/A,#N/A,FALSE,"현장품질감사"}</definedName>
    <definedName name="야간" localSheetId="2" hidden="1">{#N/A,#N/A,FALSE,"지침";#N/A,#N/A,FALSE,"환경분석";#N/A,#N/A,FALSE,"Sheet16"}</definedName>
    <definedName name="야간" hidden="1">{#N/A,#N/A,FALSE,"지침";#N/A,#N/A,FALSE,"환경분석";#N/A,#N/A,FALSE,"Sheet16"}</definedName>
    <definedName name="어" localSheetId="2">{"'용역비'!$A$4:$C$8"}</definedName>
    <definedName name="어">{"'용역비'!$A$4:$C$8"}</definedName>
    <definedName name="어러리" localSheetId="2" hidden="1">{#N/A,#N/A,FALSE,"지침";#N/A,#N/A,FALSE,"환경분석";#N/A,#N/A,FALSE,"Sheet16"}</definedName>
    <definedName name="어러리" hidden="1">{#N/A,#N/A,FALSE,"지침";#N/A,#N/A,FALSE,"환경분석";#N/A,#N/A,FALSE,"Sheet16"}</definedName>
    <definedName name="어ㅓㄹ" localSheetId="2" hidden="1">{#N/A,#N/A,FALSE,"지침";#N/A,#N/A,FALSE,"환경분석";#N/A,#N/A,FALSE,"Sheet16"}</definedName>
    <definedName name="어ㅓㄹ" hidden="1">{#N/A,#N/A,FALSE,"지침";#N/A,#N/A,FALSE,"환경분석";#N/A,#N/A,FALSE,"Sheet16"}</definedName>
    <definedName name="언" localSheetId="2" hidden="1">#REF!</definedName>
    <definedName name="언" hidden="1">#REF!</definedName>
    <definedName name="업" localSheetId="2" hidden="1">{#N/A,#N/A,FALSE,"집계";#N/A,#N/A,FALSE,"표지";#N/A,#N/A,FALSE,"터빈집계";#N/A,#N/A,FALSE,"터빈내역";#N/A,#N/A,FALSE,"주제어집계";#N/A,#N/A,FALSE,"주제어내역";#N/A,#N/A,FALSE,"보일러집계";#N/A,#N/A,FALSE,"보일러내역"}</definedName>
    <definedName name="업" hidden="1">{#N/A,#N/A,FALSE,"집계";#N/A,#N/A,FALSE,"표지";#N/A,#N/A,FALSE,"터빈집계";#N/A,#N/A,FALSE,"터빈내역";#N/A,#N/A,FALSE,"주제어집계";#N/A,#N/A,FALSE,"주제어내역";#N/A,#N/A,FALSE,"보일러집계";#N/A,#N/A,FALSE,"보일러내역"}</definedName>
    <definedName name="업체" localSheetId="2" hidden="1">#REF!</definedName>
    <definedName name="업체" hidden="1">#REF!</definedName>
    <definedName name="연습"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연습"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영업" localSheetId="2" hidden="1">{#N/A,#N/A,FALSE,"지침";#N/A,#N/A,FALSE,"환경분석";#N/A,#N/A,FALSE,"Sheet16"}</definedName>
    <definedName name="영업" hidden="1">{#N/A,#N/A,FALSE,"지침";#N/A,#N/A,FALSE,"환경분석";#N/A,#N/A,FALSE,"Sheet16"}</definedName>
    <definedName name="영업현금" localSheetId="2" hidden="1">{#N/A,#N/A,FALSE,"지침";#N/A,#N/A,FALSE,"환경분석";#N/A,#N/A,FALSE,"Sheet16"}</definedName>
    <definedName name="영업현금" hidden="1">{#N/A,#N/A,FALSE,"지침";#N/A,#N/A,FALSE,"환경분석";#N/A,#N/A,FALSE,"Sheet16"}</definedName>
    <definedName name="예" hidden="1">[31]B!#REF!</definedName>
    <definedName name="예산" localSheetId="2" hidden="1">{#N/A,#N/A,FALSE,"현장 NCR 분석";#N/A,#N/A,FALSE,"현장품질감사";#N/A,#N/A,FALSE,"현장품질감사"}</definedName>
    <definedName name="예산" hidden="1">{#N/A,#N/A,FALSE,"현장 NCR 분석";#N/A,#N/A,FALSE,"현장품질감사";#N/A,#N/A,FALSE,"현장품질감사"}</definedName>
    <definedName name="예산내역GI"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내역GI"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상도급내역" localSheetId="2" hidden="1">{#N/A,#N/A,FALSE,"CCTV"}</definedName>
    <definedName name="예상도급내역" hidden="1">{#N/A,#N/A,FALSE,"CCTV"}</definedName>
    <definedName name="예정">[41]설계예시!$B$84</definedName>
    <definedName name="예정공정" localSheetId="2">{"Book1","많다.xls"}</definedName>
    <definedName name="예정공정">{"Book1","많다.xls"}</definedName>
    <definedName name="오우오오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오우오오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완공3" localSheetId="2" hidden="1">#REF!</definedName>
    <definedName name="완공3" hidden="1">#REF!</definedName>
    <definedName name="용동교" localSheetId="2" hidden="1">{#N/A,#N/A,FALSE,"배수1"}</definedName>
    <definedName name="용동교" hidden="1">{#N/A,#N/A,FALSE,"배수1"}</definedName>
    <definedName name="우리" localSheetId="2">{"'용역비'!$A$4:$C$8"}</definedName>
    <definedName name="우리">{"'용역비'!$A$4:$C$8"}</definedName>
    <definedName name="운반비2"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운반비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운반비정산"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운반비정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운반중량1" localSheetId="2" hidden="1">#REF!</definedName>
    <definedName name="운반중량1" hidden="1">#REF!</definedName>
    <definedName name="원가">[42]총괄내역서!$A$3:$P$22</definedName>
    <definedName name="원남내역" hidden="1">[43]실행철강하도!$A$1:$A$4</definedName>
    <definedName name="월별투입" localSheetId="2" hidden="1">{#N/A,#N/A,FALSE,"지침";#N/A,#N/A,FALSE,"환경분석";#N/A,#N/A,FALSE,"Sheet16"}</definedName>
    <definedName name="월별투입" hidden="1">{#N/A,#N/A,FALSE,"지침";#N/A,#N/A,FALSE,"환경분석";#N/A,#N/A,FALSE,"Sheet16"}</definedName>
    <definedName name="유지관리비" localSheetId="2" hidden="1">#REF!</definedName>
    <definedName name="유지관리비" hidden="1">#REF!</definedName>
    <definedName name="을" localSheetId="2" hidden="1">{#N/A,#N/A,FALSE,"도급대비시행율";#N/A,#N/A,FALSE,"결의서";#N/A,#N/A,FALSE,"내역서";#N/A,#N/A,FALSE,"도급예상"}</definedName>
    <definedName name="을" hidden="1">{#N/A,#N/A,FALSE,"도급대비시행율";#N/A,#N/A,FALSE,"결의서";#N/A,#N/A,FALSE,"내역서";#N/A,#N/A,FALSE,"도급예상"}</definedName>
    <definedName name="이"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이가" localSheetId="2">{"'Firr(선)'!$AS$1:$AY$62","'Firr(사)'!$AS$1:$AY$62","'Firr(회)'!$AS$1:$AY$62","'Firr(선)'!$L$1:$V$62","'Firr(사)'!$L$1:$V$62","'Firr(회)'!$L$1:$V$62"}</definedName>
    <definedName name="이가">{"'Firr(선)'!$AS$1:$AY$62","'Firr(사)'!$AS$1:$AY$62","'Firr(회)'!$AS$1:$AY$62","'Firr(선)'!$L$1:$V$62","'Firr(사)'!$L$1:$V$62","'Firr(회)'!$L$1:$V$62"}</definedName>
    <definedName name="이거"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이거"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이름입력" localSheetId="2" hidden="1">#REF!</definedName>
    <definedName name="이름입력" hidden="1">#REF!</definedName>
    <definedName name="이름표" localSheetId="2" hidden="1">{#N/A,#N/A,FALSE,"단가표지"}</definedName>
    <definedName name="이름표" hidden="1">{#N/A,#N/A,FALSE,"단가표지"}</definedName>
    <definedName name="이릉" localSheetId="2" hidden="1">#REF!</definedName>
    <definedName name="이릉" hidden="1">#REF!</definedName>
    <definedName name="이릴" localSheetId="2" hidden="1">{#N/A,#N/A,FALSE,"지침";#N/A,#N/A,FALSE,"환경분석";#N/A,#N/A,FALSE,"Sheet16"}</definedName>
    <definedName name="이릴" hidden="1">{#N/A,#N/A,FALSE,"지침";#N/A,#N/A,FALSE,"환경분석";#N/A,#N/A,FALSE,"Sheet16"}</definedName>
    <definedName name="이슈" localSheetId="2" hidden="1">{#N/A,#N/A,FALSE,"지침";#N/A,#N/A,FALSE,"환경분석";#N/A,#N/A,FALSE,"Sheet16"}</definedName>
    <definedName name="이슈" hidden="1">{#N/A,#N/A,FALSE,"지침";#N/A,#N/A,FALSE,"환경분석";#N/A,#N/A,FALSE,"Sheet16"}</definedName>
    <definedName name="이윤">[44]!이윤</definedName>
    <definedName name="이일" localSheetId="2" hidden="1">#REF!</definedName>
    <definedName name="이일" hidden="1">#REF!</definedName>
    <definedName name="이정" localSheetId="2" hidden="1">{#N/A,#N/A,FALSE,"2~8번"}</definedName>
    <definedName name="이정" hidden="1">{#N/A,#N/A,FALSE,"2~8번"}</definedName>
    <definedName name="이종구" localSheetId="2" hidden="1">{#N/A,#N/A,FALSE,"배수1"}</definedName>
    <definedName name="이종구" hidden="1">{#N/A,#N/A,FALSE,"배수1"}</definedName>
    <definedName name="이종훈" hidden="1">[19]전기!$A$4:$A$163</definedName>
    <definedName name="이환"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이환"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인건비" localSheetId="2">BlankMacro1</definedName>
    <definedName name="인건비">BlankMacro1</definedName>
    <definedName name="인건비산출전관방송" localSheetId="2">BlankMacro1</definedName>
    <definedName name="인건비산출전관방송">BlankMacro1</definedName>
    <definedName name="일" localSheetId="2" hidden="1">#REF!</definedName>
    <definedName name="일" hidden="1">#REF!</definedName>
    <definedName name="일반개구부"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일반개구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일위대가" localSheetId="2" hidden="1">#REF!</definedName>
    <definedName name="일위대가" hidden="1">#REF!</definedName>
    <definedName name="일위목록">[14]일위목록!$A$7:$J$99</definedName>
    <definedName name="일정97" localSheetId="2" hidden="1">#REF!</definedName>
    <definedName name="일정97" hidden="1">#REF!</definedName>
    <definedName name="임대복구"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임대복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임시1" localSheetId="2" hidden="1">{#N/A,#N/A,FALSE,"전력간선"}</definedName>
    <definedName name="임시1" hidden="1">{#N/A,#N/A,FALSE,"전력간선"}</definedName>
    <definedName name="임시2" localSheetId="2" hidden="1">{#N/A,#N/A,FALSE,"전력간선"}</definedName>
    <definedName name="임시2" hidden="1">{#N/A,#N/A,FALSE,"전력간선"}</definedName>
    <definedName name="임직" localSheetId="2" hidden="1">#REF!</definedName>
    <definedName name="임직" hidden="1">#REF!</definedName>
    <definedName name="ㅈ" localSheetId="2" hidden="1">{#N/A,#N/A,FALSE,"명세표"}</definedName>
    <definedName name="ㅈ" hidden="1">{#N/A,#N/A,FALSE,"명세표"}</definedName>
    <definedName name="ㅈ56ㅕ" localSheetId="2">{"'용역비'!$A$4:$C$8"}</definedName>
    <definedName name="ㅈ56ㅕ">{"'용역비'!$A$4:$C$8"}</definedName>
    <definedName name="ㅈㄷ" localSheetId="2" hidden="1">#REF!</definedName>
    <definedName name="ㅈㄷ" hidden="1">#REF!</definedName>
    <definedName name="ㅈㄷㄱㄷㄱㄷ" localSheetId="2">{"'용역비'!$A$4:$C$8"}</definedName>
    <definedName name="ㅈㄷㄱㄷㄱㄷ">{"'용역비'!$A$4:$C$8"}</definedName>
    <definedName name="ㅈㄷㄱㄷㅈㄱ" localSheetId="2" hidden="1">{"'Sheet1'!$A$22:$G$23","'Sheet1'!$A$6","'Sheet1'!$E$10","'Sheet1'!$A$1:$F$23","'Sheet1'!$B$10","'Sheet1'!$A$1:$G$22","'Sheet1'!$A$1:$G$51"}</definedName>
    <definedName name="ㅈㄷㄱㄷㅈㄱ" hidden="1">{"'Sheet1'!$A$22:$G$23","'Sheet1'!$A$6","'Sheet1'!$E$10","'Sheet1'!$A$1:$F$23","'Sheet1'!$B$10","'Sheet1'!$A$1:$G$22","'Sheet1'!$A$1:$G$51"}</definedName>
    <definedName name="ㅈㄷㄱㄷㅈㄱㄷㅈ" localSheetId="2" hidden="1">{#N/A,#N/A,FALSE,"표지목차"}</definedName>
    <definedName name="ㅈㄷㄱㄷㅈㄱㄷㅈ" hidden="1">{#N/A,#N/A,FALSE,"표지목차"}</definedName>
    <definedName name="ㅈㄷㄳㄳㄱㄷㅈ" localSheetId="2" hidden="1">#REF!</definedName>
    <definedName name="ㅈㄷㄳㄳㄱㄷㅈ" hidden="1">#REF!</definedName>
    <definedName name="ㅈㅂ" localSheetId="2" hidden="1">#REF!</definedName>
    <definedName name="ㅈㅂ" hidden="1">#REF!</definedName>
    <definedName name="ㅈㅇ" localSheetId="2">{"'용역비'!$A$4:$C$8"}</definedName>
    <definedName name="ㅈㅇ">{"'용역비'!$A$4:$C$8"}</definedName>
    <definedName name="ㅈㅈ" localSheetId="2" hidden="1">{#N/A,#N/A,FALSE,"표지목차"}</definedName>
    <definedName name="ㅈㅈ" hidden="1">{#N/A,#N/A,FALSE,"표지목차"}</definedName>
    <definedName name="ㅈㅈㅈ" localSheetId="2">{"'용역비'!$A$4:$C$8"}</definedName>
    <definedName name="ㅈㅈㅈ">{"'용역비'!$A$4:$C$8"}</definedName>
    <definedName name="ㅈㅈㅈㅈ" localSheetId="2" hidden="1">{#N/A,#N/A,FALSE,"명세표"}</definedName>
    <definedName name="ㅈㅈㅈㅈ" hidden="1">{#N/A,#N/A,FALSE,"명세표"}</definedName>
    <definedName name="ㅈㅈㅈㅈㅈㅈ" localSheetId="2">{"'용역비'!$A$4:$C$8"}</definedName>
    <definedName name="ㅈㅈㅈㅈㅈㅈ">{"'용역비'!$A$4:$C$8"}</definedName>
    <definedName name="자미" localSheetId="2" hidden="1">{#N/A,#N/A,FALSE,"명세표"}</definedName>
    <definedName name="자미" hidden="1">{#N/A,#N/A,FALSE,"명세표"}</definedName>
    <definedName name="자재단가수정완료">#N/A</definedName>
    <definedName name="자재코드">[45]자재테이블!$A$2:$D$13927</definedName>
    <definedName name="잡철공사"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재" localSheetId="2" hidden="1">#REF!</definedName>
    <definedName name="재" hidden="1">#REF!</definedName>
    <definedName name="재료2"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재료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전기1" hidden="1">[46]갑지!#REF!</definedName>
    <definedName name="전기내역" localSheetId="2" hidden="1">{#N/A,#N/A,FALSE,"CCTV"}</definedName>
    <definedName name="전기내역" hidden="1">{#N/A,#N/A,FALSE,"CCTV"}</definedName>
    <definedName name="전기마감" hidden="1">[46]갑지!#REF!</definedName>
    <definedName name="전선관부속품비">[27]요율!$B$2</definedName>
    <definedName name="전선조장" localSheetId="2" hidden="1">#REF!</definedName>
    <definedName name="전선조장" hidden="1">#REF!</definedName>
    <definedName name="전압웅동" localSheetId="2" hidden="1">{#N/A,#N/A,FALSE,"전력간선"}</definedName>
    <definedName name="전압웅동" hidden="1">{#N/A,#N/A,FALSE,"전력간선"}</definedName>
    <definedName name="전자CF" localSheetId="2" hidden="1">{#N/A,#N/A,FALSE,"지침";#N/A,#N/A,FALSE,"환경분석";#N/A,#N/A,FALSE,"Sheet16"}</definedName>
    <definedName name="전자CF" hidden="1">{#N/A,#N/A,FALSE,"지침";#N/A,#N/A,FALSE,"환경분석";#N/A,#N/A,FALSE,"Sheet16"}</definedName>
    <definedName name="접지류"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류"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자재01"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자재0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자재2"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자재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장치물량"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장치물량"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정산수량" localSheetId="2" hidden="1">{#N/A,#N/A,TRUE,"수량총괄";#N/A,#N/A,TRUE,"공사비예산서";#N/A,#N/A,TRUE,"공사비예산서 (2)"}</definedName>
    <definedName name="정산수량" hidden="1">{#N/A,#N/A,TRUE,"수량총괄";#N/A,#N/A,TRUE,"공사비예산서";#N/A,#N/A,TRUE,"공사비예산서 (2)"}</definedName>
    <definedName name="제관공사" localSheetId="2" hidden="1">{#N/A,#N/A,FALSE,"CCTV"}</definedName>
    <definedName name="제관공사" hidden="1">{#N/A,#N/A,FALSE,"CCTV"}</definedName>
    <definedName name="제동시험동" localSheetId="2" hidden="1">{"'PROFORMA'!$A$1:$H$120"}</definedName>
    <definedName name="제동시험동" hidden="1">{"'PROFORMA'!$A$1:$H$120"}</definedName>
    <definedName name="제목" localSheetId="2" hidden="1">{#N/A,#N/A,FALSE,"2~8번"}</definedName>
    <definedName name="제목" hidden="1">{#N/A,#N/A,FALSE,"2~8번"}</definedName>
    <definedName name="제수추가" localSheetId="2">{"'용역비'!$A$4:$C$8"}</definedName>
    <definedName name="제수추가">{"'용역비'!$A$4:$C$8"}</definedName>
    <definedName name="제외공사" localSheetId="2" hidden="1">{#N/A,#N/A,FALSE,"지침";#N/A,#N/A,FALSE,"환경분석";#N/A,#N/A,FALSE,"Sheet16"}</definedName>
    <definedName name="제외공사" hidden="1">{#N/A,#N/A,FALSE,"지침";#N/A,#N/A,FALSE,"환경분석";#N/A,#N/A,FALSE,"Sheet16"}</definedName>
    <definedName name="조" localSheetId="2">{"'Firr(선)'!$AS$1:$AY$62","'Firr(사)'!$AS$1:$AY$62","'Firr(회)'!$AS$1:$AY$62","'Firr(선)'!$L$1:$V$62","'Firr(사)'!$L$1:$V$62","'Firr(회)'!$L$1:$V$62"}</definedName>
    <definedName name="조">{"'Firr(선)'!$AS$1:$AY$62","'Firr(사)'!$AS$1:$AY$62","'Firr(회)'!$AS$1:$AY$62","'Firr(선)'!$L$1:$V$62","'Firr(사)'!$L$1:$V$62","'Firr(회)'!$L$1:$V$62"}</definedName>
    <definedName name="조차장" localSheetId="2" hidden="1">{#N/A,#N/A,FALSE,"명세표"}</definedName>
    <definedName name="조차장" hidden="1">{#N/A,#N/A,FALSE,"명세표"}</definedName>
    <definedName name="조합" localSheetId="2">BlankMacro1</definedName>
    <definedName name="조합">BlankMacro1</definedName>
    <definedName name="조합견적1" localSheetId="2">BlankMacro1</definedName>
    <definedName name="조합견적1">BlankMacro1</definedName>
    <definedName name="조효" localSheetId="2">{"'Firr(선)'!$AS$1:$AY$62","'Firr(사)'!$AS$1:$AY$62","'Firr(회)'!$AS$1:$AY$62","'Firr(선)'!$L$1:$V$62","'Firr(사)'!$L$1:$V$62","'Firr(회)'!$L$1:$V$62"}</definedName>
    <definedName name="조효">{"'Firr(선)'!$AS$1:$AY$62","'Firr(사)'!$AS$1:$AY$62","'Firr(회)'!$AS$1:$AY$62","'Firr(선)'!$L$1:$V$62","'Firr(사)'!$L$1:$V$62","'Firr(회)'!$L$1:$V$62"}</definedName>
    <definedName name="조효석" localSheetId="2">{"'Firr(선)'!$AS$1:$AY$62","'Firr(사)'!$AS$1:$AY$62","'Firr(회)'!$AS$1:$AY$62","'Firr(선)'!$L$1:$V$62","'Firr(사)'!$L$1:$V$62","'Firr(회)'!$L$1:$V$62"}</definedName>
    <definedName name="조효석">{"'Firr(선)'!$AS$1:$AY$62","'Firr(사)'!$AS$1:$AY$62","'Firr(회)'!$AS$1:$AY$62","'Firr(선)'!$L$1:$V$62","'Firr(사)'!$L$1:$V$62","'Firr(회)'!$L$1:$V$62"}</definedName>
    <definedName name="종합청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현" localSheetId="2">BlankMacro1</definedName>
    <definedName name="종현">BlankMacro1</definedName>
    <definedName name="주" localSheetId="2" hidden="1">{#N/A,#N/A,FALSE,"지침";#N/A,#N/A,FALSE,"환경분석";#N/A,#N/A,FALSE,"Sheet16"}</definedName>
    <definedName name="주" hidden="1">{#N/A,#N/A,FALSE,"지침";#N/A,#N/A,FALSE,"환경분석";#N/A,#N/A,FALSE,"Sheet16"}</definedName>
    <definedName name="주제어"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주제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준공검사원" localSheetId="2" hidden="1">{#N/A,#N/A,FALSE,"전력간선"}</definedName>
    <definedName name="준공검사원" hidden="1">{#N/A,#N/A,FALSE,"전력간선"}</definedName>
    <definedName name="중동2차루미아트" localSheetId="2">BlankMacro1</definedName>
    <definedName name="중동2차루미아트">BlankMacro1</definedName>
    <definedName name="중추2교대거푸집집계" localSheetId="2" hidden="1">{#N/A,#N/A,FALSE,"배수1"}</definedName>
    <definedName name="중추2교대거푸집집계" hidden="1">{#N/A,#N/A,FALSE,"배수1"}</definedName>
    <definedName name="지02">'[1]기계경비 (2)'!$A$1:$C$43</definedName>
    <definedName name="지수">'[1]기계경비 (2)'!$A$1:$C$29</definedName>
    <definedName name="지수3">'[1]기계경비 (2)'!$A$1:$C$39</definedName>
    <definedName name="지시부" localSheetId="2" hidden="1">{#N/A,#N/A,FALSE,"현장 NCR 분석";#N/A,#N/A,FALSE,"현장품질감사";#N/A,#N/A,FALSE,"현장품질감사"}</definedName>
    <definedName name="지시부" hidden="1">{#N/A,#N/A,FALSE,"현장 NCR 분석";#N/A,#N/A,FALSE,"현장품질감사";#N/A,#N/A,FALSE,"현장품질감사"}</definedName>
    <definedName name="지움" localSheetId="2" hidden="1">{#N/A,#N/A,FALSE,"속도"}</definedName>
    <definedName name="지움" hidden="1">{#N/A,#N/A,FALSE,"속도"}</definedName>
    <definedName name="지움2" localSheetId="2" hidden="1">{#N/A,#N/A,FALSE,"토공2"}</definedName>
    <definedName name="지움2" hidden="1">{#N/A,#N/A,FALSE,"토공2"}</definedName>
    <definedName name="지움3" localSheetId="2" hidden="1">{#N/A,#N/A,FALSE,"표지목차"}</definedName>
    <definedName name="지움3" hidden="1">{#N/A,#N/A,FALSE,"표지목차"}</definedName>
    <definedName name="지입자재내역" localSheetId="2" hidden="1">#REF!</definedName>
    <definedName name="지입자재내역" hidden="1">#REF!</definedName>
    <definedName name="지주목" localSheetId="2">BlankMacro1</definedName>
    <definedName name="지주목">BlankMacro1</definedName>
    <definedName name="지중" localSheetId="2" hidden="1">{#N/A,#N/A,FALSE,"명세표"}</definedName>
    <definedName name="지중" hidden="1">{#N/A,#N/A,FALSE,"명세표"}</definedName>
    <definedName name="직매54P" localSheetId="2" hidden="1">{#N/A,#N/A,TRUE,"토적및재료집계";#N/A,#N/A,TRUE,"토적및재료집계";#N/A,#N/A,TRUE,"단위량"}</definedName>
    <definedName name="직매54P" hidden="1">{#N/A,#N/A,TRUE,"토적및재료집계";#N/A,#N/A,TRUE,"토적및재료집계";#N/A,#N/A,TRUE,"단위량"}</definedName>
    <definedName name="집계" localSheetId="2" hidden="1">{#N/A,#N/A,FALSE,"명세표"}</definedName>
    <definedName name="집계" hidden="1">{#N/A,#N/A,FALSE,"명세표"}</definedName>
    <definedName name="집계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집계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집수" localSheetId="2" hidden="1">{#N/A,#N/A,FALSE,"토공2"}</definedName>
    <definedName name="집수" hidden="1">{#N/A,#N/A,FALSE,"토공2"}</definedName>
    <definedName name="집수구공내역" localSheetId="2" hidden="1">{#N/A,#N/A,TRUE,"토적및재료집계";#N/A,#N/A,TRUE,"토적및재료집계";#N/A,#N/A,TRUE,"단위량"}</definedName>
    <definedName name="집수구공내역" hidden="1">{#N/A,#N/A,TRUE,"토적및재료집계";#N/A,#N/A,TRUE,"토적및재료집계";#N/A,#N/A,TRUE,"단위량"}</definedName>
    <definedName name="ㅊ" localSheetId="2" hidden="1">{#N/A,#N/A,FALSE,"운반시간"}</definedName>
    <definedName name="ㅊ" hidden="1">{#N/A,#N/A,FALSE,"운반시간"}</definedName>
    <definedName name="ㅊㄴㅋㅊㄴㅇㄹㄴㅇ" localSheetId="2" hidden="1">{#N/A,#N/A,FALSE,"지침";#N/A,#N/A,FALSE,"환경분석";#N/A,#N/A,FALSE,"Sheet16"}</definedName>
    <definedName name="ㅊㄴㅋㅊㄴㅇㄹㄴㅇ" hidden="1">{#N/A,#N/A,FALSE,"지침";#N/A,#N/A,FALSE,"환경분석";#N/A,#N/A,FALSE,"Sheet16"}</definedName>
    <definedName name="ㅊ퓿ㅍ" localSheetId="2" hidden="1">{#N/A,#N/A,FALSE,"혼합골재"}</definedName>
    <definedName name="ㅊ퓿ㅍ" hidden="1">{#N/A,#N/A,FALSE,"혼합골재"}</definedName>
    <definedName name="차" localSheetId="2" hidden="1">{#N/A,#N/A,FALSE,"명세표"}</definedName>
    <definedName name="차" hidden="1">{#N/A,#N/A,FALSE,"명세표"}</definedName>
    <definedName name="차선제거" localSheetId="2" hidden="1">{#N/A,#N/A,FALSE,"속도"}</definedName>
    <definedName name="차선제거" hidden="1">{#N/A,#N/A,FALSE,"속도"}</definedName>
    <definedName name="차차" hidden="1">[6]조명시설!#REF!</definedName>
    <definedName name="차폐막수량" localSheetId="2" hidden="1">{#N/A,#N/A,FALSE,"현장 NCR 분석";#N/A,#N/A,FALSE,"현장품질감사";#N/A,#N/A,FALSE,"현장품질감사"}</definedName>
    <definedName name="차폐막수량" hidden="1">{#N/A,#N/A,FALSE,"현장 NCR 분석";#N/A,#N/A,FALSE,"현장품질감사";#N/A,#N/A,FALSE,"현장품질감사"}</definedName>
    <definedName name="찰샇기" localSheetId="2" hidden="1">#REF!</definedName>
    <definedName name="찰샇기" hidden="1">#REF!</definedName>
    <definedName name="참고자료"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고자료"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1"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천사" localSheetId="2">{"'용역비'!$A$4:$C$8"}</definedName>
    <definedName name="천사">{"'용역비'!$A$4:$C$8"}</definedName>
    <definedName name="철2" localSheetId="2" hidden="1">{#N/A,#N/A,FALSE,"혼합골재"}</definedName>
    <definedName name="철2" hidden="1">{#N/A,#N/A,FALSE,"혼합골재"}</definedName>
    <definedName name="철거"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거"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거2" localSheetId="2" hidden="1">{#N/A,#N/A,FALSE,"현장 NCR 분석";#N/A,#N/A,FALSE,"현장품질감사";#N/A,#N/A,FALSE,"현장품질감사"}</definedName>
    <definedName name="철거2" hidden="1">{#N/A,#N/A,FALSE,"현장 NCR 분석";#N/A,#N/A,FALSE,"현장품질감사";#N/A,#N/A,FALSE,"현장품질감사"}</definedName>
    <definedName name="철골" localSheetId="2" hidden="1">{#N/A,#N/A,FALSE,"CCTV"}</definedName>
    <definedName name="철골" hidden="1">{#N/A,#N/A,FALSE,"CCTV"}</definedName>
    <definedName name="철근2"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근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근가공장1"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근가공장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철근량" localSheetId="2" hidden="1">{#N/A,#N/A,FALSE,"전력간선"}</definedName>
    <definedName name="철근량" hidden="1">{#N/A,#N/A,FALSE,"전력간선"}</definedName>
    <definedName name="철근자료" localSheetId="2" hidden="1">#REF!</definedName>
    <definedName name="철근자료" hidden="1">#REF!</definedName>
    <definedName name="철수"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수"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콘" localSheetId="2" hidden="1">{#N/A,#N/A,FALSE,"조골재"}</definedName>
    <definedName name="철콘" hidden="1">{#N/A,#N/A,FALSE,"조골재"}</definedName>
    <definedName name="철판ALC"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철판ALC"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청" localSheetId="2" hidden="1">{"'PROFORMA'!$A$1:$H$120"}</definedName>
    <definedName name="청" hidden="1">{"'PROFORMA'!$A$1:$H$120"}</definedName>
    <definedName name="청양전력소"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청양전력소"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총공" localSheetId="2" hidden="1">{#N/A,#N/A,FALSE,"운반시간"}</definedName>
    <definedName name="총공" hidden="1">{#N/A,#N/A,FALSE,"운반시간"}</definedName>
    <definedName name="총공사비2" localSheetId="2" hidden="1">{#N/A,#N/A,FALSE,"전력간선"}</definedName>
    <definedName name="총공사비2" hidden="1">{#N/A,#N/A,FALSE,"전력간선"}</definedName>
    <definedName name="총괄" hidden="1">[47]평3!#REF!</definedName>
    <definedName name="총괄표3"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총괄표3"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최종"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최종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추가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추가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출입문2"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출판" localSheetId="2" hidden="1">{#N/A,#N/A,FALSE,"지침";#N/A,#N/A,FALSE,"환경분석";#N/A,#N/A,FALSE,"Sheet16"}</definedName>
    <definedName name="출판" hidden="1">{#N/A,#N/A,FALSE,"지침";#N/A,#N/A,FALSE,"환경분석";#N/A,#N/A,FALSE,"Sheet16"}</definedName>
    <definedName name="취수로" localSheetId="2" hidden="1">{#N/A,#N/A,FALSE,"전력간선"}</definedName>
    <definedName name="취수로" hidden="1">{#N/A,#N/A,FALSE,"전력간선"}</definedName>
    <definedName name="츄ㅗㄹㅊㄹ초" localSheetId="2"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ㅋ" localSheetId="2" hidden="1">{#N/A,#N/A,FALSE,"명세표"}</definedName>
    <definedName name="ㅋ" hidden="1">{#N/A,#N/A,FALSE,"명세표"}</definedName>
    <definedName name="ㅋㅁ" localSheetId="2" hidden="1">{#N/A,#N/A,FALSE,"명세표"}</definedName>
    <definedName name="ㅋㅁ" hidden="1">{#N/A,#N/A,FALSE,"명세표"}</definedName>
    <definedName name="ㅋㅋ" localSheetId="2" hidden="1">{#N/A,#N/A,FALSE,"명세표"}</definedName>
    <definedName name="ㅋㅋ" hidden="1">{#N/A,#N/A,FALSE,"명세표"}</definedName>
    <definedName name="ㅋㅋㅋ" localSheetId="2" hidden="1">{#N/A,#N/A,FALSE,"명세표"}</definedName>
    <definedName name="ㅋㅋㅋ" hidden="1">{#N/A,#N/A,FALSE,"명세표"}</definedName>
    <definedName name="ㅋㅋㅋㅋ" localSheetId="2">BlankMacro1</definedName>
    <definedName name="ㅋㅋㅋㅋ">BlankMacro1</definedName>
    <definedName name="ㅋㅋㅋㅋㅋ"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ㅋㅋㅋ"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ㅋㅋㅋㅋ"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ㅋㅋㅋㅋㅋㅋ"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ㅋㅌ" localSheetId="2">{"'용역비'!$A$4:$C$8"}</definedName>
    <definedName name="ㅋㅌ">{"'용역비'!$A$4:$C$8"}</definedName>
    <definedName name="카" localSheetId="2" hidden="1">{#N/A,#N/A,FALSE,"CCTV"}</definedName>
    <definedName name="카" hidden="1">{#N/A,#N/A,FALSE,"CCTV"}</definedName>
    <definedName name="카메라" localSheetId="2" hidden="1">{#N/A,#N/A,FALSE,"지침";#N/A,#N/A,FALSE,"환경분석";#N/A,#N/A,FALSE,"Sheet16"}</definedName>
    <definedName name="카메라" hidden="1">{#N/A,#N/A,FALSE,"지침";#N/A,#N/A,FALSE,"환경분석";#N/A,#N/A,FALSE,"Sheet16"}</definedName>
    <definedName name="카메라11" localSheetId="2" hidden="1">{#N/A,#N/A,FALSE,"지침";#N/A,#N/A,FALSE,"환경분석";#N/A,#N/A,FALSE,"Sheet16"}</definedName>
    <definedName name="카메라11" hidden="1">{#N/A,#N/A,FALSE,"지침";#N/A,#N/A,FALSE,"환경분석";#N/A,#N/A,FALSE,"Sheet16"}</definedName>
    <definedName name="카메라1212" localSheetId="2" hidden="1">{#N/A,#N/A,FALSE,"지침";#N/A,#N/A,FALSE,"환경분석";#N/A,#N/A,FALSE,"Sheet16"}</definedName>
    <definedName name="카메라1212" hidden="1">{#N/A,#N/A,FALSE,"지침";#N/A,#N/A,FALSE,"환경분석";#N/A,#N/A,FALSE,"Sheet16"}</definedName>
    <definedName name="카믹서별표" localSheetId="2" hidden="1">#REF!</definedName>
    <definedName name="카믹서별표" hidden="1">#REF!</definedName>
    <definedName name="캐쉬" localSheetId="2" hidden="1">{#N/A,#N/A,FALSE,"지침";#N/A,#N/A,FALSE,"환경분석";#N/A,#N/A,FALSE,"Sheet16"}</definedName>
    <definedName name="캐쉬" hidden="1">{#N/A,#N/A,FALSE,"지침";#N/A,#N/A,FALSE,"환경분석";#N/A,#N/A,FALSE,"Sheet16"}</definedName>
    <definedName name="케이블"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간지" localSheetId="2" hidden="1">{#N/A,#N/A,TRUE,"토적및재료집계";#N/A,#N/A,TRUE,"토적및재료집계";#N/A,#N/A,TRUE,"단위량"}</definedName>
    <definedName name="케이블간지" hidden="1">{#N/A,#N/A,TRUE,"토적및재료집계";#N/A,#N/A,TRUE,"토적및재료집계";#N/A,#N/A,TRUE,"단위량"}</definedName>
    <definedName name="케이블물량집게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물량집게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변경내역"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변경내역"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콘크리트2" localSheetId="2" hidden="1">#REF!</definedName>
    <definedName name="콘크리트2" hidden="1">#REF!</definedName>
    <definedName name="ㅌㄹ" localSheetId="2" hidden="1">{#N/A,#N/A,FALSE,"현장 NCR 분석";#N/A,#N/A,FALSE,"현장품질감사";#N/A,#N/A,FALSE,"현장품질감사"}</definedName>
    <definedName name="ㅌㄹ" hidden="1">{#N/A,#N/A,FALSE,"현장 NCR 분석";#N/A,#N/A,FALSE,"현장품질감사";#N/A,#N/A,FALSE,"현장품질감사"}</definedName>
    <definedName name="ㅌㅍㅊㅇㅌㅎ" localSheetId="2" hidden="1">{#N/A,#N/A,FALSE,"도급대비시행율";#N/A,#N/A,FALSE,"결의서";#N/A,#N/A,FALSE,"내역서";#N/A,#N/A,FALSE,"도급예상"}</definedName>
    <definedName name="ㅌㅍㅊㅇㅌㅎ" hidden="1">{#N/A,#N/A,FALSE,"도급대비시행율";#N/A,#N/A,FALSE,"결의서";#N/A,#N/A,FALSE,"내역서";#N/A,#N/A,FALSE,"도급예상"}</definedName>
    <definedName name="타" localSheetId="2" hidden="1">{#N/A,#N/A,FALSE,"CCTV"}</definedName>
    <definedName name="타" hidden="1">{#N/A,#N/A,FALSE,"CCTV"}</definedName>
    <definedName name="타이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타이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템플리트모듈1" localSheetId="2">BlankMacro1</definedName>
    <definedName name="템플리트모듈1">BlankMacro1</definedName>
    <definedName name="템플리트모듈2" localSheetId="2">BlankMacro1</definedName>
    <definedName name="템플리트모듈2">BlankMacro1</definedName>
    <definedName name="템플리트모듈3" localSheetId="2">BlankMacro1</definedName>
    <definedName name="템플리트모듈3">BlankMacro1</definedName>
    <definedName name="템플리트모듈4" localSheetId="2">BlankMacro1</definedName>
    <definedName name="템플리트모듈4">BlankMacro1</definedName>
    <definedName name="템플리트모듈5" localSheetId="2">BlankMacro1</definedName>
    <definedName name="템플리트모듈5">BlankMacro1</definedName>
    <definedName name="템플리트모듈6" localSheetId="2">BlankMacro1</definedName>
    <definedName name="템플리트모듈6">BlankMacro1</definedName>
    <definedName name="토" localSheetId="2" hidden="1">{#N/A,#N/A,FALSE,"배수2"}</definedName>
    <definedName name="토" hidden="1">{#N/A,#N/A,FALSE,"배수2"}</definedName>
    <definedName name="토\40" localSheetId="2" hidden="1">{#N/A,#N/A,FALSE,"토공2"}</definedName>
    <definedName name="토\40" hidden="1">{#N/A,#N/A,FALSE,"토공2"}</definedName>
    <definedName name="토1" localSheetId="2" hidden="1">{#N/A,#N/A,FALSE,"이정표"}</definedName>
    <definedName name="토1" hidden="1">{#N/A,#N/A,FALSE,"이정표"}</definedName>
    <definedName name="토2" localSheetId="2" hidden="1">{#N/A,#N/A,FALSE,"조골재"}</definedName>
    <definedName name="토2" hidden="1">{#N/A,#N/A,FALSE,"조골재"}</definedName>
    <definedName name="토3" localSheetId="2" hidden="1">{#N/A,#N/A,FALSE,"구조1"}</definedName>
    <definedName name="토3" hidden="1">{#N/A,#N/A,FALSE,"구조1"}</definedName>
    <definedName name="토공2" localSheetId="2" hidden="1">{#N/A,#N/A,FALSE,"2~8번"}</definedName>
    <definedName name="토공2" hidden="1">{#N/A,#N/A,FALSE,"2~8번"}</definedName>
    <definedName name="토공사"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토공전체" localSheetId="2" hidden="1">{#N/A,#N/A,FALSE,"운반시간"}</definedName>
    <definedName name="토공전체" hidden="1">{#N/A,#N/A,FALSE,"운반시간"}</definedName>
    <definedName name="토목"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토목"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토목견적" localSheetId="2" hidden="1">{#N/A,#N/A,FALSE,"골재소요량";#N/A,#N/A,FALSE,"골재소요량"}</definedName>
    <definedName name="토목견적" hidden="1">{#N/A,#N/A,FALSE,"골재소요량";#N/A,#N/A,FALSE,"골재소요량"}</definedName>
    <definedName name="토목경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공사" localSheetId="2" hidden="1">{#N/A,#N/A,FALSE,"CCTV"}</definedName>
    <definedName name="토목공사" hidden="1">{#N/A,#N/A,FALSE,"CCTV"}</definedName>
    <definedName name="토목공사계약3" localSheetId="2" hidden="1">{#N/A,#N/A,FALSE,"CCTV"}</definedName>
    <definedName name="토목공사계약3" hidden="1">{#N/A,#N/A,FALSE,"CCTV"}</definedName>
    <definedName name="토목설계" localSheetId="2" hidden="1">{#N/A,#N/A,FALSE,"골재소요량";#N/A,#N/A,FALSE,"골재소요량"}</definedName>
    <definedName name="토목설계" hidden="1">{#N/A,#N/A,FALSE,"골재소요량";#N/A,#N/A,FALSE,"골재소요량"}</definedName>
    <definedName name="토목실행" localSheetId="2" hidden="1">{#N/A,#N/A,FALSE,"골재소요량";#N/A,#N/A,FALSE,"골재소요량"}</definedName>
    <definedName name="토목실행" hidden="1">{#N/A,#N/A,FALSE,"골재소요량";#N/A,#N/A,FALSE,"골재소요량"}</definedName>
    <definedName name="토적표" localSheetId="2" hidden="1">#REF!</definedName>
    <definedName name="토적표" hidden="1">#REF!</definedName>
    <definedName name="토적표01" localSheetId="2" hidden="1">#REF!</definedName>
    <definedName name="토적표01" hidden="1">#REF!</definedName>
    <definedName name="트레이집계"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트레이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특수별표" localSheetId="2" hidden="1">#REF!</definedName>
    <definedName name="특수별표" hidden="1">#REF!</definedName>
    <definedName name="티티도"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티티도"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ㅍ" localSheetId="2" hidden="1">{#N/A,#N/A,FALSE,"명세표"}</definedName>
    <definedName name="ㅍ" hidden="1">{#N/A,#N/A,FALSE,"명세표"}</definedName>
    <definedName name="ㅍㅍ" localSheetId="2" hidden="1">{#N/A,#N/A,TRUE,"토적및재료집계";#N/A,#N/A,TRUE,"토적및재료집계";#N/A,#N/A,TRUE,"단위량"}</definedName>
    <definedName name="ㅍㅍ" hidden="1">{#N/A,#N/A,TRUE,"토적및재료집계";#N/A,#N/A,TRUE,"토적및재료집계";#N/A,#N/A,TRUE,"단위량"}</definedName>
    <definedName name="파" localSheetId="2" hidden="1">{#N/A,#N/A,FALSE,"CCTV"}</definedName>
    <definedName name="파" hidden="1">{#N/A,#N/A,FALSE,"CCTV"}</definedName>
    <definedName name="파일" localSheetId="2" hidden="1">#REF!</definedName>
    <definedName name="파일" hidden="1">#REF!</definedName>
    <definedName name="팬" localSheetId="2" hidden="1">{#N/A,#N/A,TRUE,"공조기";#N/A,#N/A,TRUE,"FCU";#N/A,#N/A,TRUE,"1-20";#N/A,#N/A,TRUE,"21-40";#N/A,#N/A,TRUE,"41-60";#N/A,#N/A,TRUE,"61-80";#N/A,#N/A,TRUE,"화장실부하집계";#N/A,#N/A,TRUE,"화장실"}</definedName>
    <definedName name="팬" hidden="1">{#N/A,#N/A,TRUE,"공조기";#N/A,#N/A,TRUE,"FCU";#N/A,#N/A,TRUE,"1-20";#N/A,#N/A,TRUE,"21-40";#N/A,#N/A,TRUE,"41-60";#N/A,#N/A,TRUE,"61-80";#N/A,#N/A,TRUE,"화장실부하집계";#N/A,#N/A,TRUE,"화장실"}</definedName>
    <definedName name="펌프" localSheetId="2" hidden="1">{#N/A,#N/A,TRUE,"1. 부하계산";#N/A,#N/A,TRUE,"1-1.부하계산기준";#N/A,#N/A,TRUE,"1-2.부하계산방법";#N/A,#N/A,TRUE,"1-3.부하집계";#N/A,#N/A,TRUE,"1-4.부하계산"}</definedName>
    <definedName name="펌프" hidden="1">{#N/A,#N/A,TRUE,"1. 부하계산";#N/A,#N/A,TRUE,"1-1.부하계산기준";#N/A,#N/A,TRUE,"1-2.부하계산방법";#N/A,#N/A,TRUE,"1-3.부하집계";#N/A,#N/A,TRUE,"1-4.부하계산"}</definedName>
    <definedName name="페이지" localSheetId="2">{"'Firr(선)'!$AS$1:$AY$62","'Firr(사)'!$AS$1:$AY$62","'Firr(회)'!$AS$1:$AY$62","'Firr(선)'!$L$1:$V$62","'Firr(사)'!$L$1:$V$62","'Firr(회)'!$L$1:$V$62"}</definedName>
    <definedName name="페이지">{"'Firr(선)'!$AS$1:$AY$62","'Firr(사)'!$AS$1:$AY$62","'Firr(회)'!$AS$1:$AY$62","'Firr(선)'!$L$1:$V$62","'Firr(사)'!$L$1:$V$62","'Firr(회)'!$L$1:$V$62"}</definedName>
    <definedName name="포서롣"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포서롣"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포설최종으로"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포설최종으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포장2월ocf" localSheetId="2" hidden="1">{#N/A,#N/A,FALSE,"지침";#N/A,#N/A,FALSE,"환경분석";#N/A,#N/A,FALSE,"Sheet16"}</definedName>
    <definedName name="포장2월ocf" hidden="1">{#N/A,#N/A,FALSE,"지침";#N/A,#N/A,FALSE,"환경분석";#N/A,#N/A,FALSE,"Sheet16"}</definedName>
    <definedName name="포장ocf" localSheetId="2" hidden="1">{#N/A,#N/A,FALSE,"지침";#N/A,#N/A,FALSE,"환경분석";#N/A,#N/A,FALSE,"Sheet16"}</definedName>
    <definedName name="포장ocf" hidden="1">{#N/A,#N/A,FALSE,"지침";#N/A,#N/A,FALSE,"환경분석";#N/A,#N/A,FALSE,"Sheet16"}</definedName>
    <definedName name="포지머ㅗㄱㄷㅌ킹1" localSheetId="2" hidden="1">{#N/A,#N/A,FALSE,"표지목차"}</definedName>
    <definedName name="포지머ㅗㄱㄷㅌ킹1" hidden="1">{#N/A,#N/A,FALSE,"표지목차"}</definedName>
    <definedName name="폽장2" localSheetId="2" hidden="1">{#N/A,#N/A,FALSE,"포장1";#N/A,#N/A,FALSE,"포장1"}</definedName>
    <definedName name="폽장2" hidden="1">{#N/A,#N/A,FALSE,"포장1";#N/A,#N/A,FALSE,"포장1"}</definedName>
    <definedName name="표준공종단가1"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준공종단가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1"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14" localSheetId="2">BlankMacro1</definedName>
    <definedName name="표지14">BlankMacro1</definedName>
    <definedName name="표지2" localSheetId="2" hidden="1">#REF!</definedName>
    <definedName name="표지2" hidden="1">#REF!</definedName>
    <definedName name="표지3" localSheetId="2" hidden="1">{"'PROFORMA'!$A$1:$H$120"}</definedName>
    <definedName name="표지3" hidden="1">{"'PROFORMA'!$A$1:$H$120"}</definedName>
    <definedName name="표지임"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품">#N/A</definedName>
    <definedName name="품셈공종">'[25]별표 '!$C$2:$C$50</definedName>
    <definedName name="품셈단가">'[25]별표 '!$D$2:$D$50</definedName>
    <definedName name="품셈대비표"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품셈대비표"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품셈총괄표">[14]품셈총괄표!$A$3:$K$186</definedName>
    <definedName name="ㅎ"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ㅎ노ㅠ" localSheetId="2" hidden="1">{#N/A,#N/A,FALSE,"배수1"}</definedName>
    <definedName name="ㅎ노ㅠ" hidden="1">{#N/A,#N/A,FALSE,"배수1"}</definedName>
    <definedName name="ㅎㄹ" localSheetId="2" hidden="1">{#N/A,#N/A,FALSE,"CCTV"}</definedName>
    <definedName name="ㅎㄹ" hidden="1">{#N/A,#N/A,FALSE,"CCTV"}</definedName>
    <definedName name="ㅎㄹㅇㅀ" localSheetId="2" hidden="1">{#N/A,#N/A,FALSE,"부대1"}</definedName>
    <definedName name="ㅎㄹㅇㅀ" hidden="1">{#N/A,#N/A,FALSE,"부대1"}</definedName>
    <definedName name="ㅎ로낟안" localSheetId="2" hidden="1">{#N/A,#N/A,FALSE,"혼합골재"}</definedName>
    <definedName name="ㅎ로낟안" hidden="1">{#N/A,#N/A,FALSE,"혼합골재"}</definedName>
    <definedName name="ㅎ로ㅓ" localSheetId="2" hidden="1">{#N/A,#N/A,FALSE,"운반시간"}</definedName>
    <definedName name="ㅎ로ㅓ" hidden="1">{#N/A,#N/A,FALSE,"운반시간"}</definedName>
    <definedName name="ㅎㅀㅀㅀㅀㄹ" localSheetId="2" hidden="1">{#N/A,#N/A,FALSE,"CCTV"}</definedName>
    <definedName name="ㅎㅀㅀㅀㅀㄹ" hidden="1">{#N/A,#N/A,FALSE,"CCTV"}</definedName>
    <definedName name="ㅎㅇ" localSheetId="2">{"'용역비'!$A$4:$C$8"}</definedName>
    <definedName name="ㅎㅇ">{"'용역비'!$A$4:$C$8"}</definedName>
    <definedName name="ㅎㅇㄹㄴ" localSheetId="2" hidden="1">{#N/A,#N/A,FALSE,"지침";#N/A,#N/A,FALSE,"환경분석";#N/A,#N/A,FALSE,"Sheet16"}</definedName>
    <definedName name="ㅎㅇㄹㄴ" hidden="1">{#N/A,#N/A,FALSE,"지침";#N/A,#N/A,FALSE,"환경분석";#N/A,#N/A,FALSE,"Sheet16"}</definedName>
    <definedName name="ㅎㅇㅀㅇㅀㅇㅎ" localSheetId="2" hidden="1">{#N/A,#N/A,FALSE,"표지목차"}</definedName>
    <definedName name="ㅎㅇㅀㅇㅀㅇㅎ" hidden="1">{#N/A,#N/A,FALSE,"표지목차"}</definedName>
    <definedName name="ㅎㅇㅇㅀㅎㄹ" localSheetId="2" hidden="1">{#N/A,#N/A,FALSE,"속도"}</definedName>
    <definedName name="ㅎㅇㅇㅀㅎㄹ" hidden="1">{#N/A,#N/A,FALSE,"속도"}</definedName>
    <definedName name="ㅎ오" localSheetId="2">{"'용역비'!$A$4:$C$8"}</definedName>
    <definedName name="ㅎ오">{"'용역비'!$A$4:$C$8"}</definedName>
    <definedName name="ㅎㅎ" localSheetId="2" hidden="1">#REF!</definedName>
    <definedName name="ㅎㅎ" hidden="1">#REF!</definedName>
    <definedName name="ㅎㅎㅎ" localSheetId="2">{"'용역비'!$A$4:$C$8"}</definedName>
    <definedName name="ㅎㅎㅎ">{"'용역비'!$A$4:$C$8"}</definedName>
    <definedName name="ㅎㅎㅎㅎ" localSheetId="2" hidden="1">{#N/A,#N/A,TRUE,"토적및재료집계";#N/A,#N/A,TRUE,"토적및재료집계";#N/A,#N/A,TRUE,"단위량"}</definedName>
    <definedName name="ㅎㅎㅎㅎ" hidden="1">{#N/A,#N/A,TRUE,"토적및재료집계";#N/A,#N/A,TRUE,"토적및재료집계";#N/A,#N/A,TRUE,"단위량"}</definedName>
    <definedName name="하" localSheetId="2" hidden="1">{#N/A,#N/A,FALSE,"지침";#N/A,#N/A,FALSE,"환경분석";#N/A,#N/A,FALSE,"Sheet16"}</definedName>
    <definedName name="하" hidden="1">{#N/A,#N/A,FALSE,"지침";#N/A,#N/A,FALSE,"환경분석";#N/A,#N/A,FALSE,"Sheet16"}</definedName>
    <definedName name="하나" localSheetId="2">BlankMacro1</definedName>
    <definedName name="하나">BlankMacro1</definedName>
    <definedName name="하늘1" localSheetId="2" hidden="1">{#N/A,#N/A,FALSE,"전력간선"}</definedName>
    <definedName name="하늘1" hidden="1">{#N/A,#N/A,FALSE,"전력간선"}</definedName>
    <definedName name="하늘강아지"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하늘강아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하도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집계"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하도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하비람" localSheetId="2" hidden="1">{#N/A,#N/A,TRUE,"1. 부하계산";#N/A,#N/A,TRUE,"1-1.부하계산기준";#N/A,#N/A,TRUE,"1-2.부하계산방법";#N/A,#N/A,TRUE,"1-3.부하집계";#N/A,#N/A,TRUE,"1-4.부하계산"}</definedName>
    <definedName name="하비람" hidden="1">{#N/A,#N/A,TRUE,"1. 부하계산";#N/A,#N/A,TRUE,"1-1.부하계산기준";#N/A,#N/A,TRUE,"1-2.부하계산방법";#N/A,#N/A,TRUE,"1-3.부하집계";#N/A,#N/A,TRUE,"1-4.부하계산"}</definedName>
    <definedName name="하수도2"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월가"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하월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하월가임형주"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하월가임형주"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하하하" localSheetId="2" hidden="1">{#N/A,#N/A,FALSE,"명세표"}</definedName>
    <definedName name="하하하" hidden="1">{#N/A,#N/A,FALSE,"명세표"}</definedName>
    <definedName name="한" localSheetId="2" hidden="1">#REF!</definedName>
    <definedName name="한" hidden="1">#REF!</definedName>
    <definedName name="한국타코닉"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한국타코닉"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합계표" localSheetId="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합계표"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항공장애구" localSheetId="2" hidden="1">{#N/A,#N/A,FALSE,"현장 NCR 분석";#N/A,#N/A,FALSE,"현장품질감사";#N/A,#N/A,FALSE,"현장품질감사"}</definedName>
    <definedName name="항공장애구" hidden="1">{#N/A,#N/A,FALSE,"현장 NCR 분석";#N/A,#N/A,FALSE,"현장품질감사";#N/A,#N/A,FALSE,"현장품질감사"}</definedName>
    <definedName name="핳" localSheetId="2" hidden="1">{#N/A,#N/A,TRUE,"토적및재료집계";#N/A,#N/A,TRUE,"토적및재료집계";#N/A,#N/A,TRUE,"단위량"}</definedName>
    <definedName name="핳" hidden="1">{#N/A,#N/A,TRUE,"토적및재료집계";#N/A,#N/A,TRUE,"토적및재료집계";#N/A,#N/A,TRUE,"단위량"}</definedName>
    <definedName name="햐ㅓㅈ바허ㅏㅣ농하ㅗㅎ" localSheetId="2" hidden="1">{#N/A,#N/A,FALSE,"CCTV"}</definedName>
    <definedName name="햐ㅓㅈ바허ㅏㅣ농하ㅗㅎ" hidden="1">{#N/A,#N/A,FALSE,"CCTV"}</definedName>
    <definedName name="허ㅏㅗ하" localSheetId="2" hidden="1">{#N/A,#N/A,FALSE,"집계";#N/A,#N/A,FALSE,"표지";#N/A,#N/A,FALSE,"터빈집계";#N/A,#N/A,FALSE,"터빈내역";#N/A,#N/A,FALSE,"주제어집계";#N/A,#N/A,FALSE,"주제어내역";#N/A,#N/A,FALSE,"보일러집계";#N/A,#N/A,FALSE,"보일러내역"}</definedName>
    <definedName name="허ㅏㅗ하" hidden="1">{#N/A,#N/A,FALSE,"집계";#N/A,#N/A,FALSE,"표지";#N/A,#N/A,FALSE,"터빈집계";#N/A,#N/A,FALSE,"터빈내역";#N/A,#N/A,FALSE,"주제어집계";#N/A,#N/A,FALSE,"주제어내역";#N/A,#N/A,FALSE,"보일러집계";#N/A,#N/A,FALSE,"보일러내역"}</definedName>
    <definedName name="현장" localSheetId="2" hidden="1">#REF!</definedName>
    <definedName name="현장" hidden="1">#REF!</definedName>
    <definedName name="현조" localSheetId="2" hidden="1">#REF!</definedName>
    <definedName name="현조" hidden="1">#REF!</definedName>
    <definedName name="호" localSheetId="2" hidden="1">{#N/A,#N/A,FALSE,"현장 NCR 분석";#N/A,#N/A,FALSE,"현장품질감사";#N/A,#N/A,FALSE,"현장품질감사"}</definedName>
    <definedName name="호" hidden="1">{#N/A,#N/A,FALSE,"현장 NCR 분석";#N/A,#N/A,FALSE,"현장품질감사";#N/A,#N/A,FALSE,"현장품질감사"}</definedName>
    <definedName name="호호" localSheetId="2" hidden="1">{#N/A,#N/A,FALSE,"포장1";#N/A,#N/A,FALSE,"포장1"}</definedName>
    <definedName name="호호" hidden="1">{#N/A,#N/A,FALSE,"포장1";#N/A,#N/A,FALSE,"포장1"}</definedName>
    <definedName name="호호호" localSheetId="2" hidden="1">{#N/A,#N/A,FALSE,"명세표"}</definedName>
    <definedName name="호호호" hidden="1">{#N/A,#N/A,FALSE,"명세표"}</definedName>
    <definedName name="호ㅓ" localSheetId="2">{"'용역비'!$A$4:$C$8"}</definedName>
    <definedName name="호ㅓ">{"'용역비'!$A$4:$C$8"}</definedName>
    <definedName name="호ㅓㅗ" localSheetId="2" hidden="1">{#N/A,#N/A,FALSE,"포장1";#N/A,#N/A,FALSE,"포장1"}</definedName>
    <definedName name="호ㅓㅗ" hidden="1">{#N/A,#N/A,FALSE,"포장1";#N/A,#N/A,FALSE,"포장1"}</definedName>
    <definedName name="홍ㅇ호" localSheetId="2">{"'용역비'!$A$4:$C$8"}</definedName>
    <definedName name="홍ㅇ호">{"'용역비'!$A$4:$C$8"}</definedName>
    <definedName name="홓로홍호" localSheetId="2" hidden="1">{#N/A,#N/A,FALSE,"지침";#N/A,#N/A,FALSE,"환경분석";#N/A,#N/A,FALSE,"Sheet16"}</definedName>
    <definedName name="홓로홍호" hidden="1">{#N/A,#N/A,FALSE,"지침";#N/A,#N/A,FALSE,"환경분석";#N/A,#N/A,FALSE,"Sheet16"}</definedName>
    <definedName name="확인하"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확인하"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회사경비" localSheetId="2" hidden="1">#REF!</definedName>
    <definedName name="회사경비" hidden="1">#REF!</definedName>
    <definedName name="횡단보도예고표시" localSheetId="2" hidden="1">{#N/A,#N/A,FALSE,"2~8번"}</definedName>
    <definedName name="횡단보도예고표시" hidden="1">{#N/A,#N/A,FALSE,"2~8번"}</definedName>
    <definedName name="효석" localSheetId="2">{"'Firr(선)'!$AS$1:$AY$62","'Firr(사)'!$AS$1:$AY$62","'Firr(회)'!$AS$1:$AY$62","'Firr(선)'!$L$1:$V$62","'Firr(사)'!$L$1:$V$62","'Firr(회)'!$L$1:$V$62"}</definedName>
    <definedName name="효석">{"'Firr(선)'!$AS$1:$AY$62","'Firr(사)'!$AS$1:$AY$62","'Firr(회)'!$AS$1:$AY$62","'Firr(선)'!$L$1:$V$62","'Firr(사)'!$L$1:$V$62","'Firr(회)'!$L$1:$V$62"}</definedName>
    <definedName name="히ㅏㅓㅣㅏㅓㅚㅏ" localSheetId="2" hidden="1">{#N/A,#N/A,FALSE,"구조1"}</definedName>
    <definedName name="히ㅏㅓㅣㅏㅓㅚㅏ" hidden="1">{#N/A,#N/A,FALSE,"구조1"}</definedName>
    <definedName name="ㅏ1" localSheetId="2" hidden="1">#REF!</definedName>
    <definedName name="ㅏ1" hidden="1">#REF!</definedName>
    <definedName name="ㅏㅏㅏ" localSheetId="2" hidden="1">{#N/A,#N/A,FALSE,"명세표"}</definedName>
    <definedName name="ㅏㅏㅏ" hidden="1">{#N/A,#N/A,FALSE,"명세표"}</definedName>
    <definedName name="ㅏㅑㅏㅑ" localSheetId="2" hidden="1">#REF!</definedName>
    <definedName name="ㅏㅑㅏㅑ" hidden="1">#REF!</definedName>
    <definedName name="ㅏㅓㅏ" localSheetId="2" hidden="1">{#N/A,#N/A,FALSE,"물가변동 (2)";#N/A,#N/A,FALSE,"공사비";#N/A,#N/A,FALSE,"사급";#N/A,#N/A,FALSE,"도급집계";#N/A,#N/A,FALSE,"재료비";#N/A,#N/A,FALSE,"노무비";#N/A,#N/A,FALSE,"경비"}</definedName>
    <definedName name="ㅏㅓㅏ" hidden="1">{#N/A,#N/A,FALSE,"물가변동 (2)";#N/A,#N/A,FALSE,"공사비";#N/A,#N/A,FALSE,"사급";#N/A,#N/A,FALSE,"도급집계";#N/A,#N/A,FALSE,"재료비";#N/A,#N/A,FALSE,"노무비";#N/A,#N/A,FALSE,"경비"}</definedName>
    <definedName name="ㅏㅓㅣㅏㅓㅣ" localSheetId="2" hidden="1">{#N/A,#N/A,FALSE,"부대2"}</definedName>
    <definedName name="ㅏㅓㅣㅏㅓㅣ" hidden="1">{#N/A,#N/A,FALSE,"부대2"}</definedName>
    <definedName name="ㅐㅐㅐ"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ㅐㅐㅐ"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ㅐㅔ" localSheetId="2" hidden="1">#REF!</definedName>
    <definedName name="ㅐㅔ" hidden="1">#REF!</definedName>
    <definedName name="ㅑㅑ" localSheetId="2">{"'용역비'!$A$4:$C$8"}</definedName>
    <definedName name="ㅑㅑ">{"'용역비'!$A$4:$C$8"}</definedName>
    <definedName name="ㅑㅑㅑ" localSheetId="2">{"'용역비'!$A$4:$C$8"}</definedName>
    <definedName name="ㅑㅑㅑ">{"'용역비'!$A$4:$C$8"}</definedName>
    <definedName name="ㅑㅑㅑㅑㅑ" localSheetId="2">{"'용역비'!$A$4:$C$8"}</definedName>
    <definedName name="ㅑㅑㅑㅑㅑ">{"'용역비'!$A$4:$C$8"}</definedName>
    <definedName name="ㅑㅑㅑㅑㅑㅑ" localSheetId="2">{"'용역비'!$A$4:$C$8"}</definedName>
    <definedName name="ㅑㅑㅑㅑㅑㅑ">{"'용역비'!$A$4:$C$8"}</definedName>
    <definedName name="ㅑㅕㅕ" localSheetId="2">{"'용역비'!$A$4:$C$8"}</definedName>
    <definedName name="ㅑㅕㅕ">{"'용역비'!$A$4:$C$8"}</definedName>
    <definedName name="ㅓ" localSheetId="2" hidden="1">{#N/A,#N/A,FALSE,"현장 NCR 분석";#N/A,#N/A,FALSE,"현장품질감사";#N/A,#N/A,FALSE,"현장품질감사"}</definedName>
    <definedName name="ㅓ" hidden="1">{#N/A,#N/A,FALSE,"현장 NCR 분석";#N/A,#N/A,FALSE,"현장품질감사";#N/A,#N/A,FALSE,"현장품질감사"}</definedName>
    <definedName name="ㅓㅇㅇㅇ"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ㅇ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ㅏㅓㅗㅎㄴ"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ㅏㅓㅗㅎ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ㅏㅣㅓㅣㅓ" localSheetId="2" hidden="1">{#N/A,#N/A,FALSE,"혼합골재"}</definedName>
    <definedName name="ㅓㅏㅣㅓㅣㅓ" hidden="1">{#N/A,#N/A,FALSE,"혼합골재"}</definedName>
    <definedName name="ㅓㅑㅛ츄ㅗㄱㄷㄷㅈㅈ" localSheetId="2" hidden="1">{#N/A,#N/A,FALSE,"전력간선"}</definedName>
    <definedName name="ㅓㅑㅛ츄ㅗㄱㄷㄷㅈㅈ" hidden="1">{#N/A,#N/A,FALSE,"전력간선"}</definedName>
    <definedName name="ㅓㅓ" localSheetId="2" hidden="1">{#N/A,#N/A,FALSE,"CCTV"}</definedName>
    <definedName name="ㅓㅓ" hidden="1">{#N/A,#N/A,FALSE,"CCTV"}</definedName>
    <definedName name="ㅓㅗㅅㄹ" localSheetId="2" hidden="1">{#N/A,#N/A,FALSE,"조골재"}</definedName>
    <definedName name="ㅓㅗㅅㄹ" hidden="1">{#N/A,#N/A,FALSE,"조골재"}</definedName>
    <definedName name="ㅓㅗㅓㅏ"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ㅗㅓ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ㅔ">'[1]기계경비 (2)'!$A$1:$C$31</definedName>
    <definedName name="ㅔ3" localSheetId="2" hidden="1">{#N/A,#N/A,FALSE,"배수1"}</definedName>
    <definedName name="ㅔ3" hidden="1">{#N/A,#N/A,FALSE,"배수1"}</definedName>
    <definedName name="ㅔㅐ" localSheetId="2" hidden="1">#REF!</definedName>
    <definedName name="ㅔㅐ" hidden="1">#REF!</definedName>
    <definedName name="ㅔㅔ" localSheetId="2" hidden="1">{#N/A,#N/A,FALSE,"명세표"}</definedName>
    <definedName name="ㅔㅔ" hidden="1">{#N/A,#N/A,FALSE,"명세표"}</definedName>
    <definedName name="ㅔㅔㅔㅔ" localSheetId="2" hidden="1">#REF!</definedName>
    <definedName name="ㅔㅔㅔㅔ" hidden="1">#REF!</definedName>
    <definedName name="ㅔㅔㅔㅔㅔ" localSheetId="2" hidden="1">#REF!</definedName>
    <definedName name="ㅔㅔㅔㅔㅔ" hidden="1">#REF!</definedName>
    <definedName name="ㅔㅔㅔㅔㅔㅔㅔㅔ" localSheetId="2" hidden="1">#REF!</definedName>
    <definedName name="ㅔㅔㅔㅔㅔㅔㅔㅔ" hidden="1">#REF!</definedName>
    <definedName name="ㅔㅣ" localSheetId="2">{"'용역비'!$A$4:$C$8"}</definedName>
    <definedName name="ㅔㅣ">{"'용역비'!$A$4:$C$8"}</definedName>
    <definedName name="ㅕㅑ" localSheetId="2" hidden="1">#REF!</definedName>
    <definedName name="ㅕㅑ" hidden="1">#REF!</definedName>
    <definedName name="ㅕㅑㅐㅔ" localSheetId="2" hidden="1">#REF!</definedName>
    <definedName name="ㅕㅑㅐㅔ" hidden="1">#REF!</definedName>
    <definedName name="ㅕㅑㅕㅑ" localSheetId="2" hidden="1">#REF!</definedName>
    <definedName name="ㅕㅑㅕㅑ" hidden="1">#REF!</definedName>
    <definedName name="ㅕㅑㅕㅕㅑ" localSheetId="2" hidden="1">#REF!</definedName>
    <definedName name="ㅕㅑㅕㅕㅑ" hidden="1">#REF!</definedName>
    <definedName name="ㅗ"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디ㅣㅐ"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디ㅣ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ㄹ호" localSheetId="2" hidden="1">{#N/A,#N/A,FALSE,"운반시간"}</definedName>
    <definedName name="ㅗㄹ호" hidden="1">{#N/A,#N/A,FALSE,"운반시간"}</definedName>
    <definedName name="ㅗ로롤" localSheetId="2" hidden="1">#REF!</definedName>
    <definedName name="ㅗ로롤" hidden="1">#REF!</definedName>
    <definedName name="ㅗㅅㄱ" localSheetId="2" hidden="1">{#N/A,#N/A,TRUE,"토적및재료집계";#N/A,#N/A,TRUE,"토적및재료집계";#N/A,#N/A,TRUE,"단위량"}</definedName>
    <definedName name="ㅗㅅㄱ" hidden="1">{#N/A,#N/A,TRUE,"토적및재료집계";#N/A,#N/A,TRUE,"토적및재료집계";#N/A,#N/A,TRUE,"단위량"}</definedName>
    <definedName name="ㅗ하ㅣㄴ어ㅗ뢔ㅑㅇㅈ" localSheetId="2" hidden="1">{#N/A,#N/A,FALSE,"CCTV"}</definedName>
    <definedName name="ㅗ하ㅣㄴ어ㅗ뢔ㅑㅇㅈ" hidden="1">{#N/A,#N/A,FALSE,"CCTV"}</definedName>
    <definedName name="ㅗ호로롤" localSheetId="2" hidden="1">#REF!</definedName>
    <definedName name="ㅗ호로롤" hidden="1">#REF!</definedName>
    <definedName name="ㅗㅗ" localSheetId="2" hidden="1">{#N/A,#N/A,FALSE,"명세표"}</definedName>
    <definedName name="ㅗㅗ" hidden="1">{#N/A,#N/A,FALSE,"명세표"}</definedName>
    <definedName name="ㅗㅗㅗ" localSheetId="2" hidden="1">{#N/A,#N/A,TRUE,"토적및재료집계";#N/A,#N/A,TRUE,"토적및재료집계";#N/A,#N/A,TRUE,"단위량"}</definedName>
    <definedName name="ㅗㅗㅗ" hidden="1">{#N/A,#N/A,TRUE,"토적및재료집계";#N/A,#N/A,TRUE,"토적및재료집계";#N/A,#N/A,TRUE,"단위량"}</definedName>
    <definedName name="ㅗㅗㅗㅗ"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ㅗㅗㅗ"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 localSheetId="2" hidden="1">{#N/A,#N/A,TRUE,"토적및재료집계";#N/A,#N/A,TRUE,"토적및재료집계";#N/A,#N/A,TRUE,"단위량"}</definedName>
    <definedName name="ㅛ" hidden="1">{#N/A,#N/A,TRUE,"토적및재료집계";#N/A,#N/A,TRUE,"토적및재료집계";#N/A,#N/A,TRUE,"단위량"}</definedName>
    <definedName name="ㅛㅕㅛㅕ" localSheetId="2" hidden="1">#REF!</definedName>
    <definedName name="ㅛㅕㅛㅕ" hidden="1">#REF!</definedName>
    <definedName name="ㅛㅛ" localSheetId="2">{"'용역비'!$A$4:$C$8"}</definedName>
    <definedName name="ㅛㅛ">{"'용역비'!$A$4:$C$8"}</definedName>
    <definedName name="ㅛㅛㅛ" localSheetId="2">{"'용역비'!$A$4:$C$8"}</definedName>
    <definedName name="ㅛㅛㅛ">{"'용역비'!$A$4:$C$8"}</definedName>
    <definedName name="ㅛㅛㅛㅛ" hidden="1">[48]수량산출!$A$1:$A$8561</definedName>
    <definedName name="ㅛㅛㅛㅛㅛㅛㅛ" localSheetId="2" hidden="1">{#N/A,#N/A,FALSE,"CCTV"}</definedName>
    <definedName name="ㅛㅛㅛㅛㅛㅛㅛ" hidden="1">{#N/A,#N/A,FALSE,"CCTV"}</definedName>
    <definedName name="ㅜ" hidden="1">[17]수량산출!#REF!</definedName>
    <definedName name="ㅜㅜㅜㅜㅜㅜㅜㅜㅜㅜㅜㅜㅜㅜㅜㅜㅜㅜㅜㅜㅜㅜㅜㅜㅜㅜㅜㅜㅜㅜㅜㅜㅜㅜㅜㅜㅜㅜㅜㅜㅜㅜ" localSheetId="2" hidden="1">{#N/A,#N/A,FALSE,"CCTV"}</definedName>
    <definedName name="ㅜㅜㅜㅜㅜㅜㅜㅜㅜㅜㅜㅜㅜㅜㅜㅜㅜㅜㅜㅜㅜㅜㅜㅜㅜㅜㅜㅜㅜㅜㅜㅜㅜㅜㅜㅜㅜㅜㅜㅜㅜㅜ" hidden="1">{#N/A,#N/A,FALSE,"CCTV"}</definedName>
    <definedName name="ㅜㅡㅜㅡㅜㅡ" localSheetId="2" hidden="1">#REF!</definedName>
    <definedName name="ㅜㅡㅜㅡㅜㅡ" hidden="1">#REF!</definedName>
    <definedName name="ㅠㄱ" localSheetId="2">{"'용역비'!$A$4:$C$8"}</definedName>
    <definedName name="ㅠㄱ">{"'용역비'!$A$4:$C$8"}</definedName>
    <definedName name="ㅠ뮤ㅐ" localSheetId="2" hidden="1">#REF!</definedName>
    <definedName name="ㅠ뮤ㅐ" hidden="1">#REF!</definedName>
    <definedName name="ㅡ" localSheetId="2" hidden="1">#REF!</definedName>
    <definedName name="ㅡ" hidden="1">#REF!</definedName>
    <definedName name="ㅡㅡ" localSheetId="2" hidden="1">{#N/A,#N/A,FALSE,"명세표"}</definedName>
    <definedName name="ㅡㅡ" hidden="1">{#N/A,#N/A,FALSE,"명세표"}</definedName>
    <definedName name="ㅡㅡㅡ" localSheetId="2" hidden="1">{#N/A,#N/A,FALSE,"지침";#N/A,#N/A,FALSE,"환경분석";#N/A,#N/A,FALSE,"Sheet16"}</definedName>
    <definedName name="ㅡㅡㅡ" hidden="1">{#N/A,#N/A,FALSE,"지침";#N/A,#N/A,FALSE,"환경분석";#N/A,#N/A,FALSE,"Sheet16"}</definedName>
    <definedName name="ㅣ" hidden="1">[40]조명시설!#REF!</definedName>
    <definedName name="ㅣㅎㄹㅇㅇ" localSheetId="2" hidden="1">{#N/A,#N/A,FALSE,"토공2"}</definedName>
    <definedName name="ㅣㅎㄹㅇㅇ" hidden="1">{#N/A,#N/A,FALSE,"토공2"}</definedName>
    <definedName name="ㅣㅏㅓㅣㅏㅓㅣ" localSheetId="2" hidden="1">{#N/A,#N/A,FALSE,"속도"}</definedName>
    <definedName name="ㅣㅏㅓㅣㅏㅓㅣ" hidden="1">{#N/A,#N/A,FALSE,"속도"}</definedName>
    <definedName name="ㅣㅑㅑ" localSheetId="2" hidden="1">{#N/A,#N/A,FALSE,"단가표지"}</definedName>
    <definedName name="ㅣㅑㅑ" hidden="1">{#N/A,#N/A,FALSE,"단가표지"}</definedName>
    <definedName name="ㅣㅑㅣㅣ" localSheetId="2" hidden="1">{#N/A,#N/A,FALSE,"혼합골재"}</definedName>
    <definedName name="ㅣㅑㅣㅣ" hidden="1">{#N/A,#N/A,FALSE,"혼합골재"}</definedName>
    <definedName name="ㅣㅣ" localSheetId="2" hidden="1">{#N/A,#N/A,FALSE,"표지목차"}</definedName>
    <definedName name="ㅣㅣ" hidden="1">{#N/A,#N/A,FALSE,"표지목차"}</definedName>
    <definedName name="ㅣㅣㅣ" hidden="1">[40]조명시설!#REF!</definedName>
    <definedName name="ㅣㅣㅣㅣ" hidden="1">[40]조명시설!#REF!</definedName>
    <definedName name="ㅣㅣㅣㅣㅣ" hidden="1">[40]조명시설!#REF!</definedName>
    <definedName name="ㅣㅣㅣㅣㅣㅣ" hidden="1">[40]조명시설!#REF!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3" i="10" l="1"/>
  <c r="E32" i="10"/>
  <c r="L100" i="11"/>
  <c r="F100" i="11"/>
  <c r="F78" i="11"/>
  <c r="L78" i="11" s="1"/>
  <c r="E4" i="11"/>
  <c r="A5" i="11"/>
  <c r="A7" i="11"/>
  <c r="L15" i="11"/>
  <c r="L16" i="11"/>
  <c r="L17" i="11"/>
  <c r="L18" i="11"/>
  <c r="L19" i="11"/>
  <c r="L20" i="11"/>
  <c r="G26" i="11"/>
  <c r="H26" i="11"/>
  <c r="I26" i="11"/>
  <c r="J26" i="11"/>
  <c r="K29" i="11"/>
  <c r="L29" i="11"/>
  <c r="F38" i="11"/>
  <c r="L38" i="11" s="1"/>
  <c r="H38" i="11"/>
  <c r="H50" i="11" s="1"/>
  <c r="H58" i="11" s="1"/>
  <c r="H74" i="11" s="1"/>
  <c r="H82" i="11" s="1"/>
  <c r="H100" i="11" s="1"/>
  <c r="J38" i="11"/>
  <c r="K38" i="11"/>
  <c r="F50" i="11"/>
  <c r="F5" i="11" s="1"/>
  <c r="G50" i="11"/>
  <c r="G58" i="11" s="1"/>
  <c r="I50" i="11"/>
  <c r="I58" i="11" s="1"/>
  <c r="J50" i="11"/>
  <c r="J58" i="11" s="1"/>
  <c r="J74" i="11" s="1"/>
  <c r="J82" i="11" s="1"/>
  <c r="J100" i="11" s="1"/>
  <c r="F52" i="11"/>
  <c r="F58" i="11" s="1"/>
  <c r="F71" i="11" s="1"/>
  <c r="F74" i="11" s="1"/>
  <c r="F6" i="11" s="1"/>
  <c r="L6" i="11" s="1"/>
  <c r="K52" i="11"/>
  <c r="L52" i="11"/>
  <c r="L58" i="11" s="1"/>
  <c r="F76" i="11"/>
  <c r="F82" i="11" s="1"/>
  <c r="F77" i="11"/>
  <c r="L77" i="11" s="1"/>
  <c r="F79" i="11"/>
  <c r="L79" i="11" s="1"/>
  <c r="F80" i="11"/>
  <c r="L80" i="11" s="1"/>
  <c r="F81" i="11"/>
  <c r="L81" i="11" s="1"/>
  <c r="G82" i="11"/>
  <c r="G100" i="11" s="1"/>
  <c r="I82" i="11"/>
  <c r="I100" i="11" s="1"/>
  <c r="K100" i="11"/>
  <c r="F102" i="11"/>
  <c r="L102" i="11" s="1"/>
  <c r="K102" i="11"/>
  <c r="F103" i="11"/>
  <c r="L103" i="11" s="1"/>
  <c r="K103" i="11"/>
  <c r="F104" i="11"/>
  <c r="L104" i="11" s="1"/>
  <c r="K104" i="11"/>
  <c r="F105" i="11"/>
  <c r="K105" i="11"/>
  <c r="L105" i="11"/>
  <c r="F106" i="11"/>
  <c r="L106" i="11" s="1"/>
  <c r="K106" i="11"/>
  <c r="F107" i="11"/>
  <c r="K107" i="11"/>
  <c r="L107" i="11"/>
  <c r="F108" i="11"/>
  <c r="L108" i="11" s="1"/>
  <c r="K108" i="11"/>
  <c r="G111" i="11"/>
  <c r="H111" i="11"/>
  <c r="H124" i="11" s="1"/>
  <c r="I111" i="11"/>
  <c r="I124" i="11" s="1"/>
  <c r="J111" i="11"/>
  <c r="J124" i="11" s="1"/>
  <c r="G124" i="11"/>
  <c r="F126" i="11"/>
  <c r="L126" i="11" s="1"/>
  <c r="L135" i="11" s="1"/>
  <c r="K126" i="11"/>
  <c r="G135" i="11"/>
  <c r="G148" i="11" s="1"/>
  <c r="H135" i="11"/>
  <c r="H148" i="11" s="1"/>
  <c r="I135" i="11"/>
  <c r="I148" i="11" s="1"/>
  <c r="J135" i="11"/>
  <c r="J148" i="11" s="1"/>
  <c r="L50" i="11" l="1"/>
  <c r="K50" i="11"/>
  <c r="F85" i="11"/>
  <c r="L85" i="11" s="1"/>
  <c r="L111" i="11"/>
  <c r="L76" i="11"/>
  <c r="L82" i="11" s="1"/>
  <c r="L71" i="11"/>
  <c r="L74" i="11" s="1"/>
  <c r="L5" i="11"/>
  <c r="F111" i="11"/>
  <c r="F115" i="11" s="1"/>
  <c r="F135" i="11"/>
  <c r="F139" i="11" s="1"/>
  <c r="L139" i="11" l="1"/>
  <c r="L148" i="11" s="1"/>
  <c r="F148" i="11"/>
  <c r="F11" i="11" s="1"/>
  <c r="L11" i="11" s="1"/>
  <c r="F124" i="11"/>
  <c r="F10" i="11" s="1"/>
  <c r="L115" i="11"/>
  <c r="L124" i="11" s="1"/>
  <c r="F7" i="11"/>
  <c r="L7" i="11" l="1"/>
  <c r="F4" i="11"/>
  <c r="L4" i="11" s="1"/>
  <c r="L10" i="11"/>
  <c r="F9" i="11"/>
  <c r="L9" i="11" l="1"/>
  <c r="F26" i="11"/>
  <c r="L26" i="11" s="1"/>
  <c r="J147" i="8" l="1"/>
  <c r="I10" i="9" s="1"/>
  <c r="J10" i="9" s="1"/>
  <c r="L795" i="8"/>
  <c r="J795" i="8"/>
  <c r="I28" i="9" s="1"/>
  <c r="J28" i="9" s="1"/>
  <c r="H795" i="8"/>
  <c r="G28" i="9" s="1"/>
  <c r="H28" i="9" s="1"/>
  <c r="F795" i="8"/>
  <c r="E28" i="9" s="1"/>
  <c r="L771" i="8"/>
  <c r="J771" i="8"/>
  <c r="I27" i="9" s="1"/>
  <c r="J27" i="9" s="1"/>
  <c r="H771" i="8"/>
  <c r="G27" i="9" s="1"/>
  <c r="H27" i="9" s="1"/>
  <c r="F771" i="8"/>
  <c r="E27" i="9" s="1"/>
  <c r="J675" i="8" l="1"/>
  <c r="I23" i="9" s="1"/>
  <c r="J23" i="9" s="1"/>
  <c r="H51" i="8"/>
  <c r="G8" i="9" s="1"/>
  <c r="H8" i="9" s="1"/>
  <c r="H747" i="8"/>
  <c r="G26" i="9" s="1"/>
  <c r="H26" i="9" s="1"/>
  <c r="J531" i="8"/>
  <c r="I20" i="9" s="1"/>
  <c r="J20" i="9" s="1"/>
  <c r="H651" i="8"/>
  <c r="G22" i="9" s="1"/>
  <c r="H22" i="9" s="1"/>
  <c r="H195" i="8"/>
  <c r="G11" i="9" s="1"/>
  <c r="H11" i="9" s="1"/>
  <c r="H363" i="8"/>
  <c r="G15" i="9" s="1"/>
  <c r="H15" i="9" s="1"/>
  <c r="H27" i="8"/>
  <c r="G7" i="9" s="1"/>
  <c r="H7" i="9" s="1"/>
  <c r="J651" i="8"/>
  <c r="I22" i="9" s="1"/>
  <c r="J22" i="9" s="1"/>
  <c r="J27" i="8"/>
  <c r="I7" i="9" s="1"/>
  <c r="J7" i="9" s="1"/>
  <c r="H411" i="8"/>
  <c r="G17" i="9" s="1"/>
  <c r="H17" i="9" s="1"/>
  <c r="H603" i="8"/>
  <c r="G21" i="9" s="1"/>
  <c r="H21" i="9" s="1"/>
  <c r="J291" i="8"/>
  <c r="I13" i="9" s="1"/>
  <c r="J13" i="9" s="1"/>
  <c r="H267" i="8"/>
  <c r="G12" i="9" s="1"/>
  <c r="H12" i="9" s="1"/>
  <c r="J387" i="8"/>
  <c r="I16" i="9" s="1"/>
  <c r="J16" i="9" s="1"/>
  <c r="J195" i="8"/>
  <c r="I11" i="9" s="1"/>
  <c r="J11" i="9" s="1"/>
  <c r="J747" i="8"/>
  <c r="I26" i="9" s="1"/>
  <c r="J26" i="9" s="1"/>
  <c r="K27" i="9"/>
  <c r="F27" i="9"/>
  <c r="F28" i="9"/>
  <c r="K28" i="9"/>
  <c r="J843" i="8"/>
  <c r="I30" i="9" s="1"/>
  <c r="J30" i="9" s="1"/>
  <c r="H843" i="8"/>
  <c r="G30" i="9" s="1"/>
  <c r="H30" i="9" s="1"/>
  <c r="H675" i="8"/>
  <c r="G23" i="9" s="1"/>
  <c r="H23" i="9" s="1"/>
  <c r="J459" i="8"/>
  <c r="I18" i="9" s="1"/>
  <c r="J18" i="9" s="1"/>
  <c r="H459" i="8"/>
  <c r="G18" i="9" s="1"/>
  <c r="H18" i="9" s="1"/>
  <c r="J363" i="8"/>
  <c r="I15" i="9" s="1"/>
  <c r="J15" i="9" s="1"/>
  <c r="H339" i="8"/>
  <c r="G14" i="9" s="1"/>
  <c r="H14" i="9" s="1"/>
  <c r="H147" i="8"/>
  <c r="G10" i="9" s="1"/>
  <c r="H10" i="9" s="1"/>
  <c r="J51" i="8"/>
  <c r="I8" i="9" s="1"/>
  <c r="J8" i="9" s="1"/>
  <c r="L28" i="9"/>
  <c r="L27" i="9"/>
  <c r="H99" i="8" l="1"/>
  <c r="G9" i="9" s="1"/>
  <c r="H9" i="9" s="1"/>
  <c r="J339" i="8"/>
  <c r="I14" i="9" s="1"/>
  <c r="J14" i="9" s="1"/>
  <c r="H387" i="8"/>
  <c r="G16" i="9" s="1"/>
  <c r="H16" i="9" s="1"/>
  <c r="J723" i="8"/>
  <c r="I25" i="9" s="1"/>
  <c r="J25" i="9" s="1"/>
  <c r="H291" i="8"/>
  <c r="G13" i="9" s="1"/>
  <c r="H13" i="9" s="1"/>
  <c r="J819" i="8"/>
  <c r="I29" i="9" s="1"/>
  <c r="J29" i="9" s="1"/>
  <c r="J603" i="8"/>
  <c r="I21" i="9" s="1"/>
  <c r="J21" i="9" s="1"/>
  <c r="J411" i="8"/>
  <c r="I17" i="9" s="1"/>
  <c r="J17" i="9" s="1"/>
  <c r="J267" i="8"/>
  <c r="I12" i="9" s="1"/>
  <c r="J12" i="9" s="1"/>
  <c r="J483" i="8"/>
  <c r="I19" i="9" s="1"/>
  <c r="J19" i="9" s="1"/>
  <c r="J99" i="8"/>
  <c r="I9" i="9" s="1"/>
  <c r="J9" i="9" s="1"/>
  <c r="H483" i="8"/>
  <c r="G19" i="9" s="1"/>
  <c r="H19" i="9" s="1"/>
  <c r="H699" i="8" l="1"/>
  <c r="G24" i="9" s="1"/>
  <c r="H24" i="9" s="1"/>
  <c r="H819" i="8"/>
  <c r="G29" i="9" s="1"/>
  <c r="H29" i="9" s="1"/>
  <c r="H723" i="8"/>
  <c r="G25" i="9" s="1"/>
  <c r="H25" i="9" s="1"/>
  <c r="J699" i="8"/>
  <c r="I24" i="9" s="1"/>
  <c r="J24" i="9" s="1"/>
  <c r="I6" i="9" s="1"/>
  <c r="J6" i="9" s="1"/>
  <c r="I5" i="9" s="1"/>
  <c r="J5" i="9" s="1"/>
  <c r="J48" i="9" l="1"/>
  <c r="F291" i="8"/>
  <c r="E13" i="9" s="1"/>
  <c r="L291" i="8"/>
  <c r="F51" i="8"/>
  <c r="E8" i="9" s="1"/>
  <c r="L51" i="8"/>
  <c r="L843" i="8"/>
  <c r="F843" i="8"/>
  <c r="E30" i="9" s="1"/>
  <c r="F531" i="8"/>
  <c r="E20" i="9" s="1"/>
  <c r="F483" i="8" l="1"/>
  <c r="E19" i="9" s="1"/>
  <c r="L483" i="8"/>
  <c r="F387" i="8"/>
  <c r="E16" i="9" s="1"/>
  <c r="L387" i="8"/>
  <c r="F20" i="9"/>
  <c r="F27" i="8"/>
  <c r="E7" i="9" s="1"/>
  <c r="L27" i="8"/>
  <c r="F363" i="8"/>
  <c r="E15" i="9" s="1"/>
  <c r="L363" i="8"/>
  <c r="L411" i="8"/>
  <c r="F411" i="8"/>
  <c r="E17" i="9" s="1"/>
  <c r="F747" i="8"/>
  <c r="E26" i="9" s="1"/>
  <c r="L747" i="8"/>
  <c r="F195" i="8"/>
  <c r="E11" i="9" s="1"/>
  <c r="L195" i="8"/>
  <c r="F651" i="8"/>
  <c r="E22" i="9" s="1"/>
  <c r="L651" i="8"/>
  <c r="L267" i="8"/>
  <c r="F267" i="8"/>
  <c r="E12" i="9" s="1"/>
  <c r="L603" i="8"/>
  <c r="F603" i="8"/>
  <c r="E21" i="9" s="1"/>
  <c r="F723" i="8"/>
  <c r="E25" i="9" s="1"/>
  <c r="L723" i="8"/>
  <c r="L699" i="8"/>
  <c r="F699" i="8"/>
  <c r="E24" i="9" s="1"/>
  <c r="F99" i="8"/>
  <c r="E9" i="9" s="1"/>
  <c r="L99" i="8"/>
  <c r="F675" i="8"/>
  <c r="E23" i="9" s="1"/>
  <c r="L675" i="8"/>
  <c r="F30" i="9"/>
  <c r="L30" i="9" s="1"/>
  <c r="K30" i="9"/>
  <c r="F8" i="9"/>
  <c r="L8" i="9" s="1"/>
  <c r="K8" i="9"/>
  <c r="F819" i="8"/>
  <c r="E29" i="9" s="1"/>
  <c r="L819" i="8"/>
  <c r="F147" i="8"/>
  <c r="E10" i="9" s="1"/>
  <c r="L147" i="8"/>
  <c r="L339" i="8"/>
  <c r="F339" i="8"/>
  <c r="E14" i="9" s="1"/>
  <c r="F13" i="9"/>
  <c r="L13" i="9" s="1"/>
  <c r="K13" i="9"/>
  <c r="H531" i="8" l="1"/>
  <c r="G20" i="9" s="1"/>
  <c r="L531" i="8"/>
  <c r="F12" i="9"/>
  <c r="L12" i="9" s="1"/>
  <c r="K12" i="9"/>
  <c r="F15" i="9"/>
  <c r="L15" i="9" s="1"/>
  <c r="K15" i="9"/>
  <c r="F16" i="9"/>
  <c r="L16" i="9" s="1"/>
  <c r="K16" i="9"/>
  <c r="F19" i="9"/>
  <c r="L19" i="9" s="1"/>
  <c r="K19" i="9"/>
  <c r="F10" i="9"/>
  <c r="L10" i="9" s="1"/>
  <c r="K10" i="9"/>
  <c r="F29" i="9"/>
  <c r="L29" i="9" s="1"/>
  <c r="K29" i="9"/>
  <c r="F23" i="9"/>
  <c r="L23" i="9" s="1"/>
  <c r="K23" i="9"/>
  <c r="K9" i="9"/>
  <c r="F9" i="9"/>
  <c r="L9" i="9" s="1"/>
  <c r="F25" i="9"/>
  <c r="L25" i="9" s="1"/>
  <c r="K25" i="9"/>
  <c r="F22" i="9"/>
  <c r="L22" i="9" s="1"/>
  <c r="K22" i="9"/>
  <c r="F26" i="9"/>
  <c r="L26" i="9" s="1"/>
  <c r="K26" i="9"/>
  <c r="F14" i="9"/>
  <c r="L14" i="9" s="1"/>
  <c r="K14" i="9"/>
  <c r="F24" i="9"/>
  <c r="L24" i="9" s="1"/>
  <c r="K24" i="9"/>
  <c r="F21" i="9"/>
  <c r="L21" i="9" s="1"/>
  <c r="K21" i="9"/>
  <c r="F17" i="9"/>
  <c r="L17" i="9" s="1"/>
  <c r="K17" i="9"/>
  <c r="F7" i="9"/>
  <c r="K7" i="9"/>
  <c r="F459" i="8"/>
  <c r="E18" i="9" s="1"/>
  <c r="L459" i="8"/>
  <c r="F11" i="9"/>
  <c r="L11" i="9" s="1"/>
  <c r="K11" i="9"/>
  <c r="H20" i="9" l="1"/>
  <c r="K20" i="9"/>
  <c r="L7" i="9"/>
  <c r="F18" i="9"/>
  <c r="L18" i="9" s="1"/>
  <c r="K18" i="9"/>
  <c r="E6" i="9" l="1"/>
  <c r="F6" i="9" s="1"/>
  <c r="G6" i="9"/>
  <c r="H6" i="9" s="1"/>
  <c r="G5" i="9" s="1"/>
  <c r="H5" i="9" s="1"/>
  <c r="L20" i="9"/>
  <c r="K6" i="9" l="1"/>
  <c r="H48" i="9"/>
  <c r="L6" i="9"/>
  <c r="E5" i="9"/>
  <c r="K5" i="9" l="1"/>
  <c r="F5" i="9"/>
  <c r="F48" i="9" l="1"/>
  <c r="L5" i="9"/>
  <c r="L48" i="9" s="1"/>
  <c r="E29" i="10" l="1"/>
  <c r="E34" i="10" s="1"/>
</calcChain>
</file>

<file path=xl/sharedStrings.xml><?xml version="1.0" encoding="utf-8"?>
<sst xmlns="http://schemas.openxmlformats.org/spreadsheetml/2006/main" count="7623" uniqueCount="1536">
  <si>
    <t>공 종 별 집 계 표</t>
  </si>
  <si>
    <t>[ 서울인헌초그린스마트미래학교증개축전기공사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</si>
  <si>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</si>
  <si>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</si>
  <si>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</si>
  <si>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</si>
  <si>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</si>
  <si>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</si>
  <si>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</si>
  <si>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</si>
  <si>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</si>
  <si>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</si>
  <si>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</si>
  <si>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</si>
  <si>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</si>
  <si>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</si>
  <si>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</si>
  <si>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</si>
  <si>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</si>
  <si>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</si>
  <si>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</si>
  <si>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</si>
  <si>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</si>
  <si>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</si>
  <si>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</si>
  <si>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</si>
  <si>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</si>
  <si>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</si>
  <si>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</si>
  <si>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</si>
  <si>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</si>
  <si>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</si>
  <si>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</si>
  <si>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</si>
  <si>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</si>
  <si>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</si>
  <si>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</si>
  <si>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</si>
  <si>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</si>
  <si>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</si>
  <si>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</si>
  <si>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</si>
  <si>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</si>
  <si>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</si>
  <si>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</si>
  <si>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</si>
  <si>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</si>
  <si>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</si>
  <si>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</si>
  <si>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</si>
  <si>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</si>
  <si>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01  서울인헌초그린스마트미래학교증개축전기공사</t>
  </si>
  <si>
    <t/>
  </si>
  <si>
    <t>01</t>
  </si>
  <si>
    <t>0101  전기공사</t>
  </si>
  <si>
    <t>0101</t>
  </si>
  <si>
    <t>010101  옥외전기설비공사</t>
  </si>
  <si>
    <t>010101</t>
  </si>
  <si>
    <t>접지용비닐절연전선</t>
  </si>
  <si>
    <t>접지용비닐절연전선, F-GV, 4㎟</t>
  </si>
  <si>
    <t>M</t>
  </si>
  <si>
    <t>5629111196BBA49320CB0877221B97</t>
  </si>
  <si>
    <t>T</t>
  </si>
  <si>
    <t>F</t>
  </si>
  <si>
    <t>0101015629111196BBA49320CB0877221B97</t>
  </si>
  <si>
    <t>접지봉</t>
  </si>
  <si>
    <t>접지봉, 14∮*1000mm</t>
  </si>
  <si>
    <t>개</t>
  </si>
  <si>
    <t>5629111196BBA49320CB087725E6D8</t>
  </si>
  <si>
    <t>0101015629111196BBA49320CB087725E6D8</t>
  </si>
  <si>
    <t>파상형경질폴리에틸렌전선관</t>
  </si>
  <si>
    <t>파상형경질폴리에틸렌전선관, ELP, 30mm</t>
  </si>
  <si>
    <t>5629111196BBA49320CB087728A757</t>
  </si>
  <si>
    <t>0101015629111196BBA49320CB087728A757</t>
  </si>
  <si>
    <t>파상형경질폴리에틸렌전선관, ELP, 40mm</t>
  </si>
  <si>
    <t>5629111196BBA49320CB087728A6B0</t>
  </si>
  <si>
    <t>0101015629111196BBA49320CB087728A6B0</t>
  </si>
  <si>
    <t>터파기/토사</t>
  </si>
  <si>
    <t>보통, 굴삭기 0.7m3 70%, 인력30%</t>
  </si>
  <si>
    <t>M3</t>
  </si>
  <si>
    <t>568071119112E0C710616F0546AAEF</t>
  </si>
  <si>
    <t>010101568071119112E0C710616F0546AAEF</t>
  </si>
  <si>
    <t>가로등 기초(기성품) 설치(장비별도)</t>
  </si>
  <si>
    <t>높이4m이하</t>
  </si>
  <si>
    <t>개소</t>
  </si>
  <si>
    <t>56EE91119A562DB330C04498F37ED7</t>
  </si>
  <si>
    <t>01010156EE91119A562DB330C04498F37ED7</t>
  </si>
  <si>
    <t>0.6/1kv 난연 전력케이블(F-CV)</t>
  </si>
  <si>
    <t>2C*4㎟</t>
  </si>
  <si>
    <t>56EE91119D64C611706937B7C70C41</t>
  </si>
  <si>
    <t>01010156EE91119D64C611706937B7C70C41</t>
  </si>
  <si>
    <t>2C*4㎟-2열</t>
  </si>
  <si>
    <t>56EE91119D64C611706937B7C70C40</t>
  </si>
  <si>
    <t>01010156EE91119D64C611706937B7C70C40</t>
  </si>
  <si>
    <t>관로구방수</t>
  </si>
  <si>
    <t>∮40</t>
  </si>
  <si>
    <t>56EE91119D64AB45A0F5C1B0B5714A</t>
  </si>
  <si>
    <t>01010156EE91119D64AB45A0F5C1B0B5714A</t>
  </si>
  <si>
    <t>전기위험 표지시트</t>
  </si>
  <si>
    <t>저압용200MM(통신겸용)</t>
  </si>
  <si>
    <t>56EE91119D64AB45A0F5C0AA6A2510</t>
  </si>
  <si>
    <t>01010156EE91119D64AB45A0F5C0AA6A2510</t>
  </si>
  <si>
    <t>가로등 방수 접속함</t>
  </si>
  <si>
    <t>2P 15A</t>
  </si>
  <si>
    <t>571251119747C1E5809A8A8C95EFFA</t>
  </si>
  <si>
    <t>010101571251119747C1E5809A8A8C95EFFA</t>
  </si>
  <si>
    <t>[ 합           계 ]</t>
  </si>
  <si>
    <t>TOTAL</t>
  </si>
  <si>
    <t>010102  수변전설비공사</t>
  </si>
  <si>
    <t>010102</t>
  </si>
  <si>
    <t>수배전반</t>
  </si>
  <si>
    <t>950KW</t>
  </si>
  <si>
    <t>SET</t>
  </si>
  <si>
    <t>관급자재</t>
  </si>
  <si>
    <t>571251119747C1E5809A8A8C95EEECF9A85B99</t>
  </si>
  <si>
    <t>010102571251119747C1E5809A8A8C95EEECF9A85B99</t>
  </si>
  <si>
    <t>맨홀뚜껑</t>
  </si>
  <si>
    <t>맨홀뚜껑, 회주철, Φ750mm, 송배전한전신규격</t>
  </si>
  <si>
    <t>조</t>
  </si>
  <si>
    <t>518181119EFFD05460132762AA6F186F9E1047</t>
  </si>
  <si>
    <t>010102518181119EFFD05460132762AA6F186F9E1047</t>
  </si>
  <si>
    <t>케이블단말접속자재</t>
  </si>
  <si>
    <t>케이블단말접속자재, 자기수축, 25kv, 3C*60㎟</t>
  </si>
  <si>
    <t>KIT</t>
  </si>
  <si>
    <t>5629111196BBA49320CB087724C0D5</t>
  </si>
  <si>
    <t>0101025629111196BBA49320CB087724C0D5</t>
  </si>
  <si>
    <t>러그단자</t>
  </si>
  <si>
    <t>러그단자, 동관단자, 2홀, 95㎟</t>
  </si>
  <si>
    <t>5629111196BBA49320CB087725EAB3</t>
  </si>
  <si>
    <t>0101025629111196BBA49320CB087725EAB3</t>
  </si>
  <si>
    <t>러그단자, 동관단자, 2홀, 120㎟</t>
  </si>
  <si>
    <t>5629111196BBA49320CB087725E9AC</t>
  </si>
  <si>
    <t>0101025629111196BBA49320CB087725E9AC</t>
  </si>
  <si>
    <t>전주</t>
  </si>
  <si>
    <t>철근콘크리트주, 한전용, 경하중 16m</t>
  </si>
  <si>
    <t>본</t>
  </si>
  <si>
    <t>5629111196BBA49320CB087726F479</t>
  </si>
  <si>
    <t>0101025629111196BBA49320CB087726F479</t>
  </si>
  <si>
    <t>010102568071119112E0C710616F0546AAEF</t>
  </si>
  <si>
    <t>경질비닐PVC전선관-매입</t>
  </si>
  <si>
    <t>HI, 36mm</t>
  </si>
  <si>
    <t>56EE91119D64E2FA6079FCD89ACDD3</t>
  </si>
  <si>
    <t>01010256EE91119D64E2FA6079FCD89ACDD3</t>
  </si>
  <si>
    <t>HI, 42mm</t>
  </si>
  <si>
    <t>56EE91119D64E2FA6079FCD89ACEFA</t>
  </si>
  <si>
    <t>01010256EE91119D64E2FA6079FCD89ACEFA</t>
  </si>
  <si>
    <t>파상형경질폴리에틸렌전선관-지중포설</t>
  </si>
  <si>
    <t>125㎜</t>
  </si>
  <si>
    <t>56EE91119D64E2FA00D1BEF915A7E8</t>
  </si>
  <si>
    <t>01010256EE91119D64E2FA00D1BEF915A7E8</t>
  </si>
  <si>
    <t>난연 비닐절연접지용전선(F-GV)-관내</t>
  </si>
  <si>
    <t>0.6/1kv, 95㎟</t>
  </si>
  <si>
    <t>56EE91119D64D089D0B75F45A12F35</t>
  </si>
  <si>
    <t>01010256EE91119D64D089D0B75F45A12F35</t>
  </si>
  <si>
    <t>0.6/1kv, 120㎟</t>
  </si>
  <si>
    <t>56EE91119D64D089D0B75F45A12E2E</t>
  </si>
  <si>
    <t>01010256EE91119D64D089D0B75F45A12E2E</t>
  </si>
  <si>
    <t>22.9kv동심중성선케이블</t>
  </si>
  <si>
    <t>22.9kv, FR-CN/CO-W, 1*60㎟ - 3열</t>
  </si>
  <si>
    <t>56EE91119D64C61150BC62603F52CD</t>
  </si>
  <si>
    <t>01010256EE91119D64C61150BC62603F52CD</t>
  </si>
  <si>
    <t>전기맨홀(기계)</t>
  </si>
  <si>
    <t>1000*1000*1000</t>
  </si>
  <si>
    <t>56EE91119D64AB45D0490287D7EE8B</t>
  </si>
  <si>
    <t>01010256EE91119D64AB45D0490287D7EE8B</t>
  </si>
  <si>
    <t>∮125</t>
  </si>
  <si>
    <t>56EE91119D64AB45A0F5C1B0B576CC</t>
  </si>
  <si>
    <t>01010256EE91119D64AB45A0F5C1B0B576CC</t>
  </si>
  <si>
    <t>경고테이프 포설</t>
  </si>
  <si>
    <t>특고압케이블(400MM)</t>
  </si>
  <si>
    <t>56EE91119D64AB45A0F5C0AA6A225A</t>
  </si>
  <si>
    <t>01010256EE91119D64AB45A0F5C0AA6A225A</t>
  </si>
  <si>
    <t>010103  전력간선공사</t>
  </si>
  <si>
    <t>010103</t>
  </si>
  <si>
    <t>접지용비닐절연전선, F-GV, 10㎟</t>
  </si>
  <si>
    <t>5629111196BBA49320CB08772219EA</t>
  </si>
  <si>
    <t>0101035629111196BBA49320CB08772219EA</t>
  </si>
  <si>
    <t>접지용비닐절연전선, F-GV, 16㎟</t>
  </si>
  <si>
    <t>5629111196BBA49320CB08772218C3</t>
  </si>
  <si>
    <t>0101035629111196BBA49320CB08772218C3</t>
  </si>
  <si>
    <t>접지용비닐절연전선, F-GV, 25㎟</t>
  </si>
  <si>
    <t>5629111196BBA49320CB0877221F72</t>
  </si>
  <si>
    <t>0101035629111196BBA49320CB0877221F72</t>
  </si>
  <si>
    <t>접지용비닐절연전선, F-GV, 35㎟</t>
  </si>
  <si>
    <t>5629111196BBA49320CB0877221E6B</t>
  </si>
  <si>
    <t>0101035629111196BBA49320CB0877221E6B</t>
  </si>
  <si>
    <t>접지용비닐절연전선, F-GV, 50㎟</t>
  </si>
  <si>
    <t>5629111196BBA49320CB0877221D45</t>
  </si>
  <si>
    <t>0101035629111196BBA49320CB0877221D45</t>
  </si>
  <si>
    <t>접지용비닐절연전선, F-GV, 95㎟</t>
  </si>
  <si>
    <t>5629111196BBA49320CB0877221341</t>
  </si>
  <si>
    <t>0101035629111196BBA49320CB0877221341</t>
  </si>
  <si>
    <t>접지용비닐절연전선, F-GV, 120㎟</t>
  </si>
  <si>
    <t>5629111196BBA49320CB08772212BA</t>
  </si>
  <si>
    <t>0101035629111196BBA49320CB08772212BA</t>
  </si>
  <si>
    <t>러그단자, 동관단자, 1홀, 70㎟</t>
  </si>
  <si>
    <t>5629111196BBA49320CB087725EF35</t>
  </si>
  <si>
    <t>0101035629111196BBA49320CB087725EF35</t>
  </si>
  <si>
    <t>러그단자, 동관단자, 2홀, 35㎟</t>
  </si>
  <si>
    <t>5629111196BBA49320CB087725ED07</t>
  </si>
  <si>
    <t>0101035629111196BBA49320CB087725ED07</t>
  </si>
  <si>
    <t>러그단자, 동관단자, 2홀, 50㎟</t>
  </si>
  <si>
    <t>5629111196BBA49320CB087725EC61</t>
  </si>
  <si>
    <t>0101035629111196BBA49320CB087725EC61</t>
  </si>
  <si>
    <t>0101035629111196BBA49320CB087725EAB3</t>
  </si>
  <si>
    <t>0101035629111196BBA49320CB087725E9AC</t>
  </si>
  <si>
    <t>러그단자, 동관단자, 2홀, 185㎟</t>
  </si>
  <si>
    <t>5629111196BBA49320CB087725E886</t>
  </si>
  <si>
    <t>0101035629111196BBA49320CB087725E886</t>
  </si>
  <si>
    <t>러그단자, 동관단자, 2홀, 240㎟</t>
  </si>
  <si>
    <t>5629111196BBA49320CB087725E7FF</t>
  </si>
  <si>
    <t>0101035629111196BBA49320CB087725E7FF</t>
  </si>
  <si>
    <t>0101035629111196BBA49320CB087728A757</t>
  </si>
  <si>
    <t>0101035629111196BBA49320CB087728A6B0</t>
  </si>
  <si>
    <t>폴리에틸렌전선관-매입</t>
  </si>
  <si>
    <t>PE, 28㎜</t>
  </si>
  <si>
    <t>56EE91119D64E2FA404C8937D38C82</t>
  </si>
  <si>
    <t>01010356EE91119D64E2FA404C8937D38C82</t>
  </si>
  <si>
    <t>PE, 36㎜</t>
  </si>
  <si>
    <t>56EE91119D64E2FA404C8937D38DA9</t>
  </si>
  <si>
    <t>01010356EE91119D64E2FA404C8937D38DA9</t>
  </si>
  <si>
    <t>PE, 42㎜</t>
  </si>
  <si>
    <t>56EE91119D64E2FA404C8937D38EB0</t>
  </si>
  <si>
    <t>01010356EE91119D64E2FA404C8937D38EB0</t>
  </si>
  <si>
    <t>0.6/1kv, 6㎟</t>
  </si>
  <si>
    <t>56EE91119D64D089D0B75F45A00BFF</t>
  </si>
  <si>
    <t>01010356EE91119D64D089D0B75F45A00BFF</t>
  </si>
  <si>
    <t>0.6/1kv, 16㎟</t>
  </si>
  <si>
    <t>56EE91119D64D089D0B75F45A00DAD</t>
  </si>
  <si>
    <t>01010356EE91119D64D089D0B75F45A00DAD</t>
  </si>
  <si>
    <t>0.6/1kv 가교 폴리에틸렌케이블</t>
  </si>
  <si>
    <t>4C*25㎟</t>
  </si>
  <si>
    <t>56EE91119D64C6116043368C3C1161</t>
  </si>
  <si>
    <t>01010356EE91119D64C6116043368C3C1161</t>
  </si>
  <si>
    <t>1C*50㎟-4열</t>
  </si>
  <si>
    <t>56EE91119D64C611706934E242C496</t>
  </si>
  <si>
    <t>01010356EE91119D64C611706934E242C496</t>
  </si>
  <si>
    <t>1C*70㎟-4열</t>
  </si>
  <si>
    <t>56EE91119D64C611706934E243D4E1</t>
  </si>
  <si>
    <t>01010356EE91119D64C611706934E243D4E1</t>
  </si>
  <si>
    <t>1C*95㎟-4열</t>
  </si>
  <si>
    <t>56EE91119D64C611706934E243D589</t>
  </si>
  <si>
    <t>01010356EE91119D64C611706934E243D589</t>
  </si>
  <si>
    <t>1C*185㎟-4열</t>
  </si>
  <si>
    <t>56EE91119D64C611706934E243D00B</t>
  </si>
  <si>
    <t>01010356EE91119D64C611706934E243D00B</t>
  </si>
  <si>
    <t>1C*240㎟-4열</t>
  </si>
  <si>
    <t>56EE91119D64C611706934E243D12C</t>
  </si>
  <si>
    <t>01010356EE91119D64C611706934E243D12C</t>
  </si>
  <si>
    <t>2C*6㎟</t>
  </si>
  <si>
    <t>56EE91119D64C611706937B7C70BBA</t>
  </si>
  <si>
    <t>01010356EE91119D64C611706937B7C70BBA</t>
  </si>
  <si>
    <t>4C*6㎟</t>
  </si>
  <si>
    <t>56EE91119D64C6117069312EDCC9ED</t>
  </si>
  <si>
    <t>01010356EE91119D64C6117069312EDCC9ED</t>
  </si>
  <si>
    <t>4C*10㎟</t>
  </si>
  <si>
    <t>56EE91119D64C6117069312EDCC8C6</t>
  </si>
  <si>
    <t>01010356EE91119D64C6117069312EDCC8C6</t>
  </si>
  <si>
    <t>4C*16㎟</t>
  </si>
  <si>
    <t>56EE91119D64C6117069312EDCCAF3</t>
  </si>
  <si>
    <t>01010356EE91119D64C6117069312EDCCAF3</t>
  </si>
  <si>
    <t>56EE91119D64C6117069312EDCC572</t>
  </si>
  <si>
    <t>01010356EE91119D64C6117069312EDCC572</t>
  </si>
  <si>
    <t>4C*35㎟</t>
  </si>
  <si>
    <t>56EE91119D64C6117069312EDCC46B</t>
  </si>
  <si>
    <t>01010356EE91119D64C6117069312EDCC46B</t>
  </si>
  <si>
    <t>0.6/1kv 내화케이블(F-FR-8)</t>
  </si>
  <si>
    <t>56EE91119D64C61110C1F38E81BAB3</t>
  </si>
  <si>
    <t>01010356EE91119D64C61110C1F38E81BAB3</t>
  </si>
  <si>
    <t>010104  분전반 설치 공사</t>
  </si>
  <si>
    <t>010104</t>
  </si>
  <si>
    <t>분전반 L-1A</t>
  </si>
  <si>
    <t>노출형 ST W900*H1700*D180   1.6T</t>
  </si>
  <si>
    <t>대</t>
  </si>
  <si>
    <t>56EE91119A6033CB60574B737E0E84</t>
  </si>
  <si>
    <t>01010456EE91119A6033CB60574B737E0E84</t>
  </si>
  <si>
    <t>분전반 L-B1</t>
  </si>
  <si>
    <t>56EE91119A6033CB60574B737E0E87</t>
  </si>
  <si>
    <t>01010456EE91119A6033CB60574B737E0E87</t>
  </si>
  <si>
    <t>분전반 L-1B</t>
  </si>
  <si>
    <t>56EE91119A6033CB60574B737E0E85</t>
  </si>
  <si>
    <t>01010456EE91119A6033CB60574B737E0E85</t>
  </si>
  <si>
    <t>분전반 L-1A-2</t>
  </si>
  <si>
    <t>매입형 ST W600*H1000*D180   1.6T</t>
  </si>
  <si>
    <t>56EE91119A6033CB60574B737E0E8B</t>
  </si>
  <si>
    <t>01010456EE91119A6033CB60574B737E0E8B</t>
  </si>
  <si>
    <t>분전반 L-1A-3</t>
  </si>
  <si>
    <t>56EE91119A6033CB60574B737E0FA9</t>
  </si>
  <si>
    <t>01010456EE91119A6033CB60574B737E0FA9</t>
  </si>
  <si>
    <t>분전반 L-1A-4</t>
  </si>
  <si>
    <t>56EE91119A6033CB60574B737E0FA8</t>
  </si>
  <si>
    <t>01010456EE91119A6033CB60574B737E0FA8</t>
  </si>
  <si>
    <t>분전반 L-1B-1~5</t>
  </si>
  <si>
    <t>56EE91119A6033CB60574B737E0FAB</t>
  </si>
  <si>
    <t>01010456EE91119A6033CB60574B737E0FAB</t>
  </si>
  <si>
    <t>분전반 L-1B-6</t>
  </si>
  <si>
    <t>56EE91119A6033CB60574B737E0FAC</t>
  </si>
  <si>
    <t>01010456EE91119A6033CB60574B737E0FAC</t>
  </si>
  <si>
    <t>분전반 L-1B-7</t>
  </si>
  <si>
    <t>56EE91119A6033CB60574B737E0FAF</t>
  </si>
  <si>
    <t>01010456EE91119A6033CB60574B737E0FAF</t>
  </si>
  <si>
    <t>분전반 L-1B-8</t>
  </si>
  <si>
    <t>56EE91119A6033CB60574B737E0FAE</t>
  </si>
  <si>
    <t>01010456EE91119A6033CB60574B737E0FAE</t>
  </si>
  <si>
    <t>분전반 L-2A</t>
  </si>
  <si>
    <t>56EE91119A6033CB60574B737E0CD5</t>
  </si>
  <si>
    <t>01010456EE91119A6033CB60574B737E0CD5</t>
  </si>
  <si>
    <t>분전반 L-2B</t>
  </si>
  <si>
    <t>56EE91119A6033CB60574B737E0CD6</t>
  </si>
  <si>
    <t>01010456EE91119A6033CB60574B737E0CD6</t>
  </si>
  <si>
    <t>분전반 L-3A</t>
  </si>
  <si>
    <t>56EE91119A6033CB60574B737E0CD1</t>
  </si>
  <si>
    <t>01010456EE91119A6033CB60574B737E0CD1</t>
  </si>
  <si>
    <t>분전반 L-3B</t>
  </si>
  <si>
    <t>56EE91119A6033CB60574B737E0CD0</t>
  </si>
  <si>
    <t>01010456EE91119A6033CB60574B737E0CD0</t>
  </si>
  <si>
    <t>분전반 L-4A</t>
  </si>
  <si>
    <t>56EE91119A6033CB60574B737E0CD3</t>
  </si>
  <si>
    <t>01010456EE91119A6033CB60574B737E0CD3</t>
  </si>
  <si>
    <t>분전반 L-4B</t>
  </si>
  <si>
    <t>56EE91119A6033CB60574B737E0CD2</t>
  </si>
  <si>
    <t>01010456EE91119A6033CB60574B737E0CD2</t>
  </si>
  <si>
    <t>분전반 P-K1</t>
  </si>
  <si>
    <t>매입형 ST W900*H1700*D180   1.6T</t>
  </si>
  <si>
    <t>56EE91119A6033CB60574B737E0CDD</t>
  </si>
  <si>
    <t>01010456EE91119A6033CB60574B737E0CDD</t>
  </si>
  <si>
    <t>분전반 P-K2</t>
  </si>
  <si>
    <t>56EE91119A6033CB60574B737E0CDC</t>
  </si>
  <si>
    <t>01010456EE91119A6033CB60574B737E0CDC</t>
  </si>
  <si>
    <t>분전반 L-2B-6.7</t>
  </si>
  <si>
    <t>56EE91119A6033CB60574B737E0DFC</t>
  </si>
  <si>
    <t>01010456EE91119A6033CB60574B737E0DFC</t>
  </si>
  <si>
    <t>분전반 L-2B-8 .10</t>
  </si>
  <si>
    <t>56EE91119A6033CB60574B737E0DFD</t>
  </si>
  <si>
    <t>01010456EE91119A6033CB60574B737E0DFD</t>
  </si>
  <si>
    <t>분전반 L-2B-9</t>
  </si>
  <si>
    <t>56EE91119A6033CB60574B737E0DFE</t>
  </si>
  <si>
    <t>01010456EE91119A6033CB60574B737E0DFE</t>
  </si>
  <si>
    <t>분전반 L-3B-6.7</t>
  </si>
  <si>
    <t>56EE91119A6033CB60574B737E0DFF</t>
  </si>
  <si>
    <t>01010456EE91119A6033CB60574B737E0DFF</t>
  </si>
  <si>
    <t>분전반 L-4B-6</t>
  </si>
  <si>
    <t>56EE91119A6033CB60574B737E0DF8</t>
  </si>
  <si>
    <t>01010456EE91119A6033CB60574B737E0DF8</t>
  </si>
  <si>
    <t>분전반 L-4B-7</t>
  </si>
  <si>
    <t>56EE91119A6033CB60574B737E0DF9</t>
  </si>
  <si>
    <t>01010456EE91119A6033CB60574B737E0DF9</t>
  </si>
  <si>
    <t>분전반 L-1A ,2A ,3A,4A-T</t>
  </si>
  <si>
    <t>56EE91119A6033CB60574B737E0DFA</t>
  </si>
  <si>
    <t>01010456EE91119A6033CB60574B737E0DFA</t>
  </si>
  <si>
    <t>분전반 L-1B ,2B ,3B,4B-T</t>
  </si>
  <si>
    <t>56EE91119A6033CB60574B737E0DFB</t>
  </si>
  <si>
    <t>01010456EE91119A6033CB60574B737E0DFB</t>
  </si>
  <si>
    <t>분전반 L-2A-1-5, 2B-1-5</t>
  </si>
  <si>
    <t>56EE91119A6033CB60574B737E0DF4</t>
  </si>
  <si>
    <t>01010456EE91119A6033CB60574B737E0DF4</t>
  </si>
  <si>
    <t>분전반 P-ELEV</t>
  </si>
  <si>
    <t>매입형 ST W700*H650*D180   1.6T</t>
  </si>
  <si>
    <t>56EE91119A6033CB60574B737E0DF5</t>
  </si>
  <si>
    <t>01010456EE91119A6033CB60574B737E0DF5</t>
  </si>
  <si>
    <t>분전반 L-야구장</t>
  </si>
  <si>
    <t>56EE91119A6033CB60574B737E02D1</t>
  </si>
  <si>
    <t>01010456EE91119A6033CB60574B737E02D1</t>
  </si>
  <si>
    <t>분전반 L-양궁장</t>
  </si>
  <si>
    <t>56EE91119A6033CB60574B737E02D0</t>
  </si>
  <si>
    <t>01010456EE91119A6033CB60574B737E02D0</t>
  </si>
  <si>
    <t>분전반 P-EHP1</t>
  </si>
  <si>
    <t>노출형 ST W700*H1300*D500   1.6T</t>
  </si>
  <si>
    <t>56EE91119A6033CB60574B737E02D4</t>
  </si>
  <si>
    <t>01010456EE91119A6033CB60574B737E02D4</t>
  </si>
  <si>
    <t>분전반 P-EHP2</t>
  </si>
  <si>
    <t>56EE91119A6033CB60574B737E02D7</t>
  </si>
  <si>
    <t>01010456EE91119A6033CB60574B737E02D7</t>
  </si>
  <si>
    <t>분전반 P-EHP3</t>
  </si>
  <si>
    <t>56EE91119A6033CB60574B737E02D6</t>
  </si>
  <si>
    <t>01010456EE91119A6033CB60574B737E02D6</t>
  </si>
  <si>
    <t>분전반 L-EV(충전기)</t>
  </si>
  <si>
    <t>56EE91119A6033CB60574B737E02D9</t>
  </si>
  <si>
    <t>01010456EE91119A6033CB60574B737E02D9</t>
  </si>
  <si>
    <t>분전반 L-야구장 2</t>
  </si>
  <si>
    <t>매입형 ST W700*H1300*D500   1.6T</t>
  </si>
  <si>
    <t>56EE91119A6033CB60574B737E02D8</t>
  </si>
  <si>
    <t>01010456EE91119A6033CB60574B737E02D8</t>
  </si>
  <si>
    <t>단위교실 분전반</t>
  </si>
  <si>
    <t>6회로(액자형)</t>
  </si>
  <si>
    <t>56EE91119D64B5A2705E58D8860D97</t>
  </si>
  <si>
    <t>01010456EE91119D64B5A2705E58D8860D97</t>
  </si>
  <si>
    <t>L-보안관실  분전반</t>
  </si>
  <si>
    <t>56EE91119D64B5A2705E58D8860D94</t>
  </si>
  <si>
    <t>01010456EE91119D64B5A2705E58D8860D94</t>
  </si>
  <si>
    <t>010105  동력설비 공사</t>
  </si>
  <si>
    <t>010105</t>
  </si>
  <si>
    <t>MCC-P1</t>
  </si>
  <si>
    <t>600*2350*600</t>
  </si>
  <si>
    <t>지급자재</t>
  </si>
  <si>
    <t>518111119BE610EE006853BD0429E05BA13C3A</t>
  </si>
  <si>
    <t>010105518111119BE610EE006853BD0429E05BA13C3A</t>
  </si>
  <si>
    <t>MCC-P2</t>
  </si>
  <si>
    <t>518111119BE610EE006853BD0429E05BA13C3B</t>
  </si>
  <si>
    <t>010105518111119BE610EE006853BD0429E05BA13C3B</t>
  </si>
  <si>
    <t>MCC-F</t>
  </si>
  <si>
    <t>518111119BE610EE006853BD0429E05BA13C38</t>
  </si>
  <si>
    <t>010105518111119BE610EE006853BD0429E05BA13C38</t>
  </si>
  <si>
    <t>아웃렛박스</t>
  </si>
  <si>
    <t>아웃렛박스, 커버, 4각, 둥근구멍, 오목</t>
  </si>
  <si>
    <t>518111119BE610EE006858227CA26E8CD8E37A</t>
  </si>
  <si>
    <t>010105518111119BE610EE006858227CA26E8CD8E37A</t>
  </si>
  <si>
    <t>아웃렛박스, 중형4각, 54mm</t>
  </si>
  <si>
    <t>5629111196BBA49320CB087724CBFF</t>
  </si>
  <si>
    <t>0101055629111196BBA49320CB087724CBFF</t>
  </si>
  <si>
    <t>콘센트박스</t>
  </si>
  <si>
    <t>2개용 54mm</t>
  </si>
  <si>
    <t>5629111196BBA49320CB087724CF5A</t>
  </si>
  <si>
    <t>0101055629111196BBA49320CB087724CF5A</t>
  </si>
  <si>
    <t>볼트고정식이음쇠-커플링</t>
  </si>
  <si>
    <t>E39</t>
  </si>
  <si>
    <t>518111119BE606920058E9A3C0E526713DE0E4</t>
  </si>
  <si>
    <t>010105518111119BE606920058E9A3C0E526713DE0E4</t>
  </si>
  <si>
    <t>노멀밴드</t>
  </si>
  <si>
    <t>E19</t>
  </si>
  <si>
    <t>518111119BE606920058E9A3C0E526713E876B</t>
  </si>
  <si>
    <t>010105518111119BE606920058E9A3C0E526713E876B</t>
  </si>
  <si>
    <t>E25</t>
  </si>
  <si>
    <t>518111119BE606920058E9A3C0E526713E8768</t>
  </si>
  <si>
    <t>010105518111119BE606920058E9A3C0E526713E8768</t>
  </si>
  <si>
    <t>E31</t>
  </si>
  <si>
    <t>518111119BE606920058E9A3C0E526713E8769</t>
  </si>
  <si>
    <t>010105518111119BE606920058E9A3C0E526713E8769</t>
  </si>
  <si>
    <t>518111119BE606920058E9A3C0E526713E876E</t>
  </si>
  <si>
    <t>010105518111119BE606920058E9A3C0E526713E876E</t>
  </si>
  <si>
    <t>E63</t>
  </si>
  <si>
    <t>518111119BE606920058E9A3C0E526713E876C</t>
  </si>
  <si>
    <t>010105518111119BE606920058E9A3C0E526713E876C</t>
  </si>
  <si>
    <t>나사없는전선관-노출</t>
  </si>
  <si>
    <t>56EE91119A7130BBC0AEE583BC2E43</t>
  </si>
  <si>
    <t>01010556EE91119A7130BBC0AEE583BC2E43</t>
  </si>
  <si>
    <t>56EE91119A7130BBC0AEE583BC2DBC</t>
  </si>
  <si>
    <t>01010556EE91119A7130BBC0AEE583BC2DBC</t>
  </si>
  <si>
    <t>56EE91119A7130BBC0AEE583BC2C95</t>
  </si>
  <si>
    <t>01010556EE91119A7130BBC0AEE583BC2C95</t>
  </si>
  <si>
    <t>56EE91119A7130BBC0AEE583BC2B8E</t>
  </si>
  <si>
    <t>01010556EE91119A7130BBC0AEE583BC2B8E</t>
  </si>
  <si>
    <t>E51</t>
  </si>
  <si>
    <t>56EE91119A7130BBC0AEE583BC2AE8</t>
  </si>
  <si>
    <t>01010556EE91119A7130BBC0AEE583BC2AE8</t>
  </si>
  <si>
    <t>56EE91119A7130BBC0AEE583BC29C1</t>
  </si>
  <si>
    <t>01010556EE91119A7130BBC0AEE583BC29C1</t>
  </si>
  <si>
    <t>합성수지제가요전선관-매입</t>
  </si>
  <si>
    <t>HI-LEX-PF(난연성), 16㎜</t>
  </si>
  <si>
    <t>56EE91119D64E2FA5053FB2E772A0F</t>
  </si>
  <si>
    <t>01010556EE91119D64E2FA5053FB2E772A0F</t>
  </si>
  <si>
    <t>HI-LEX-PF(난연성), 22㎜</t>
  </si>
  <si>
    <t>56EE91119D64E2FA5053FB2E772B16</t>
  </si>
  <si>
    <t>01010556EE91119D64E2FA5053FB2E772B16</t>
  </si>
  <si>
    <t>HI-LEX-PF(난연성), 28㎜</t>
  </si>
  <si>
    <t>56EE91119D64E2FA5053FB2E772841</t>
  </si>
  <si>
    <t>01010556EE91119D64E2FA5053FB2E772841</t>
  </si>
  <si>
    <t>전선관지지행거(단독)</t>
  </si>
  <si>
    <t>16C</t>
  </si>
  <si>
    <t>56EE91119D64E2FAF05626A3959770</t>
  </si>
  <si>
    <t>01010556EE91119D64E2FAF05626A3959770</t>
  </si>
  <si>
    <t>22C</t>
  </si>
  <si>
    <t>56EE91119D64E2FAF05626A39594BC</t>
  </si>
  <si>
    <t>01010556EE91119D64E2FAF05626A39594BC</t>
  </si>
  <si>
    <t>28C</t>
  </si>
  <si>
    <t>56EE91119D64E2FAF05626A3959543</t>
  </si>
  <si>
    <t>01010556EE91119D64E2FAF05626A3959543</t>
  </si>
  <si>
    <t>36C</t>
  </si>
  <si>
    <t>56EE91119D64E2FAF05626A395928F</t>
  </si>
  <si>
    <t>01010556EE91119D64E2FAF05626A395928F</t>
  </si>
  <si>
    <t>42C</t>
  </si>
  <si>
    <t>56EE91119D64E2FAF05626A3959396</t>
  </si>
  <si>
    <t>01010556EE91119D64E2FAF05626A3959396</t>
  </si>
  <si>
    <t>54C</t>
  </si>
  <si>
    <t>56EE91119D64E2FAF05626A39590C1</t>
  </si>
  <si>
    <t>01010556EE91119D64E2FAF05626A39590C1</t>
  </si>
  <si>
    <t>450/75OV 저독성난연가교폴리올레핀절연전선(HFIX)</t>
  </si>
  <si>
    <t>4㎟*3열</t>
  </si>
  <si>
    <t>56EE91119D64D089F0653B8D7A88EB</t>
  </si>
  <si>
    <t>01010556EE91119D64D089F0653B8D7A88EB</t>
  </si>
  <si>
    <t>0.6/1kv, 2.5㎟</t>
  </si>
  <si>
    <t>56EE91119D64D089D0B75F45A00932</t>
  </si>
  <si>
    <t>01010556EE91119D64D089D0B75F45A00932</t>
  </si>
  <si>
    <t>0.6/1kv, 4㎟</t>
  </si>
  <si>
    <t>56EE91119D64D089D0B75F45A00AD9</t>
  </si>
  <si>
    <t>01010556EE91119D64D089D0B75F45A00AD9</t>
  </si>
  <si>
    <t>01010556EE91119D64D089D0B75F45A00BFF</t>
  </si>
  <si>
    <t>0.6/1kv, 10㎟</t>
  </si>
  <si>
    <t>56EE91119D64D089D0B75F45A00C86</t>
  </si>
  <si>
    <t>01010556EE91119D64D089D0B75F45A00C86</t>
  </si>
  <si>
    <t>01010556EE91119D64D089D0B75F45A00DAD</t>
  </si>
  <si>
    <t>2C*2.5㎟</t>
  </si>
  <si>
    <t>56EE91119D64C611706937B7C70D68</t>
  </si>
  <si>
    <t>01010556EE91119D64C611706937B7C70D68</t>
  </si>
  <si>
    <t>3C*4㎟</t>
  </si>
  <si>
    <t>56EE91119D64C611706936903E2EA5</t>
  </si>
  <si>
    <t>01010556EE91119D64C611706936903E2EA5</t>
  </si>
  <si>
    <t>3C*6㎟</t>
  </si>
  <si>
    <t>56EE91119D64C611706936903E2923</t>
  </si>
  <si>
    <t>01010556EE91119D64C611706936903E2923</t>
  </si>
  <si>
    <t>4C*4㎟</t>
  </si>
  <si>
    <t>56EE91119D64C6117069312EDCCE6E</t>
  </si>
  <si>
    <t>01010556EE91119D64C6117069312EDCCE6E</t>
  </si>
  <si>
    <t>01010556EE91119D64C6117069312EDCC8C6</t>
  </si>
  <si>
    <t>01010556EE91119D64C6117069312EDCCAF3</t>
  </si>
  <si>
    <t>56EE91119D64C61110C1F5BBF60870</t>
  </si>
  <si>
    <t>01010556EE91119D64C61110C1F5BBF60870</t>
  </si>
  <si>
    <t>3C*6㎟-2열</t>
  </si>
  <si>
    <t>56EE91119D64C61110C1F494ECA695</t>
  </si>
  <si>
    <t>01010556EE91119D64C61110C1F494ECA695</t>
  </si>
  <si>
    <t>0.6/1kv 트레이용 절연난연 제어용케이블(F-CVV)</t>
  </si>
  <si>
    <t>3C*2.5㎟</t>
  </si>
  <si>
    <t>56EE91119D64C600C09DB5976FC8B0</t>
  </si>
  <si>
    <t>01010556EE91119D64C600C09DB5976FC8B0</t>
  </si>
  <si>
    <t>방적 콘센트</t>
  </si>
  <si>
    <t>16A 250V 2구</t>
  </si>
  <si>
    <t>56EE91119D646D98D0F8C35108B976</t>
  </si>
  <si>
    <t>01010556EE91119D646D98D0F8C35108B976</t>
  </si>
  <si>
    <t>UTP케이블(구내)</t>
  </si>
  <si>
    <t>난연성 10Mbps, 4P</t>
  </si>
  <si>
    <t>57FBB11193B2C37CF058A992547561</t>
  </si>
  <si>
    <t>01010557FBB11193B2C37CF058A992547561</t>
  </si>
  <si>
    <t>010106  전등공사</t>
  </si>
  <si>
    <t>010106</t>
  </si>
  <si>
    <t>스위치박스</t>
  </si>
  <si>
    <t>스위치박스, 1개용, 54mm</t>
  </si>
  <si>
    <t>5629111196BBA49320CB087724CAD9</t>
  </si>
  <si>
    <t>0101065629111196BBA49320CB087724CAD9</t>
  </si>
  <si>
    <t>아웃렛박스, 커버, 8각, 평형</t>
  </si>
  <si>
    <t>518111119BE610EE006858227CA26E8CD8E37E</t>
  </si>
  <si>
    <t>010106518111119BE610EE006858227CA26E8CD8E37E</t>
  </si>
  <si>
    <t>아웃렛박스, 커버, 4각, 평</t>
  </si>
  <si>
    <t>518111119BE610EE006858227CA26E8CD8E37D</t>
  </si>
  <si>
    <t>010106518111119BE610EE006858227CA26E8CD8E37D</t>
  </si>
  <si>
    <t>1개용 54mm</t>
  </si>
  <si>
    <t>5629111196BBA49320CB087724CEB4</t>
  </si>
  <si>
    <t>0101065629111196BBA49320CB087724CEB4</t>
  </si>
  <si>
    <t>와이드스위치</t>
  </si>
  <si>
    <t>단로, 15A 250V,  1구</t>
  </si>
  <si>
    <t>5629111196BBA49320CB087726F500</t>
  </si>
  <si>
    <t>0101065629111196BBA49320CB087726F500</t>
  </si>
  <si>
    <t>단로, 15A 250V,  2구</t>
  </si>
  <si>
    <t>5629111196BBA49320CB087726F24C</t>
  </si>
  <si>
    <t>0101065629111196BBA49320CB087726F24C</t>
  </si>
  <si>
    <t>단로, 15A 250V,  3구</t>
  </si>
  <si>
    <t>5629111196BBA49320CB087726F352</t>
  </si>
  <si>
    <t>0101065629111196BBA49320CB087726F352</t>
  </si>
  <si>
    <t>3로, 15A 250V,  1구</t>
  </si>
  <si>
    <t>5629111196BBA49320CB087726F09E</t>
  </si>
  <si>
    <t>0101065629111196BBA49320CB087726F09E</t>
  </si>
  <si>
    <t>단로, 15A 250V,  4구</t>
  </si>
  <si>
    <t>5629111196BBA49320CB087726F1A5</t>
  </si>
  <si>
    <t>0101065629111196BBA49320CB087726F1A5</t>
  </si>
  <si>
    <t>1종금속제가요전선관</t>
  </si>
  <si>
    <t>1종금속제가요전선관, 박스커넥터, 16mm, 비방수</t>
  </si>
  <si>
    <t>518111119BE606920058E7F1894C13752169D7</t>
  </si>
  <si>
    <t>010106518111119BE606920058E7F1894C13752169D7</t>
  </si>
  <si>
    <t>레이스웨이</t>
  </si>
  <si>
    <t>레이스웨이, PM-44, Cover, 40*40mm</t>
  </si>
  <si>
    <t>518111119BE606920058E89BC8C3AE14289631</t>
  </si>
  <si>
    <t>010106518111119BE606920058E89BC8C3AE14289631</t>
  </si>
  <si>
    <t>레이스웨이, PM-44, Joiner, 40*40mm</t>
  </si>
  <si>
    <t>518111119BE606920058E89BC8C3AE14289636</t>
  </si>
  <si>
    <t>010106518111119BE606920058E89BC8C3AE14289636</t>
  </si>
  <si>
    <t>레이스웨이, PM-44, End cap, 40*40mm</t>
  </si>
  <si>
    <t>518111119BE606920058E89BC8C3AE1428963B</t>
  </si>
  <si>
    <t>010106518111119BE606920058E89BC8C3AE1428963B</t>
  </si>
  <si>
    <t>레이스웨이, PM-44, 수평Elbow, 40*40mm</t>
  </si>
  <si>
    <t>518111119BE606920058E89BC8C3AE142897DB</t>
  </si>
  <si>
    <t>010106518111119BE606920058E89BC8C3AE142897DB</t>
  </si>
  <si>
    <t>레이스웨이, Body, 40*40mm</t>
  </si>
  <si>
    <t>5629111196BBA49320CB087728AA2B</t>
  </si>
  <si>
    <t>0101065629111196BBA49320CB087728AA2B</t>
  </si>
  <si>
    <t>재실감지센서</t>
  </si>
  <si>
    <t>감지센서</t>
  </si>
  <si>
    <t>51EA61119527CAE880476187AE839A</t>
  </si>
  <si>
    <t>01010651EA61119527CAE880476187AE839A</t>
  </si>
  <si>
    <t>Outlet 박스 4각 54mm</t>
  </si>
  <si>
    <t>56EE91119A7115DDD091A8A27FEDD9</t>
  </si>
  <si>
    <t>01010656EE91119A7115DDD091A8A27FEDD9</t>
  </si>
  <si>
    <t>배선기구 설치</t>
  </si>
  <si>
    <t>일괄소등스위치</t>
  </si>
  <si>
    <t>56EE91119A566B68007C116B20A22B</t>
  </si>
  <si>
    <t>01010656EE91119A566B68007C116B20A22B</t>
  </si>
  <si>
    <t>L 타입</t>
  </si>
  <si>
    <t>타원벽부등 12W</t>
  </si>
  <si>
    <t>56EE91119A5602D94012D5280F97F5</t>
  </si>
  <si>
    <t>01010656EE91119A5602D94012D5280F97F5</t>
  </si>
  <si>
    <t>K 타입</t>
  </si>
  <si>
    <t>라인조명 30W</t>
  </si>
  <si>
    <t>56EE91119A5602D94012D5280F95CA</t>
  </si>
  <si>
    <t>01010656EE91119A5602D94012D5280F95CA</t>
  </si>
  <si>
    <t>C1 타입</t>
  </si>
  <si>
    <t>직부등 LED 40W</t>
  </si>
  <si>
    <t>56EE91119A5602D94012D5280F9275</t>
  </si>
  <si>
    <t>01010656EE91119A5602D94012D5280F9275</t>
  </si>
  <si>
    <t>C2 타입</t>
  </si>
  <si>
    <t>적외선 쎈서조명 LED 40W</t>
  </si>
  <si>
    <t>56EE91119A5602D94012D5280F9276</t>
  </si>
  <si>
    <t>01010656EE91119A5602D94012D5280F9276</t>
  </si>
  <si>
    <t>E 타입</t>
  </si>
  <si>
    <t>레일 SPOT  LED 20W</t>
  </si>
  <si>
    <t>56EE91119A5602D94012D5280F9277</t>
  </si>
  <si>
    <t>01010656EE91119A5602D94012D5280F9277</t>
  </si>
  <si>
    <t>H 타입</t>
  </si>
  <si>
    <t>원형 SPOT  LED 15W</t>
  </si>
  <si>
    <t>56EE91119A5602D94012D5280F9270</t>
  </si>
  <si>
    <t>01010656EE91119A5602D94012D5280F9270</t>
  </si>
  <si>
    <t>I 타입</t>
  </si>
  <si>
    <t>원형 직부  LED 12W</t>
  </si>
  <si>
    <t>56EE91119A5602D94012D5280F9271</t>
  </si>
  <si>
    <t>01010656EE91119A5602D94012D5280F9271</t>
  </si>
  <si>
    <t>J 타입</t>
  </si>
  <si>
    <t>벽부등 LED 12W</t>
  </si>
  <si>
    <t>56EE91119A5602D94012D5280F9272</t>
  </si>
  <si>
    <t>01010656EE91119A5602D94012D5280F9272</t>
  </si>
  <si>
    <t>O타입</t>
  </si>
  <si>
    <t>직부등, 80W 이하</t>
  </si>
  <si>
    <t>56EE91119A5602D94012D5280F931A</t>
  </si>
  <si>
    <t>01010656EE91119A5602D94012D5280F931A</t>
  </si>
  <si>
    <t>P 타입</t>
  </si>
  <si>
    <t>플렉시블줄조명 LED 15W</t>
  </si>
  <si>
    <t>56EE91119A5602D94012D5280F9318</t>
  </si>
  <si>
    <t>01010656EE91119A5602D94012D5280F9318</t>
  </si>
  <si>
    <t>Q타입</t>
  </si>
  <si>
    <t>다운라이트 LED 150W 이하</t>
  </si>
  <si>
    <t>56EE91119A5602D94012D5280F931F</t>
  </si>
  <si>
    <t>01010656EE91119A5602D94012D5280F931F</t>
  </si>
  <si>
    <t>N타입</t>
  </si>
  <si>
    <t>펜던트, 20W 이하</t>
  </si>
  <si>
    <t>56EE91119A5602D94012D5280F9046</t>
  </si>
  <si>
    <t>01010656EE91119A5602D94012D5280F9046</t>
  </si>
  <si>
    <t>F 타입</t>
  </si>
  <si>
    <t>다운라이트 LED12W</t>
  </si>
  <si>
    <t>56EE91119A5602D94012D5280EF112</t>
  </si>
  <si>
    <t>01010656EE91119A5602D94012D5280EF112</t>
  </si>
  <si>
    <t>G 타입</t>
  </si>
  <si>
    <t>56EE91119A5602D94012D5280EF111</t>
  </si>
  <si>
    <t>01010656EE91119A5602D94012D5280EF111</t>
  </si>
  <si>
    <t>D 타입</t>
  </si>
  <si>
    <t>간접 LED 20W</t>
  </si>
  <si>
    <t>56EE91119A5602D94012D5280EF843</t>
  </si>
  <si>
    <t>01010656EE91119A5602D94012D5280EF843</t>
  </si>
  <si>
    <t>A 타입</t>
  </si>
  <si>
    <t>매입 LED 40W</t>
  </si>
  <si>
    <t>56EE91119A5602D94012D5280EF968</t>
  </si>
  <si>
    <t>01010656EE91119A5602D94012D5280EF968</t>
  </si>
  <si>
    <t>B 타입</t>
  </si>
  <si>
    <t>56EE91119A5602D94012D5280EF96B</t>
  </si>
  <si>
    <t>01010656EE91119A5602D94012D5280EF96B</t>
  </si>
  <si>
    <t>M 타입</t>
  </si>
  <si>
    <t>볼라드등 12W</t>
  </si>
  <si>
    <t>56EE91119A563E11E0A6DFF3787C59</t>
  </si>
  <si>
    <t>01010656EE91119A563E11E0A6DFF3787C59</t>
  </si>
  <si>
    <t>01010656EE91119D64E2FA5053FB2E772A0F</t>
  </si>
  <si>
    <t>01010656EE91119D64E2FA5053FB2E772B16</t>
  </si>
  <si>
    <t>01010656EE91119D64E2FA5053FB2E772841</t>
  </si>
  <si>
    <t>1종금속제가요전선관-노출</t>
  </si>
  <si>
    <t>16mm, 비방수</t>
  </si>
  <si>
    <t>56EE91119D64E2FA209E2E766B9E1C</t>
  </si>
  <si>
    <t>01010656EE91119D64E2FA209E2E766B9E1C</t>
  </si>
  <si>
    <t>2.5㎟*3열</t>
  </si>
  <si>
    <t>56EE91119D64D089F0653B8D7A89F2</t>
  </si>
  <si>
    <t>01010656EE91119D64D089F0653B8D7A89F2</t>
  </si>
  <si>
    <t>2.5㎟*4열</t>
  </si>
  <si>
    <t>56EE91119D64D089F0653B8D7A89F3</t>
  </si>
  <si>
    <t>01010656EE91119D64D089F0653B8D7A89F3</t>
  </si>
  <si>
    <t>2.5㎟*5열</t>
  </si>
  <si>
    <t>56EE91119D64D089F0653B8D7A89F4</t>
  </si>
  <si>
    <t>01010656EE91119D64D089F0653B8D7A89F4</t>
  </si>
  <si>
    <t>2.5㎟*6열</t>
  </si>
  <si>
    <t>56EE91119D64D089F0653B8D7A89F5</t>
  </si>
  <si>
    <t>01010656EE91119D64D089F0653B8D7A89F5</t>
  </si>
  <si>
    <t>01010656EE91119D64D089F0653B8D7A88EB</t>
  </si>
  <si>
    <t>아우트렛박스-매입</t>
  </si>
  <si>
    <t>8각  54mm</t>
  </si>
  <si>
    <t>56EE91119D646D98F0A6BEA9DB1A92</t>
  </si>
  <si>
    <t>01010656EE91119D646D98F0A6BEA9DB1A92</t>
  </si>
  <si>
    <t>중형 4각 54㎜-벽부</t>
  </si>
  <si>
    <t>56EE91119D646D98F0A6BEA9DB1BB9</t>
  </si>
  <si>
    <t>01010656EE91119D646D98F0A6BEA9DB1BB9</t>
  </si>
  <si>
    <t>스위치박스-매입</t>
  </si>
  <si>
    <t>1개용 54 mm</t>
  </si>
  <si>
    <t>56EE91119D646D98F0A6BEA9DA76FC</t>
  </si>
  <si>
    <t>01010656EE91119D646D98F0A6BEA9DA76FC</t>
  </si>
  <si>
    <t>콘센트 설치(매입)</t>
  </si>
  <si>
    <t>접지형, 15A 250V, 1구</t>
  </si>
  <si>
    <t>56EE91119D646D98D0F8C350613A58</t>
  </si>
  <si>
    <t>01010656EE91119D646D98D0F8C350613A58</t>
  </si>
  <si>
    <t>OL타입 Pole Light 설치</t>
  </si>
  <si>
    <t>4M(1등용)</t>
  </si>
  <si>
    <t>571251119747C1E5809A8A8C95EFF5</t>
  </si>
  <si>
    <t>010106571251119747C1E5809A8A8C95EFF5</t>
  </si>
  <si>
    <t>레이스웨이 지지행거</t>
  </si>
  <si>
    <t>40*40</t>
  </si>
  <si>
    <t>571251119747C1E5809A8A8C95EFF4</t>
  </si>
  <si>
    <t>010106571251119747C1E5809A8A8C95EFF4</t>
  </si>
  <si>
    <t>등기구 타공</t>
  </si>
  <si>
    <t>EA</t>
  </si>
  <si>
    <t>571251119747C1E5809A8A8C95EC3D</t>
  </si>
  <si>
    <t>010106571251119747C1E5809A8A8C95EC3D</t>
  </si>
  <si>
    <t>010107  비상조명설비공사</t>
  </si>
  <si>
    <t>010107</t>
  </si>
  <si>
    <t>010107518111119BE610EE006858227CA26E8CD8E37D</t>
  </si>
  <si>
    <t>010107518111119BE606920058E7F1894C13752169D7</t>
  </si>
  <si>
    <t>01010756EE91119D64E2FA5053FB2E772A0F</t>
  </si>
  <si>
    <t>01010756EE91119D64E2FA209E2E766B9E1C</t>
  </si>
  <si>
    <t>01010756EE91119D64D089F0653B8D7A89F2</t>
  </si>
  <si>
    <t>01010756EE91119D646D98F0A6BEA9DB1BB9</t>
  </si>
  <si>
    <t>비상조명등</t>
  </si>
  <si>
    <t>비상라이트, 비상조명등용(벽부형 4각 타입)</t>
  </si>
  <si>
    <t>56EE51119CC418D0603DF6EAA86A75</t>
  </si>
  <si>
    <t>01010756EE51119CC418D0603DF6EAA86A75</t>
  </si>
  <si>
    <t>010108  전열공사</t>
  </si>
  <si>
    <t>010108</t>
  </si>
  <si>
    <t>010108518111119BE610EE006858227CA26E8CD8E37D</t>
  </si>
  <si>
    <t>0101085629111196BBA49320CB087724CEB4</t>
  </si>
  <si>
    <t>0101085629111196BBA49320CB087724CF5A</t>
  </si>
  <si>
    <t>0101085629111196BBA49320CB087726F24C</t>
  </si>
  <si>
    <t>01010856EE91119A7115DDD091A8A27FEDD9</t>
  </si>
  <si>
    <t>풀박스 설치(천장면)-매입기준</t>
  </si>
  <si>
    <t>100*100*100mm 이하</t>
  </si>
  <si>
    <t>56EE91119A716DFD7024FBDB2BC6F5</t>
  </si>
  <si>
    <t>01010856EE91119A716DFD7024FBDB2BC6F5</t>
  </si>
  <si>
    <t>시스템박스-매입</t>
  </si>
  <si>
    <t>콘크리트매입 전선관용</t>
  </si>
  <si>
    <t>56EE91119A717E6C90FBE54A80E8EC</t>
  </si>
  <si>
    <t>01010856EE91119A717E6C90FBE54A80E8EC</t>
  </si>
  <si>
    <t>액세스 플로어용</t>
  </si>
  <si>
    <t>56EE91119A717E6C90FBE54A80EA9A</t>
  </si>
  <si>
    <t>01010856EE91119A717E6C90FBE54A80EA9A</t>
  </si>
  <si>
    <t>콘센트(접지극부)</t>
  </si>
  <si>
    <t>15A, 2P</t>
  </si>
  <si>
    <t>56EE91119A566B683030D83869261A</t>
  </si>
  <si>
    <t>01010856EE91119A566B683030D83869261A</t>
  </si>
  <si>
    <t>01010856EE91119D64E2FA5053FB2E772A0F</t>
  </si>
  <si>
    <t>01010856EE91119D64E2FA5053FB2E772B16</t>
  </si>
  <si>
    <t>합성수지제가요전선관-천장, 마루</t>
  </si>
  <si>
    <t>56EE91119D64E2FA5053FF8967D104</t>
  </si>
  <si>
    <t>01010856EE91119D64E2FA5053FF8967D104</t>
  </si>
  <si>
    <t>01010856EE91119D64E2FA209E2E766B9E1C</t>
  </si>
  <si>
    <t>28mm, 비방수</t>
  </si>
  <si>
    <t>56EE91119D64E2FA209E2E766B98F3</t>
  </si>
  <si>
    <t>01010856EE91119D64E2FA209E2E766B98F3</t>
  </si>
  <si>
    <t>01010856EE91119D64D089F0653B8D7A89F2</t>
  </si>
  <si>
    <t>01010856EE91119D64D089F0653B8D7A89F3</t>
  </si>
  <si>
    <t>01010856EE91119D64D089F0653B8D7A88EB</t>
  </si>
  <si>
    <t>4㎟*5열</t>
  </si>
  <si>
    <t>56EE91119D64D089F0653B8D7A88ED</t>
  </si>
  <si>
    <t>01010856EE91119D64D089F0653B8D7A88ED</t>
  </si>
  <si>
    <t>01010856EE91119D64D089D0B75F45A00AD9</t>
  </si>
  <si>
    <t>01010856EE91119D64C611706937B7C70C41</t>
  </si>
  <si>
    <t>01010856EE91119D64C611706936903E2EA5</t>
  </si>
  <si>
    <t>01010856EE91119D646D98F0A6BEA9DA76FC</t>
  </si>
  <si>
    <t>2개용 54 mm</t>
  </si>
  <si>
    <t>56EE91119D646D98F0A6BEA9DA7783</t>
  </si>
  <si>
    <t>01010856EE91119D646D98F0A6BEA9DA7783</t>
  </si>
  <si>
    <t>56EE91119D646D98F0A6B801DF3CDA</t>
  </si>
  <si>
    <t>01010856EE91119D646D98F0A6B801DF3CDA</t>
  </si>
  <si>
    <t>방우형, 15A 250V, 1구</t>
  </si>
  <si>
    <t>56EE91119D646D98D0F8C3506135D6</t>
  </si>
  <si>
    <t>01010856EE91119D646D98D0F8C3506135D6</t>
  </si>
  <si>
    <t>대기전력자동차단 콘센트</t>
  </si>
  <si>
    <t>3구 16A 250V</t>
  </si>
  <si>
    <t>56EE91119D646D98D0F8C35108BA1D</t>
  </si>
  <si>
    <t>01010856EE91119D646D98D0F8C35108BA1D</t>
  </si>
  <si>
    <t>010109  냉난방설비공사</t>
  </si>
  <si>
    <t>010109</t>
  </si>
  <si>
    <t>0101095629111196BBA49320CB0877221B97</t>
  </si>
  <si>
    <t>0101095629111196BBA49320CB08772218C3</t>
  </si>
  <si>
    <t>010109518111119BE610EE006858227CA26E8CD8E37D</t>
  </si>
  <si>
    <t>01010956EE91119A7115DDD091A8A27FEDD9</t>
  </si>
  <si>
    <t>01010956EE91119A566B683030D83869261A</t>
  </si>
  <si>
    <t>01010956EE91119D64E2FA5053FB2E772A0F</t>
  </si>
  <si>
    <t>01010956EE91119D64E2FA5053FB2E772B16</t>
  </si>
  <si>
    <t>01010956EE91119D64E2FA5053FB2E772841</t>
  </si>
  <si>
    <t>비닐피복, 28mm, 방수</t>
  </si>
  <si>
    <t>56EE91119D64E2FA209E2E766AF210</t>
  </si>
  <si>
    <t>01010956EE91119D64E2FA209E2E766AF210</t>
  </si>
  <si>
    <t>비닐피복, 42mm, 방수</t>
  </si>
  <si>
    <t>56EE91119D64E2FA209E2E766AF062</t>
  </si>
  <si>
    <t>01010956EE91119D64E2FA209E2E766AF062</t>
  </si>
  <si>
    <t>비닐피복, 54mm, 방수</t>
  </si>
  <si>
    <t>56EE91119D64E2FA209E2E766AF109</t>
  </si>
  <si>
    <t>01010956EE91119D64E2FA209E2E766AF109</t>
  </si>
  <si>
    <t>01010956EE91119D64D089F0653B8D7A88EB</t>
  </si>
  <si>
    <t>01010956EE91119D64D089F0653B8D7A88ED</t>
  </si>
  <si>
    <t>56EE91119D64C611706936903E2F4B</t>
  </si>
  <si>
    <t>01010956EE91119D64C611706936903E2F4B</t>
  </si>
  <si>
    <t>01010956EE91119D64C6117069312EDCCE6E</t>
  </si>
  <si>
    <t>01010956EE91119D64C6117069312EDCCAF3</t>
  </si>
  <si>
    <t>01010956EE91119D64C6117069312EDCC572</t>
  </si>
  <si>
    <t>01010956EE91119D64C6117069312EDCC46B</t>
  </si>
  <si>
    <t>01010956EE91119D646D98F0A6BEA9DA76FC</t>
  </si>
  <si>
    <t>01010956EE91119D646D98F0A6BEA9DA7783</t>
  </si>
  <si>
    <t>010110  공기순환기동력 설비공사</t>
  </si>
  <si>
    <t>010110</t>
  </si>
  <si>
    <t>0101105629111196BBA49320CB087724CBFF</t>
  </si>
  <si>
    <t>아웃렛박스, 커버, 4각, 1개용S/W, 평</t>
  </si>
  <si>
    <t>518111119BE610EE006858227CA26E8CD8E379</t>
  </si>
  <si>
    <t>010110518111119BE610EE006858227CA26E8CD8E379</t>
  </si>
  <si>
    <t>콘센트</t>
  </si>
  <si>
    <t>콘센트, 2구, 15A, 250V, 매입형, 접지</t>
  </si>
  <si>
    <t>5629111196BBA49320CB087724CDAD</t>
  </si>
  <si>
    <t>0101105629111196BBA49320CB087724CDAD</t>
  </si>
  <si>
    <t>스위치 박스 (2개용 이하)</t>
  </si>
  <si>
    <t>54mm</t>
  </si>
  <si>
    <t>56EE91119A7115DDD091A8A27FEC31</t>
  </si>
  <si>
    <t>01011056EE91119A7115DDD091A8A27FEC31</t>
  </si>
  <si>
    <t>01011056EE91119A566B683030D83869261A</t>
  </si>
  <si>
    <t>01011056EE91119D64E2FA5053FB2E772A0F</t>
  </si>
  <si>
    <t>01011056EE91119D64D089F0653B8D7A88EB</t>
  </si>
  <si>
    <t>01011056EE91119D64D089F0653B8D7A88ED</t>
  </si>
  <si>
    <t>01011056EE91119D646D98F0A6BEA9DA76FC</t>
  </si>
  <si>
    <t>01011056EE91119D646D98F0A6BEA9DA7783</t>
  </si>
  <si>
    <t>010111  접지설비공사</t>
  </si>
  <si>
    <t>010111</t>
  </si>
  <si>
    <t>0101115629111196BBA49320CB08772218C3</t>
  </si>
  <si>
    <t>0101115629111196BBA49320CB0877221341</t>
  </si>
  <si>
    <t>0101115629111196BBA49320CB08772212BA</t>
  </si>
  <si>
    <t>풀박스</t>
  </si>
  <si>
    <t>풀박스, 접지단자함, 1CCT, 스틸</t>
  </si>
  <si>
    <t>5629111196BBA49320CB087724C82B</t>
  </si>
  <si>
    <t>0101115629111196BBA49320CB087724C82B</t>
  </si>
  <si>
    <t>풀박스, 접지단자함, 3CCT, 스틸</t>
  </si>
  <si>
    <t>5629111196BBA49320CB087724C932</t>
  </si>
  <si>
    <t>0101115629111196BBA49320CB087724C932</t>
  </si>
  <si>
    <t>전기용슬리브</t>
  </si>
  <si>
    <t>접지슬리브, 38-38(38-22)㎟</t>
  </si>
  <si>
    <t>5629111196BBA49320CB087724CC86</t>
  </si>
  <si>
    <t>0101115629111196BBA49320CB087724CC86</t>
  </si>
  <si>
    <t>러그단자, 동관단자, 1홀, 95㎟</t>
  </si>
  <si>
    <t>5629111196BBA49320CB087724C1FC</t>
  </si>
  <si>
    <t>0101115629111196BBA49320CB087724C1FC</t>
  </si>
  <si>
    <t>러그단자, 동관단자, 1홀, 120㎟</t>
  </si>
  <si>
    <t>5629111196BBA49320CB087725EE2E</t>
  </si>
  <si>
    <t>0101115629111196BBA49320CB087725EE2E</t>
  </si>
  <si>
    <t>0101115629111196BBA49320CB087725E6D8</t>
  </si>
  <si>
    <t>접지봉, 16∮*1800mm</t>
  </si>
  <si>
    <t>5629111196BBA49320CB087726F626</t>
  </si>
  <si>
    <t>0101115629111196BBA49320CB087726F626</t>
  </si>
  <si>
    <t>접지 저항 저감제</t>
  </si>
  <si>
    <t>아스론 10kg</t>
  </si>
  <si>
    <t>set</t>
  </si>
  <si>
    <t>5629111196BBA49320CB087726F7CD</t>
  </si>
  <si>
    <t>0101115629111196BBA49320CB087726F7CD</t>
  </si>
  <si>
    <t>경질비닐전선관</t>
  </si>
  <si>
    <t>경질비닐전선관, HI, 16mm</t>
  </si>
  <si>
    <t>5629111196BBA49320CB087728A2D5</t>
  </si>
  <si>
    <t>0101115629111196BBA49320CB087728A2D5</t>
  </si>
  <si>
    <t>경질비닐전선관, HI, 36mm</t>
  </si>
  <si>
    <t>5629111196BBA49320CB087728A1CE</t>
  </si>
  <si>
    <t>0101115629111196BBA49320CB087728A1CE</t>
  </si>
  <si>
    <t>경질비닐전선관, HI, 42mm</t>
  </si>
  <si>
    <t>5629111196BBA49320CB087728A027</t>
  </si>
  <si>
    <t>0101115629111196BBA49320CB087728A027</t>
  </si>
  <si>
    <t>클램프</t>
  </si>
  <si>
    <t>접지크램프, 70C</t>
  </si>
  <si>
    <t>56EE91119D64AB45E05077B1BAEFB9</t>
  </si>
  <si>
    <t>01011156EE91119D64AB45E05077B1BAEFB9</t>
  </si>
  <si>
    <t>수막처리 동봉</t>
  </si>
  <si>
    <t>길이 : 200-500L, 규격 : 16-240mm2</t>
  </si>
  <si>
    <t>56EE311196E0504370382BFE94788D</t>
  </si>
  <si>
    <t>01011156EE311196E0504370382BFE94788D</t>
  </si>
  <si>
    <t>접지선 매설</t>
  </si>
  <si>
    <t>BC(나동선), 70㎟이하, 일반</t>
  </si>
  <si>
    <t>m</t>
  </si>
  <si>
    <t>56EF611190E5DD45700BD97699575A</t>
  </si>
  <si>
    <t>01011156EF611190E5DD45700BD97699575A</t>
  </si>
  <si>
    <t>010112  태양광발전설비공사</t>
  </si>
  <si>
    <t>010112</t>
  </si>
  <si>
    <t>태양광발전장치</t>
  </si>
  <si>
    <t>5629111196BBA49320CB0877294336</t>
  </si>
  <si>
    <t>0101125629111196BBA49320CB0877294336</t>
  </si>
  <si>
    <t>1C*70㎟</t>
  </si>
  <si>
    <t>56EE91119D64C611706934E243D4E3</t>
  </si>
  <si>
    <t>01011256EE91119D64C611706934E243D4E3</t>
  </si>
  <si>
    <t>1C*50㎟</t>
  </si>
  <si>
    <t>56EE91119D64C611706934E242C495</t>
  </si>
  <si>
    <t>01011256EE91119D64C611706934E242C495</t>
  </si>
  <si>
    <t>2C*35㎟</t>
  </si>
  <si>
    <t>56EE91119D64C611706937B7C707DF</t>
  </si>
  <si>
    <t>01011256EE91119D64C611706937B7C707DF</t>
  </si>
  <si>
    <t>2C*25㎟</t>
  </si>
  <si>
    <t>56EE91119D64C611706937B7C708E6</t>
  </si>
  <si>
    <t>01011256EE91119D64C611706937B7C708E6</t>
  </si>
  <si>
    <t>01011256EE91119D64C6117069312EDCC572</t>
  </si>
  <si>
    <t>(업무용 및 기타건축물) 통신용 전력케이블</t>
  </si>
  <si>
    <t>F-CV 4㎟ 3C</t>
  </si>
  <si>
    <t>57FBB111944085EC2097514FCFD3A3</t>
  </si>
  <si>
    <t>01011257FBB111944085EC2097514FCFD3A3</t>
  </si>
  <si>
    <t>5629111196BBA49320CB08761A012F</t>
  </si>
  <si>
    <t>0101125629111196BBA49320CB08761A012F</t>
  </si>
  <si>
    <t>5629111196BBA49320CB08761A0691</t>
  </si>
  <si>
    <t>0101125629111196BBA49320CB08761A0691</t>
  </si>
  <si>
    <t>5629111196BBA49320CB08761A07B8</t>
  </si>
  <si>
    <t>0101125629111196BBA49320CB08761A07B8</t>
  </si>
  <si>
    <t>네트워크케이블</t>
  </si>
  <si>
    <t>UTP Cat. 5E, 4P</t>
  </si>
  <si>
    <t>5629111196BBA49320CB08761A04E4</t>
  </si>
  <si>
    <t>0101125629111196BBA49320CB08761A04E4</t>
  </si>
  <si>
    <t>케이블트레이</t>
  </si>
  <si>
    <t>케이블트레이, Straight, 스틸, 400*100*t2.3mm</t>
  </si>
  <si>
    <t>5629111196BBA49320CB08761A058A</t>
  </si>
  <si>
    <t>0101125629111196BBA49320CB08761A058A</t>
  </si>
  <si>
    <t>케이블트레이부속품</t>
  </si>
  <si>
    <t>케이블트레이부속품, Horizontal tee, 스틸, 450*100*t2.3mm</t>
  </si>
  <si>
    <t>5629111196BBA49320CB08761A0A0C</t>
  </si>
  <si>
    <t>0101125629111196BBA49320CB08761A0A0C</t>
  </si>
  <si>
    <t>전선관지지대(벽체)</t>
  </si>
  <si>
    <t>W:400</t>
  </si>
  <si>
    <t>56EE91119D64E2FAF05624F53AD106</t>
  </si>
  <si>
    <t>01011256EE91119D64E2FAF05624F53AD106</t>
  </si>
  <si>
    <t>01011256EE91119A7130BBC0AEE583BC2AE8</t>
  </si>
  <si>
    <t>01011256EE91119D64E2FA6079FCD89ACEFA</t>
  </si>
  <si>
    <t>HI, 16mm</t>
  </si>
  <si>
    <t>56EE91119D64E2FA6079FCD89ACA1F</t>
  </si>
  <si>
    <t>01011256EE91119D64E2FA6079FCD89ACA1F</t>
  </si>
  <si>
    <t>01011256EE91119A7130BBC0AEE583BC2E43</t>
  </si>
  <si>
    <t>01011256EE91119D64E2FAF05626A3959396</t>
  </si>
  <si>
    <t>01011256EE91119D64E2FAF05626A3959770</t>
  </si>
  <si>
    <t>러그단자, 동관단자, 2홀, 70㎟</t>
  </si>
  <si>
    <t>5629111196BBA49320CB08761DD654</t>
  </si>
  <si>
    <t>0101125629111196BBA49320CB08761DD654</t>
  </si>
  <si>
    <t>5629111196BBA49320CB08761DD77B</t>
  </si>
  <si>
    <t>0101125629111196BBA49320CB08761DD77B</t>
  </si>
  <si>
    <t>5629111196BBA49320CB08761A0B13</t>
  </si>
  <si>
    <t>0101125629111196BBA49320CB08761A0B13</t>
  </si>
  <si>
    <t>010113  전기차충전설비공사</t>
  </si>
  <si>
    <t>010113</t>
  </si>
  <si>
    <t>0101135629111196BBA49320CB08772219EA</t>
  </si>
  <si>
    <t>0101135629111196BBA49320CB08772218C3</t>
  </si>
  <si>
    <t>0101135629111196BBA49320CB0877221F72</t>
  </si>
  <si>
    <t>5629111196BBA49320CB0877232289</t>
  </si>
  <si>
    <t>0101135629111196BBA49320CB0877232289</t>
  </si>
  <si>
    <t>합성수지제가요전선관</t>
  </si>
  <si>
    <t>합성수지제가요전선관, HL-PF16, Hi-lex-pf, 난연성, 16mm</t>
  </si>
  <si>
    <t>5629111196BBA49320CB087728A482</t>
  </si>
  <si>
    <t>0101135629111196BBA49320CB087728A482</t>
  </si>
  <si>
    <t>40㎜</t>
  </si>
  <si>
    <t>56EE91119D64E2FA00D1BEF915A266</t>
  </si>
  <si>
    <t>01011356EE91119D64E2FA00D1BEF915A266</t>
  </si>
  <si>
    <t>50㎜</t>
  </si>
  <si>
    <t>56EE91119D64E2FA00D1BEF915A30D</t>
  </si>
  <si>
    <t>01011356EE91119D64E2FA00D1BEF915A30D</t>
  </si>
  <si>
    <t>65㎜</t>
  </si>
  <si>
    <t>56EE91119D64E2FA00D1BEF915A414</t>
  </si>
  <si>
    <t>01011356EE91119D64E2FA00D1BEF915A414</t>
  </si>
  <si>
    <t>01011356EE91119D64C611706934E242C496</t>
  </si>
  <si>
    <t>2C*10㎟</t>
  </si>
  <si>
    <t>56EE91119D64C611706937B7C70A93</t>
  </si>
  <si>
    <t>01011356EE91119D64C611706937B7C70A93</t>
  </si>
  <si>
    <t>01011356EE91119D64C611706936903E2F4B</t>
  </si>
  <si>
    <t>01011356EE91119D64C6117069312EDCC46B</t>
  </si>
  <si>
    <t>전기차 충전</t>
  </si>
  <si>
    <t>완속 7KW</t>
  </si>
  <si>
    <t>571251119747C1E5809A8A8C95EEECF9A85E63</t>
  </si>
  <si>
    <t>010113571251119747C1E5809A8A8C95EEECF9A85E63</t>
  </si>
  <si>
    <t>전기차 충전시설비 설치(자립형)</t>
  </si>
  <si>
    <t>급속충전 장치 50kW</t>
  </si>
  <si>
    <t>571251119747C1E5809A8A8C95EFF6</t>
  </si>
  <si>
    <t>010113571251119747C1E5809A8A8C95EFF6</t>
  </si>
  <si>
    <t>010114  CABLE DUCT 및 TRAY 설치 공사</t>
  </si>
  <si>
    <t>010114</t>
  </si>
  <si>
    <t>케이블트레이부속품, Horizontal elbow, 스틸, 150*100*t2.3mm</t>
  </si>
  <si>
    <t>5629111196BBA49320CB087726FF03</t>
  </si>
  <si>
    <t>0101145629111196BBA49320CB087726FF03</t>
  </si>
  <si>
    <t>케이블트레이부속품, Horizontal elbow, 스틸, 200*100*t2.3mm</t>
  </si>
  <si>
    <t>5629111196BBA49320CB0877279D91</t>
  </si>
  <si>
    <t>0101145629111196BBA49320CB0877279D91</t>
  </si>
  <si>
    <t>케이블트레이부속품, Horizontal elbow, 스틸, 300*100*t2.3mm</t>
  </si>
  <si>
    <t>5629111196BBA49320CB0877279C8A</t>
  </si>
  <si>
    <t>0101145629111196BBA49320CB0877279C8A</t>
  </si>
  <si>
    <t>케이블트레이부속품, Horizontal elbow, 스틸, 450*100*t2.3mm</t>
  </si>
  <si>
    <t>5629111196BBA49320CB0877279F5E</t>
  </si>
  <si>
    <t>0101145629111196BBA49320CB0877279F5E</t>
  </si>
  <si>
    <t>케이블트레이부속품, Horizontal elbow, 스틸, 600*100*t2.3mm</t>
  </si>
  <si>
    <t>5629111196BBA49320CB0877279EB7</t>
  </si>
  <si>
    <t>0101145629111196BBA49320CB0877279EB7</t>
  </si>
  <si>
    <t>케이블트레이부속품, Horizontal elbow, 스틸, 750*100*t2.3mm</t>
  </si>
  <si>
    <t>5629111196BBA49320CB0877279936</t>
  </si>
  <si>
    <t>0101145629111196BBA49320CB0877279936</t>
  </si>
  <si>
    <t>5629111196BBA49320CB087727982F</t>
  </si>
  <si>
    <t>0101145629111196BBA49320CB087727982F</t>
  </si>
  <si>
    <t>케이블트레이부속품, Horizontal tee, 스틸, 600*100*t2.3mm</t>
  </si>
  <si>
    <t>5629111196BBA49320CB0877279BE3</t>
  </si>
  <si>
    <t>0101145629111196BBA49320CB0877279BE3</t>
  </si>
  <si>
    <t>케이블트레이부속품, Horizontal tee, 스틸, 750*100*t2.3mm</t>
  </si>
  <si>
    <t>5629111196BBA49320CB0877279ADC</t>
  </si>
  <si>
    <t>0101145629111196BBA49320CB0877279ADC</t>
  </si>
  <si>
    <t>케이블트레이부속품, Reducer, 스틸, 450*100*t2.3mm</t>
  </si>
  <si>
    <t>5629111196BBA49320CB087727955B</t>
  </si>
  <si>
    <t>0101145629111196BBA49320CB087727955B</t>
  </si>
  <si>
    <t>케이블트레이부속품, Reducer, 스틸, 750*100*t2.3mm</t>
  </si>
  <si>
    <t>5629111196BBA49320CB08772794B4</t>
  </si>
  <si>
    <t>0101145629111196BBA49320CB08772794B4</t>
  </si>
  <si>
    <t>케이블트레이부속품, Bonding jumper, 38㎟</t>
  </si>
  <si>
    <t>518111119BE606920058E43D04FD6199A1BAE9</t>
  </si>
  <si>
    <t>010114518111119BE606920058E43D04FD6199A1BAE9</t>
  </si>
  <si>
    <t>케이블트레이피팅및액세서리</t>
  </si>
  <si>
    <t>ST, CONNECTOR, W150</t>
  </si>
  <si>
    <t>518111119BE606920058E43D04FD6199A40ABB</t>
  </si>
  <si>
    <t>010114518111119BE606920058E43D04FD6199A40ABB</t>
  </si>
  <si>
    <t>ST, CONNECTOR, W300</t>
  </si>
  <si>
    <t>518111119BE606920058E43D04FD6199A40B59</t>
  </si>
  <si>
    <t>010114518111119BE606920058E43D04FD6199A40B59</t>
  </si>
  <si>
    <t>금속덕트 설치</t>
  </si>
  <si>
    <t>150mm * 100mm 이하, 단면적 150㎠</t>
  </si>
  <si>
    <t>5629111196BBA49320CB0877294A66</t>
  </si>
  <si>
    <t>0101145629111196BBA49320CB0877294A66</t>
  </si>
  <si>
    <t>300mm * 100mm 이하, 단면적 300㎠</t>
  </si>
  <si>
    <t>56EE91119A71538AE009F434C81ED9</t>
  </si>
  <si>
    <t>01011456EE91119A71538AE009F434C81ED9</t>
  </si>
  <si>
    <t>케이블트래이지지대(천장)</t>
  </si>
  <si>
    <t>W:150</t>
  </si>
  <si>
    <t>56EE91119D64E2FAF056259CA4E7EF</t>
  </si>
  <si>
    <t>01011456EE91119D64E2FAF056259CA4E7EF</t>
  </si>
  <si>
    <t>케이블트레이지지대(천장)</t>
  </si>
  <si>
    <t>W:200</t>
  </si>
  <si>
    <t>56EE91119D64E2FAF056259CA4E6C8</t>
  </si>
  <si>
    <t>01011456EE91119D64E2FAF056259CA4E6C8</t>
  </si>
  <si>
    <t>W:300</t>
  </si>
  <si>
    <t>56EE91119D64E2FAF056259CA4E147</t>
  </si>
  <si>
    <t>01011456EE91119D64E2FAF056259CA4E147</t>
  </si>
  <si>
    <t>W:450</t>
  </si>
  <si>
    <t>56EE91119D64E2FAF056259CA4E0A1</t>
  </si>
  <si>
    <t>01011456EE91119D64E2FAF056259CA4E0A1</t>
  </si>
  <si>
    <t>W:600</t>
  </si>
  <si>
    <t>56EE91119D64E2FAF056259CA4E26D</t>
  </si>
  <si>
    <t>01011456EE91119D64E2FAF056259CA4E26D</t>
  </si>
  <si>
    <t>케이블트레이지지대(천정)</t>
  </si>
  <si>
    <t>W:750</t>
  </si>
  <si>
    <t>56EE91119D64E2FAF056259CA4E26C</t>
  </si>
  <si>
    <t>01011456EE91119D64E2FAF056259CA4E26C</t>
  </si>
  <si>
    <t>W:750 * 2단</t>
  </si>
  <si>
    <t>56EE91119D64E2FAF056259CA4E26F</t>
  </si>
  <si>
    <t>01011456EE91119D64E2FAF056259CA4E26F</t>
  </si>
  <si>
    <t>케이블트레이지지대(벽/비닥)</t>
  </si>
  <si>
    <t>56EE91119D64E2FAF05624F53AD688</t>
  </si>
  <si>
    <t>01011456EE91119D64E2FAF05624F53AD688</t>
  </si>
  <si>
    <t>케이블트레이지지대(벽/바닥)</t>
  </si>
  <si>
    <t>56EE91119D64E2FAF05624F53AD336</t>
  </si>
  <si>
    <t>01011456EE91119D64E2FAF05624F53AD336</t>
  </si>
  <si>
    <t>56EE91119D64E2FAF05624F53AD330</t>
  </si>
  <si>
    <t>01011456EE91119D64E2FAF05624F53AD330</t>
  </si>
  <si>
    <t>ST 케이블트레이-Straight</t>
  </si>
  <si>
    <t>150*100*t2.3mm</t>
  </si>
  <si>
    <t>56EE91119D64B5A230E42F8327DB05</t>
  </si>
  <si>
    <t>01011456EE91119D64B5A230E42F8327DB05</t>
  </si>
  <si>
    <t>200*100*t2.3mm</t>
  </si>
  <si>
    <t>56EE91119D64B5A230E42F8327DA65</t>
  </si>
  <si>
    <t>01011456EE91119D64B5A230E42F8327DA65</t>
  </si>
  <si>
    <t>300*100*t2.3mm</t>
  </si>
  <si>
    <t>56EE91119D64B5A230E42F8327D5E3</t>
  </si>
  <si>
    <t>01011456EE91119D64B5A230E42F8327D5E3</t>
  </si>
  <si>
    <t>450*100*t2.3mm</t>
  </si>
  <si>
    <t>56EE91119D64B5A230E42F8327D4DD</t>
  </si>
  <si>
    <t>01011456EE91119D64B5A230E42F8327D4DD</t>
  </si>
  <si>
    <t>600*100*t2.3mm</t>
  </si>
  <si>
    <t>56EE91119D64B5A230E42F832636F0</t>
  </si>
  <si>
    <t>01011456EE91119D64B5A230E42F832636F0</t>
  </si>
  <si>
    <t>750*100*t2.3mm</t>
  </si>
  <si>
    <t>56EE91119D64B5A230E42F83263796</t>
  </si>
  <si>
    <t>01011456EE91119D64B5A230E42F83263796</t>
  </si>
  <si>
    <t>750*100*t2.3mm *2단</t>
  </si>
  <si>
    <t>56EE91119D64B5A230E42F83263795</t>
  </si>
  <si>
    <t>01011456EE91119D64B5A230E42F83263795</t>
  </si>
  <si>
    <t>방화폼설치(TC0701000380 대체)</t>
  </si>
  <si>
    <t>우레탄 난연</t>
  </si>
  <si>
    <t>56EE91119D48623790CE6965182A7C</t>
  </si>
  <si>
    <t>01011456EE91119D48623790CE6965182A7C</t>
  </si>
  <si>
    <t>010115  실내 야구장 전기 공사</t>
  </si>
  <si>
    <t>010115</t>
  </si>
  <si>
    <t>0101155629111196BBA49320CB08772218C3</t>
  </si>
  <si>
    <t>0101155629111196BBA49320CB0877221F72</t>
  </si>
  <si>
    <t>600V폴리에틸렌케이블</t>
  </si>
  <si>
    <t>600V폴리에틸렌케이블, 0.6/1kv, F-CV, 3C*4㎟</t>
  </si>
  <si>
    <t>5629111196BBA49320CB08772324B6</t>
  </si>
  <si>
    <t>0101155629111196BBA49320CB08772324B6</t>
  </si>
  <si>
    <t>0101155629111196BBA49320CB087724CBFF</t>
  </si>
  <si>
    <t>010115518111119BE610EE006858227CA26E8CD8E37D</t>
  </si>
  <si>
    <t>010115518111119BE610EE006858227CA26E8CD8E379</t>
  </si>
  <si>
    <t>0101155629111196BBA49320CB087724CEB4</t>
  </si>
  <si>
    <t>0101155629111196BBA49320CB087724CF5A</t>
  </si>
  <si>
    <t>0101155629111196BBA49320CB087728A757</t>
  </si>
  <si>
    <t>파상형경질폴리에틸렌전선관, ELP, 50mm</t>
  </si>
  <si>
    <t>5629111196BBA49320CB087728A5A9</t>
  </si>
  <si>
    <t>0101155629111196BBA49320CB087728A5A9</t>
  </si>
  <si>
    <t>518111119BE606920058E9A3C0E526713DE0E3</t>
  </si>
  <si>
    <t>010115518111119BE606920058E9A3C0E526713DE0E3</t>
  </si>
  <si>
    <t>볼트고정식이음쇠-커넥터</t>
  </si>
  <si>
    <t>518111119BE606920058E9A3C0E526713DE181</t>
  </si>
  <si>
    <t>010115518111119BE606920058E9A3C0E526713DE181</t>
  </si>
  <si>
    <t>010115518111119BE606920058E9A3C0E526713E8769</t>
  </si>
  <si>
    <t>010115518111119BE606920058E9A3C0E526713E876C</t>
  </si>
  <si>
    <t>010115518111119BE606920058E89BC8C3AE14289631</t>
  </si>
  <si>
    <t>010115518111119BE606920058E89BC8C3AE14289636</t>
  </si>
  <si>
    <t>010115518111119BE606920058E89BC8C3AE1428963B</t>
  </si>
  <si>
    <t>010115518111119BE606920058E89BC8C3AE142897DB</t>
  </si>
  <si>
    <t>0101155629111196BBA49320CB087728AA2B</t>
  </si>
  <si>
    <t>01011556EE91119A7130BBC0AEE583BC2C95</t>
  </si>
  <si>
    <t>01011556EE91119A7130BBC0AEE583BC29C1</t>
  </si>
  <si>
    <t>01011556EE91119A7115DDD091A8A27FEDD9</t>
  </si>
  <si>
    <t>01011556EE91119A7115DDD091A8A27FEC31</t>
  </si>
  <si>
    <t>01011556EE91119A566B683030D83869261A</t>
  </si>
  <si>
    <t xml:space="preserve"> 스위치 단로용</t>
  </si>
  <si>
    <t>56EE91119A566B68007C116B226CC3</t>
  </si>
  <si>
    <t>01011556EE91119A566B68007C116B226CC3</t>
  </si>
  <si>
    <t>스위치 3로용</t>
  </si>
  <si>
    <t>56EE91119A566B68007C116B226F97</t>
  </si>
  <si>
    <t>01011556EE91119A566B68007C116B226F97</t>
  </si>
  <si>
    <t>01011556EE91119D64E2FA5053FB2E772A0F</t>
  </si>
  <si>
    <t>01011556EE91119D64E2FA5053FB2E772B16</t>
  </si>
  <si>
    <t>01011556EE91119D64E2FA5053FB2E772841</t>
  </si>
  <si>
    <t>01011556EE91119D64E2FA404C8937D38EB0</t>
  </si>
  <si>
    <t>01011556EE91119D64E2FA209E2E766AF062</t>
  </si>
  <si>
    <t>01011556EE91119D64E2FAF05626A3959543</t>
  </si>
  <si>
    <t>01011556EE91119D64E2FAF05626A39590C1</t>
  </si>
  <si>
    <t>01011556EE91119D64D089F0653B8D7A89F2</t>
  </si>
  <si>
    <t>01011556EE91119D64D089F0653B8D7A89F3</t>
  </si>
  <si>
    <t>01011556EE91119D64D089F0653B8D7A89F4</t>
  </si>
  <si>
    <t>01011556EE91119D64D089F0653B8D7A89F5</t>
  </si>
  <si>
    <t>01011556EE91119D64D089F0653B8D7A88EB</t>
  </si>
  <si>
    <t>01011556EE91119D64D089F0653B8D7A88ED</t>
  </si>
  <si>
    <t>01011556EE91119D64D089D0B75F45A00AD9</t>
  </si>
  <si>
    <t>01011556EE91119D64D089D0B75F45A00DAD</t>
  </si>
  <si>
    <t>01011556EE91119D64C611706936903E2923</t>
  </si>
  <si>
    <t>01011556EE91119D64C6117069312EDCCAF3</t>
  </si>
  <si>
    <t>01011556EE91119D64C6117069312EDCC572</t>
  </si>
  <si>
    <t>01011556EE91119D64C6117069312EDCC46B</t>
  </si>
  <si>
    <t>01011556EE91119D646D98F0A6BEA9DA76FC</t>
  </si>
  <si>
    <t>01011556EE91119D646D98F0A6BEA9DA7783</t>
  </si>
  <si>
    <t>풀박스(천장면)-노출</t>
  </si>
  <si>
    <t>200*200*150mm</t>
  </si>
  <si>
    <t>56EE91119D646D98F0A6BFB0CDD28B</t>
  </si>
  <si>
    <t>01011556EE91119D646D98F0A6BFB0CDD28B</t>
  </si>
  <si>
    <t>01011556EE91119D646D98D0F8C3506135D6</t>
  </si>
  <si>
    <t>01011556EE91119D646D98D0F8C350613A58</t>
  </si>
  <si>
    <t>01011556EE91119D646D98D0F8C35108BA1D</t>
  </si>
  <si>
    <t>010115571251119747C1E5809A8A8C95EFF4</t>
  </si>
  <si>
    <t>010116  실내 양궁장 전기 공사</t>
  </si>
  <si>
    <t>010116</t>
  </si>
  <si>
    <t>0101165629111196BBA49320CB0877221B97</t>
  </si>
  <si>
    <t>0101165629111196BBA49320CB08772324B6</t>
  </si>
  <si>
    <t>0101165629111196BBA49320CB087724CBFF</t>
  </si>
  <si>
    <t>010116518111119BE610EE006858227CA26E8CD8E37D</t>
  </si>
  <si>
    <t>010116518111119BE610EE006858227CA26E8CD8E379</t>
  </si>
  <si>
    <t>0101165629111196BBA49320CB087724CEB4</t>
  </si>
  <si>
    <t>0101165629111196BBA49320CB087724CF5A</t>
  </si>
  <si>
    <t>0101165629111196BBA49320CB087728A757</t>
  </si>
  <si>
    <t>518111119BE606920058E9A3C0E526713DE182</t>
  </si>
  <si>
    <t>010116518111119BE606920058E9A3C0E526713DE182</t>
  </si>
  <si>
    <t>518111119BE606920058E9A3C0E526713E876F</t>
  </si>
  <si>
    <t>010116518111119BE606920058E9A3C0E526713E876F</t>
  </si>
  <si>
    <t>010116568071119112E0C710616F0546AAEF</t>
  </si>
  <si>
    <t>01011656EE91119A7130BBC0AEE583BC2AE8</t>
  </si>
  <si>
    <t>01011656EE91119A7115DDD091A8A27FEDD9</t>
  </si>
  <si>
    <t>01011656EE91119A7115DDD091A8A27FEC31</t>
  </si>
  <si>
    <t>01011656EE91119A566B683030D83869261A</t>
  </si>
  <si>
    <t>01011656EE91119A566B68007C116B226CC3</t>
  </si>
  <si>
    <t>01011656EE91119A566B68007C116B226F97</t>
  </si>
  <si>
    <t>01011656EE91119D64E2FA5053FB2E772A0F</t>
  </si>
  <si>
    <t>01011656EE91119D64E2FA5053FB2E772841</t>
  </si>
  <si>
    <t>01011656EE91119D64E2FA00D1BEF915A414</t>
  </si>
  <si>
    <t>01011656EE91119D64E2FAF05626A3959396</t>
  </si>
  <si>
    <t>01011656EE91119D64D089F0653B8D7A89F2</t>
  </si>
  <si>
    <t>01011656EE91119D64D089F0653B8D7A89F3</t>
  </si>
  <si>
    <t>01011656EE91119D64D089F0653B8D7A88EB</t>
  </si>
  <si>
    <t>01011656EE91119D64D089F0653B8D7A88ED</t>
  </si>
  <si>
    <t>0.6/1kv, 25㎟</t>
  </si>
  <si>
    <t>56EE91119D64D089D0B75F45A00EB4</t>
  </si>
  <si>
    <t>01011656EE91119D64D089D0B75F45A00EB4</t>
  </si>
  <si>
    <t>01011656EE91119D64C611706934E242C496</t>
  </si>
  <si>
    <t>01011656EE91119D64C6117069312EDCCE6E</t>
  </si>
  <si>
    <t>01011656EE91119D64C6117069312EDCC572</t>
  </si>
  <si>
    <t>01011656EE91119D64AB45A0F5C0AA6A2510</t>
  </si>
  <si>
    <t>01011656EE91119D646D98F0A6BEA9DA76FC</t>
  </si>
  <si>
    <t>01011656EE91119D646D98F0A6BEA9DA7783</t>
  </si>
  <si>
    <t>01011656EE91119D646D98D0F8C3506135D6</t>
  </si>
  <si>
    <t>01011656EE91119D646D98D0F8C350613A58</t>
  </si>
  <si>
    <t>01011656EE91119D646D98D0F8C35108BA1D</t>
  </si>
  <si>
    <t>010117  체육관 전기 공사</t>
  </si>
  <si>
    <t>010117</t>
  </si>
  <si>
    <t>5629111196BBA49320CB087725EB5A</t>
  </si>
  <si>
    <t>0101175629111196BBA49320CB087725EB5A</t>
  </si>
  <si>
    <t>E75</t>
  </si>
  <si>
    <t>518111119BE606920058E9A3C0E526713DE180</t>
  </si>
  <si>
    <t>010117518111119BE606920058E9A3C0E526713DE180</t>
  </si>
  <si>
    <t>518111119BE606920058E9A3C0E526713E876D</t>
  </si>
  <si>
    <t>010117518111119BE606920058E9A3C0E526713E876D</t>
  </si>
  <si>
    <t>010117568071119112E0C710616F0546AAEF</t>
  </si>
  <si>
    <t>56EE91119A7130BBC0AEE583BC283A</t>
  </si>
  <si>
    <t>01011756EE91119A7130BBC0AEE583BC283A</t>
  </si>
  <si>
    <t>400*400*300mm 이하</t>
  </si>
  <si>
    <t>56EE91119A716DFD7024FBDB2BC4C7</t>
  </si>
  <si>
    <t>01011756EE91119A716DFD7024FBDB2BC4C7</t>
  </si>
  <si>
    <t>80㎜</t>
  </si>
  <si>
    <t>56EE91119D64E2FA00D1BEF915A53A</t>
  </si>
  <si>
    <t>01011756EE91119D64E2FA00D1BEF915A53A</t>
  </si>
  <si>
    <t>70C</t>
  </si>
  <si>
    <t>56EE91119D64E2FAF05626A39591E8</t>
  </si>
  <si>
    <t>01011756EE91119D64E2FAF05626A39591E8</t>
  </si>
  <si>
    <t>0.6/1kv, 35㎟</t>
  </si>
  <si>
    <t>56EE91119D64D089D0B75F45A00F5A</t>
  </si>
  <si>
    <t>01011756EE91119D64D089D0B75F45A00F5A</t>
  </si>
  <si>
    <t>01011756EE91119D64C611706934E243D4E1</t>
  </si>
  <si>
    <t>01011756EE91119D64AB45A0F5C0AA6A2510</t>
  </si>
  <si>
    <t>010118  1단계공사</t>
  </si>
  <si>
    <t>010118</t>
  </si>
  <si>
    <t>접지용비닐절연전선, F-GV, 6㎟</t>
  </si>
  <si>
    <t>5629111196BBA49320CB0877221AF0</t>
  </si>
  <si>
    <t>0101185629111196BBA49320CB0877221AF0</t>
  </si>
  <si>
    <t>0101185629111196BBA49320CB08772219EA</t>
  </si>
  <si>
    <t>0101185629111196BBA49320CB0877221F72</t>
  </si>
  <si>
    <t>0101185629111196BBA49320CB0877221E6B</t>
  </si>
  <si>
    <t>풀박스, 200*200*150mm</t>
  </si>
  <si>
    <t>5629111196BBA49320CB0877232BE6</t>
  </si>
  <si>
    <t>0101185629111196BBA49320CB0877232BE6</t>
  </si>
  <si>
    <t>강제전선관</t>
  </si>
  <si>
    <t>강제전선관, 후강전선관, 아연도, 28mm</t>
  </si>
  <si>
    <t>5629111196BBA49320CB087728A3FC</t>
  </si>
  <si>
    <t>0101185629111196BBA49320CB087728A3FC</t>
  </si>
  <si>
    <t>0101185629111196BBA49320CB087728A757</t>
  </si>
  <si>
    <t>옥외노출형</t>
  </si>
  <si>
    <t>56EE91119A6033CB60574B737E03F8</t>
  </si>
  <si>
    <t>01011856EE91119A6033CB60574B737E03F8</t>
  </si>
  <si>
    <t>01011856EE91119D64E2FAF05626A3959543</t>
  </si>
  <si>
    <t>1C*35㎟-4열</t>
  </si>
  <si>
    <t>56EE91119D64C611706934E242C5B8</t>
  </si>
  <si>
    <t>01011856EE91119D64C611706934E242C5B8</t>
  </si>
  <si>
    <t>01011856EE91119D64C611706934E243D4E1</t>
  </si>
  <si>
    <t>01011856EE91119D64C611706937B7C70BBA</t>
  </si>
  <si>
    <t>01011856EE91119D64C6117069312EDCC8C6</t>
  </si>
  <si>
    <t>010119  3단계 철거 공사</t>
  </si>
  <si>
    <t>010119</t>
  </si>
  <si>
    <t>01011956EE91119A6033CB60574B737E03F8</t>
  </si>
  <si>
    <t>0.6/1kv 난연 전력케이블(F-CV)-철거</t>
  </si>
  <si>
    <t>5629111196BBA49320CB0877294B0C</t>
  </si>
  <si>
    <t>0101195629111196BBA49320CB0877294B0C</t>
  </si>
  <si>
    <t>접지용비닐절연전선-철거</t>
  </si>
  <si>
    <t>5629111196BBA49320CB08772948B8</t>
  </si>
  <si>
    <t>0101195629111196BBA49320CB08772948B8</t>
  </si>
  <si>
    <t>5629111196BBA49320CB087729495F</t>
  </si>
  <si>
    <t>0101195629111196BBA49320CB087729495F</t>
  </si>
  <si>
    <t>5629111196BBA49320CB0877294EC1</t>
  </si>
  <si>
    <t>0101195629111196BBA49320CB0877294EC1</t>
  </si>
  <si>
    <t>5629111196BBA49320CB0877294FE7</t>
  </si>
  <si>
    <t>0101195629111196BBA49320CB0877294FE7</t>
  </si>
  <si>
    <t>고철고자재</t>
  </si>
  <si>
    <t>동</t>
  </si>
  <si>
    <t>kg</t>
  </si>
  <si>
    <t>571251119747C1E5809A8A8C95EEECF9A85B96</t>
  </si>
  <si>
    <t>010119571251119747C1E5809A8A8C95EEECF9A85B96</t>
  </si>
  <si>
    <t>571251119747C1E5809A8A8C95EEEB</t>
  </si>
  <si>
    <t>010119571251119747C1E5809A8A8C95EEEB</t>
  </si>
  <si>
    <t>0.6/1kv 난연 전력케이블(F-CV)- 철거</t>
  </si>
  <si>
    <t>571251119747C1E5809A8A8C95EEE4</t>
  </si>
  <si>
    <t>010119571251119747C1E5809A8A8C95EEE4</t>
  </si>
  <si>
    <t>571251119747C1E5809A8A8C95EFF3</t>
  </si>
  <si>
    <t>010119571251119747C1E5809A8A8C95EFF3</t>
  </si>
  <si>
    <t>010120  기존교실 철거공사</t>
  </si>
  <si>
    <t>010120</t>
  </si>
  <si>
    <t>원형투광기 철거</t>
  </si>
  <si>
    <t>HQI-TS 150W</t>
  </si>
  <si>
    <t>5629111196BBA49320CB087723255D</t>
  </si>
  <si>
    <t>0101205629111196BBA49320CB087723255D</t>
  </si>
  <si>
    <t>배전용변압기</t>
  </si>
  <si>
    <t>몰드변압기, 3∮ 800kvA, 22.9kv/380-110V</t>
  </si>
  <si>
    <t>5629111196BBA49320CB0877232ADF</t>
  </si>
  <si>
    <t>0101205629111196BBA49320CB0877232ADF</t>
  </si>
  <si>
    <t>배전용변압기-고재처리비</t>
  </si>
  <si>
    <t>571251119747C1E5809A8A8C95EEECF9A85B98</t>
  </si>
  <si>
    <t>010120571251119747C1E5809A8A8C95EEECF9A85B98</t>
  </si>
  <si>
    <t>010121  관급자 관급자재</t>
  </si>
  <si>
    <t>010121</t>
  </si>
  <si>
    <t>식</t>
  </si>
  <si>
    <t>5629111196BBA49320CB0877294C13</t>
  </si>
  <si>
    <t>0101215629111196BBA49320CB0877294C13</t>
  </si>
  <si>
    <t>MCC반</t>
  </si>
  <si>
    <t>5629111196BBA49320CB0877294D3A</t>
  </si>
  <si>
    <t>0101215629111196BBA49320CB0877294D3A</t>
  </si>
  <si>
    <t>태양광</t>
  </si>
  <si>
    <t>5629111196BBA49320CB0877294210</t>
  </si>
  <si>
    <t>0101215629111196BBA49320CB0877294210</t>
  </si>
  <si>
    <t>조명기구</t>
  </si>
  <si>
    <t>571251119747C1E5809A8A8C95EEECF9A858DE</t>
  </si>
  <si>
    <t>010121571251119747C1E5809A8A8C95EEECF9A858DE</t>
  </si>
  <si>
    <t>010122  도급자 관급자재</t>
  </si>
  <si>
    <t>010122</t>
  </si>
  <si>
    <t>분전반</t>
  </si>
  <si>
    <t>571251119747C1E5809A8A8C95EEECF9A858DF</t>
  </si>
  <si>
    <t>010122571251119747C1E5809A8A8C95EEECF9A858DF</t>
  </si>
  <si>
    <t>010123  동파방지열선</t>
  </si>
  <si>
    <t>010123</t>
  </si>
  <si>
    <t>0101235629111196BBA49320CB0877221AF0</t>
  </si>
  <si>
    <t>0.6/1kv 트레이용 동편조차폐 제어케이블(F-CVV-SB)</t>
  </si>
  <si>
    <t>3C*1.5㎟</t>
  </si>
  <si>
    <t>57FBB11193B2B10250BB0E5D7078B7</t>
  </si>
  <si>
    <t>01012357FBB11193B2B10250BB0E5D7078B7</t>
  </si>
  <si>
    <t>6㎟</t>
  </si>
  <si>
    <t>56EE91119D64D089F0653B8D7A8BBD</t>
  </si>
  <si>
    <t>01012356EE91119D64D089F0653B8D7A8BBD</t>
  </si>
  <si>
    <t>강제전선관-매입</t>
  </si>
  <si>
    <t>아연도, 16mm</t>
  </si>
  <si>
    <t>56EE91119D64E2FA30A51F27938BF9</t>
  </si>
  <si>
    <t>01012356EE91119D64E2FA30A51F27938BF9</t>
  </si>
  <si>
    <t>아연도, 22mm</t>
  </si>
  <si>
    <t>56EE91119D64E2FA30A51F27938825</t>
  </si>
  <si>
    <t>01012356EE91119D64E2FA30A51F27938825</t>
  </si>
  <si>
    <t>`Self Regulating Heating Cable</t>
  </si>
  <si>
    <t>`WM2-XR</t>
  </si>
  <si>
    <t>5629111196BBA49320CB0876197FDF</t>
  </si>
  <si>
    <t>0101235629111196BBA49320CB0876197FDF</t>
  </si>
  <si>
    <t>'Power Connection Kit</t>
  </si>
  <si>
    <t>'WMK-PC</t>
  </si>
  <si>
    <t>571251119747C1E5809A8A8C95EEED80</t>
  </si>
  <si>
    <t>010123571251119747C1E5809A8A8C95EEED80</t>
  </si>
  <si>
    <t>'End Seal Kit</t>
  </si>
  <si>
    <t>'WMK-ES</t>
  </si>
  <si>
    <t>571251119747C1E5809A8A8C95EEED81</t>
  </si>
  <si>
    <t>010123571251119747C1E5809A8A8C95EEED81</t>
  </si>
  <si>
    <t>'Control Panel (SMP-1)</t>
  </si>
  <si>
    <t>'옥내벽부 STEEL</t>
  </si>
  <si>
    <t>5629111196BBA49320CB08761850FF</t>
  </si>
  <si>
    <t>0101235629111196BBA49320CB08761850FF</t>
  </si>
  <si>
    <t>`Snow Detector</t>
  </si>
  <si>
    <t>`524-89</t>
  </si>
  <si>
    <t>5629111196BBA49320CB0876197890</t>
  </si>
  <si>
    <t>0101235629111196BBA49320CB0876197890</t>
  </si>
  <si>
    <t>`Junction Box</t>
  </si>
  <si>
    <t>`SUS옥외 방수형</t>
  </si>
  <si>
    <t>5629111196BBA49320CB08761979B6</t>
  </si>
  <si>
    <t>0101235629111196BBA49320CB08761979B6</t>
  </si>
  <si>
    <t>`16WSL2-CP</t>
  </si>
  <si>
    <t>5629111196BBA49320CB0876197B64</t>
  </si>
  <si>
    <t>0101235629111196BBA49320CB0876197B64</t>
  </si>
  <si>
    <t>`Power Connection Kit</t>
  </si>
  <si>
    <t>`WC-PKB</t>
  </si>
  <si>
    <t>5629111196BBA49320CB0876197435</t>
  </si>
  <si>
    <t>0101235629111196BBA49320CB0876197435</t>
  </si>
  <si>
    <t>`End Seal Kit</t>
  </si>
  <si>
    <t>`WC-ESK</t>
  </si>
  <si>
    <t>5629111196BBA49320CB08761975DB</t>
  </si>
  <si>
    <t>0101235629111196BBA49320CB08761975DB</t>
  </si>
  <si>
    <t>`Glass Fiber Tape</t>
  </si>
  <si>
    <t>`WC-GT30</t>
  </si>
  <si>
    <t>R/L</t>
  </si>
  <si>
    <t>5629111196BBA49320CB0876185561</t>
  </si>
  <si>
    <t>0101235629111196BBA49320CB0876185561</t>
  </si>
  <si>
    <t>`RTD Sensor</t>
  </si>
  <si>
    <t>`PT-100</t>
  </si>
  <si>
    <t>5629111196BBA49320CB087618545A</t>
  </si>
  <si>
    <t>0101235629111196BBA49320CB087618545A</t>
  </si>
  <si>
    <t>'Control Panel (HTP-1)</t>
  </si>
  <si>
    <t>5629111196BBA49320CB0876185186</t>
  </si>
  <si>
    <t>0101235629111196BBA49320CB0876185186</t>
  </si>
  <si>
    <t>010124  가설전기공사</t>
  </si>
  <si>
    <t>010124</t>
  </si>
  <si>
    <t>가설분전반</t>
  </si>
  <si>
    <t>계량기 박스</t>
  </si>
  <si>
    <t>5629111196BBA49320CB08761B218A</t>
  </si>
  <si>
    <t>0101245629111196BBA49320CB08761B218A</t>
  </si>
  <si>
    <t>현장MAIN 분전반</t>
  </si>
  <si>
    <t>5629111196BBA49320CB08761B20E3</t>
  </si>
  <si>
    <t>0101245629111196BBA49320CB08761B20E3</t>
  </si>
  <si>
    <t>현장LP-1 분전반</t>
  </si>
  <si>
    <t>5629111196BBA49320CB08761A0236</t>
  </si>
  <si>
    <t>0101245629111196BBA49320CB08761A0236</t>
  </si>
  <si>
    <t>현장LP-2 분전반</t>
  </si>
  <si>
    <t>5629111196BBA49320CB08761A03DD</t>
  </si>
  <si>
    <t>0101245629111196BBA49320CB08761A03DD</t>
  </si>
  <si>
    <t>현장 옥외 분전반</t>
  </si>
  <si>
    <t>5629111196BBA49320CB08761A0009</t>
  </si>
  <si>
    <t>0101245629111196BBA49320CB08761A0009</t>
  </si>
  <si>
    <t>600V폴리에틸렌케이블, 0.6/1kv, F-CV, 2C*6㎟</t>
  </si>
  <si>
    <t>5629111196BBA49320CB08761B2AE6</t>
  </si>
  <si>
    <t>0101245629111196BBA49320CB08761B2AE6</t>
  </si>
  <si>
    <t>600V폴리에틸렌케이블, 0.6/1kv, F-CV, 1C*35㎟</t>
  </si>
  <si>
    <t>5629111196BBA49320CB08761B29C0</t>
  </si>
  <si>
    <t>0101245629111196BBA49320CB08761B29C0</t>
  </si>
  <si>
    <t>600V폴리에틸렌케이블, 0.6/1kv, F-CV, 1C*70㎟</t>
  </si>
  <si>
    <t>5629111196BBA49320CB08761B2839</t>
  </si>
  <si>
    <t>0101245629111196BBA49320CB08761B2839</t>
  </si>
  <si>
    <t>600V폴리에틸렌케이블, 0.6/1kv, F-CV, 1C*95㎟</t>
  </si>
  <si>
    <t>5629111196BBA49320CB08761B2B8D</t>
  </si>
  <si>
    <t>0101245629111196BBA49320CB08761B2B8D</t>
  </si>
  <si>
    <t>5629111196BBA49320CB08761B2DBB</t>
  </si>
  <si>
    <t>0101245629111196BBA49320CB08761B2DBB</t>
  </si>
  <si>
    <t>파상형경질폴리에틸렌전선관, ELP, 65mm</t>
  </si>
  <si>
    <t>5629111196BBA49320CB08761B2C94</t>
  </si>
  <si>
    <t>0101245629111196BBA49320CB08761B2C94</t>
  </si>
  <si>
    <t>파상형경질폴리에틸렌전선관, ELP, 80mm</t>
  </si>
  <si>
    <t>5629111196BBA49320CB08761B2F68</t>
  </si>
  <si>
    <t>0101245629111196BBA49320CB08761B2F68</t>
  </si>
  <si>
    <t>파상형경질폴리에틸렌전선관, ELP, 100mm</t>
  </si>
  <si>
    <t>5629111196BBA49320CB08761B2E41</t>
  </si>
  <si>
    <t>0101245629111196BBA49320CB08761B2E41</t>
  </si>
  <si>
    <t>010124568071119112E0C710616F0546AAEF</t>
  </si>
  <si>
    <t>16∮*1800mm</t>
  </si>
  <si>
    <t>56EE91119D64AB45E0507583BF6A17</t>
  </si>
  <si>
    <t>01012456EE91119D64AB45E0507583BF6A17</t>
  </si>
  <si>
    <t>5629111196BBA49320CB08761853B4</t>
  </si>
  <si>
    <t>0101245629111196BBA49320CB08761853B4</t>
  </si>
  <si>
    <t>5629111196BBA49320CB08761852AD</t>
  </si>
  <si>
    <t>0101245629111196BBA49320CB08761852AD</t>
  </si>
  <si>
    <t>5629111196BBA49320CB0876185DB7</t>
  </si>
  <si>
    <t>0101245629111196BBA49320CB0876185DB7</t>
  </si>
  <si>
    <t>5629111196BBA49320CB0876185C90</t>
  </si>
  <si>
    <t>0101245629111196BBA49320CB0876185C90</t>
  </si>
  <si>
    <t>비      고</t>
  </si>
  <si>
    <t>다운라이트</t>
  </si>
  <si>
    <t>면</t>
  </si>
  <si>
    <t>계</t>
  </si>
  <si>
    <t>공 사 원 가 계 산 서</t>
  </si>
  <si>
    <t>공사명 : 서울인헌초그린스마트미래학교증개축전기공사</t>
  </si>
  <si>
    <t>비        목</t>
  </si>
  <si>
    <t>금      액</t>
  </si>
  <si>
    <t>구        성        비</t>
  </si>
  <si>
    <t>순   공   사   원   가</t>
  </si>
  <si>
    <t>재   료   비</t>
  </si>
  <si>
    <t>노   무   비</t>
  </si>
  <si>
    <t>경        비</t>
  </si>
  <si>
    <t>A1</t>
  </si>
  <si>
    <t>직  접  재  료  비</t>
  </si>
  <si>
    <t>A2</t>
  </si>
  <si>
    <t>간  접  재  료  비</t>
  </si>
  <si>
    <t>A3</t>
  </si>
  <si>
    <t>작업설, 부산물(△)</t>
  </si>
  <si>
    <t>AS</t>
  </si>
  <si>
    <t>[ 소          계 ]</t>
  </si>
  <si>
    <t>B1</t>
  </si>
  <si>
    <t>직  접  노  무  비</t>
  </si>
  <si>
    <t>B2</t>
  </si>
  <si>
    <t>간  접  노  무  비</t>
  </si>
  <si>
    <t>직접노무비 * 18.1%</t>
  </si>
  <si>
    <t>BS</t>
  </si>
  <si>
    <t>C2</t>
  </si>
  <si>
    <t>경              비</t>
  </si>
  <si>
    <t>C4</t>
  </si>
  <si>
    <t>산  재  보  험  료</t>
  </si>
  <si>
    <t>노무비 * 3.56%</t>
  </si>
  <si>
    <t>C5</t>
  </si>
  <si>
    <t>고  용  보  험  료</t>
  </si>
  <si>
    <t>노무비 * 1.01%</t>
  </si>
  <si>
    <t>C6</t>
  </si>
  <si>
    <t>국민  건강  보험료</t>
  </si>
  <si>
    <t>직접노무비 * 3.595%</t>
  </si>
  <si>
    <t>C7</t>
  </si>
  <si>
    <t>국민  연금  보험료</t>
  </si>
  <si>
    <t>직접노무비 * 4.75%</t>
  </si>
  <si>
    <t>C8</t>
  </si>
  <si>
    <t>퇴직  공제  부금비</t>
  </si>
  <si>
    <t>직접노무비 * 2.3%</t>
  </si>
  <si>
    <t>CB</t>
  </si>
  <si>
    <t>노인장기요양보험료</t>
  </si>
  <si>
    <t>건강보험료 * 13.14%</t>
  </si>
  <si>
    <t>CA</t>
  </si>
  <si>
    <t>산업안전보건관리비</t>
  </si>
  <si>
    <t>(재료비+직노+도급자재비) * 3.11%+기초</t>
  </si>
  <si>
    <t>CD</t>
  </si>
  <si>
    <t>임금채권부담금</t>
  </si>
  <si>
    <t>노무비 * 0.09%</t>
  </si>
  <si>
    <t>CC</t>
  </si>
  <si>
    <t>석면분담금</t>
  </si>
  <si>
    <t>노무비 * 0.006%</t>
  </si>
  <si>
    <t>CG</t>
  </si>
  <si>
    <t>기   타    경   비</t>
  </si>
  <si>
    <t>(재료비+노무비) * 5.5%</t>
  </si>
  <si>
    <t>CS</t>
  </si>
  <si>
    <t>S1</t>
  </si>
  <si>
    <t>D1</t>
  </si>
  <si>
    <t>일  반  관  리  비</t>
  </si>
  <si>
    <t>계 * 6.5%</t>
  </si>
  <si>
    <t>D2</t>
  </si>
  <si>
    <t>이              윤</t>
  </si>
  <si>
    <t>(노무비+경비+일반관리비) * 15%</t>
  </si>
  <si>
    <t>D9</t>
  </si>
  <si>
    <t>공   급    가   액</t>
  </si>
  <si>
    <t>DB</t>
  </si>
  <si>
    <t>부  가  가  치  세</t>
  </si>
  <si>
    <t>공급가액 * 10%</t>
  </si>
  <si>
    <t>DH</t>
  </si>
  <si>
    <t>도      급      액</t>
  </si>
  <si>
    <t>DK</t>
  </si>
  <si>
    <t>한전 사용전검사</t>
  </si>
  <si>
    <t>DL</t>
  </si>
  <si>
    <t>재해예방기술지도</t>
  </si>
  <si>
    <t>DN</t>
  </si>
  <si>
    <t>도급자설치관급자재</t>
  </si>
  <si>
    <t>DM</t>
  </si>
  <si>
    <t>관급자설치관급자재</t>
  </si>
  <si>
    <t>S2</t>
  </si>
  <si>
    <t>총   공   사    비</t>
  </si>
  <si>
    <t>합계의 0.54%</t>
  </si>
  <si>
    <t>조달수수료</t>
  </si>
  <si>
    <t>소       계</t>
    <phoneticPr fontId="1" type="noConversion"/>
  </si>
  <si>
    <t>식</t>
    <phoneticPr fontId="1" type="noConversion"/>
  </si>
  <si>
    <t>분전반</t>
    <phoneticPr fontId="1" type="noConversion"/>
  </si>
  <si>
    <t>020112102.분전반</t>
    <phoneticPr fontId="1" type="noConversion"/>
  </si>
  <si>
    <t>가로등주</t>
  </si>
  <si>
    <t xml:space="preserve">'조명기구 TYPE "OL-1" </t>
    <phoneticPr fontId="1" type="noConversion"/>
  </si>
  <si>
    <t>LED보안등</t>
  </si>
  <si>
    <t xml:space="preserve">'조명기구 TYPE "OL" </t>
    <phoneticPr fontId="1" type="noConversion"/>
  </si>
  <si>
    <t>직부등</t>
  </si>
  <si>
    <t xml:space="preserve">'조명기구 TYPE "O" </t>
    <phoneticPr fontId="1" type="noConversion"/>
  </si>
  <si>
    <t xml:space="preserve">'조명기구 TYPE "G" </t>
    <phoneticPr fontId="1" type="noConversion"/>
  </si>
  <si>
    <t>LED T5 간접등</t>
  </si>
  <si>
    <t xml:space="preserve">'조명기구 TYPE "D" </t>
    <phoneticPr fontId="1" type="noConversion"/>
  </si>
  <si>
    <t>레이스웨이 조명</t>
  </si>
  <si>
    <t xml:space="preserve">'조명기구 TYPE "C1" </t>
    <phoneticPr fontId="1" type="noConversion"/>
  </si>
  <si>
    <t>평판매입등</t>
  </si>
  <si>
    <t xml:space="preserve">'조명기구 TYPE "A" </t>
    <phoneticPr fontId="1" type="noConversion"/>
  </si>
  <si>
    <t>020112101.조명기구</t>
    <phoneticPr fontId="1" type="noConversion"/>
  </si>
  <si>
    <t>조</t>
    <phoneticPr fontId="1" type="noConversion"/>
  </si>
  <si>
    <t xml:space="preserve"> PVQMax-MON, (부품)모니터링시스템</t>
    <phoneticPr fontId="9" type="noConversion"/>
  </si>
  <si>
    <t>태양광발전장치</t>
    <phoneticPr fontId="1" type="noConversion"/>
  </si>
  <si>
    <t xml:space="preserve"> PVQMax-Roof-E Type-BIPV15, 루프형</t>
    <phoneticPr fontId="9" type="noConversion"/>
  </si>
  <si>
    <t xml:space="preserve"> PVQMax-Roof-E Type-BIPV35, 루프형</t>
    <phoneticPr fontId="9" type="noConversion"/>
  </si>
  <si>
    <t xml:space="preserve"> PVQMax-Roof Type-BIPV35, 루프형</t>
    <phoneticPr fontId="1" type="noConversion"/>
  </si>
  <si>
    <t xml:space="preserve"> PVQMax-Roof Type-BIPV75, 루프형</t>
    <phoneticPr fontId="9" type="noConversion"/>
  </si>
  <si>
    <t>020112103. 태양광설비</t>
    <phoneticPr fontId="1" type="noConversion"/>
  </si>
  <si>
    <t>전동기제어반</t>
  </si>
  <si>
    <t>020112102.  MCC반</t>
    <phoneticPr fontId="1" type="noConversion"/>
  </si>
  <si>
    <t>폐쇄형배전반</t>
    <phoneticPr fontId="1" type="noConversion"/>
  </si>
  <si>
    <t>020112001.수배전반</t>
    <phoneticPr fontId="1" type="noConversion"/>
  </si>
  <si>
    <t>'0201120  관급자 관급자재</t>
    <phoneticPr fontId="1" type="noConversion"/>
  </si>
  <si>
    <t xml:space="preserve">조명기구 </t>
    <phoneticPr fontId="1" type="noConversion"/>
  </si>
  <si>
    <t>0201121  도급자 관급자재</t>
    <phoneticPr fontId="1" type="noConversion"/>
  </si>
  <si>
    <t>020112002 MCC반</t>
    <phoneticPr fontId="1" type="noConversion"/>
  </si>
  <si>
    <t>0201120  관급자 관급자재</t>
    <phoneticPr fontId="1" type="noConversion"/>
  </si>
  <si>
    <t>[ 2026 인헌전기 ]</t>
  </si>
  <si>
    <t xml:space="preserve"> PVQMax-Roof Type-BIPV40, 루프형</t>
    <phoneticPr fontId="1" type="noConversion"/>
  </si>
  <si>
    <t>임시전력19,111,371 한전5,348,105</t>
    <phoneticPr fontId="1" type="noConversion"/>
  </si>
  <si>
    <t>손해배상공제료</t>
    <phoneticPr fontId="1" type="noConversion"/>
  </si>
  <si>
    <t>(공급가액+도급자관급)*0.26477%</t>
    <phoneticPr fontId="1" type="noConversion"/>
  </si>
  <si>
    <t xml:space="preserve">도금액 :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</si>
</sst>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
    <numFmt numFmtId="180" formatCode="0_ ;[Red]\-0\ "/>
  </numFmts>
  <fonts count="12" x14ac:knownFonts="1">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1"/>
      <color theme="1"/>
      <name val="맑은 고딕"/>
      <family val="2"/>
      <charset val="129"/>
      <scheme val="minor"/>
    </font>
    <font>
      <sz val="11"/>
      <color theme="1"/>
      <name val="굴림체"/>
      <family val="3"/>
      <charset val="129"/>
    </font>
    <font>
      <sz val="11"/>
      <name val="굴림"/>
      <family val="3"/>
      <charset val="129"/>
    </font>
    <font>
      <sz val="9"/>
      <name val="굴림체"/>
      <family val="3"/>
      <charset val="129"/>
    </font>
    <font>
      <sz val="8"/>
      <name val="돋움"/>
      <family val="3"/>
      <charset val="129"/>
    </font>
    <font>
      <sz val="10"/>
      <name val="굴림"/>
      <family val="3"/>
      <charset val="129"/>
    </font>
    <font>
      <sz val="11"/>
      <name val="돋움"/>
      <family val="3"/>
      <charset val="129"/>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hair">
        <color indexed="64"/>
      </left>
      <right style="hair">
        <color indexed="64"/>
      </right>
      <top style="hair">
        <color indexed="64"/>
      </top>
      <bottom style="hair">
        <color indexed="64"/>
      </bottom>
      <diagonal/>
    </border>
    <border>
      <left/>
      <right style="thin">
        <color auto="1"/>
      </right>
      <top/>
      <bottom/>
      <diagonal/>
    </border>
  </borders>
  <cellStyleXfs count="5">
    <xf numFmtId="0" fontId="0" fillId="0" borderId="0">
      <alignment vertical="center"/>
    </xf>
    <xf numFmtId="41" fontId="5" fillId="0" borderId="0" applyFont="0" applyFill="0" applyBorder="0" applyAlignment="0" applyProtection="0">
      <alignment vertical="center"/>
    </xf>
    <xf numFmtId="0" fontId="11" fillId="0" borderId="0"/>
    <xf numFmtId="0" fontId="11" fillId="0" borderId="0"/>
    <xf numFmtId="0" fontId="11" fillId="0" borderId="0"/>
  </cellStyleXfs>
  <cellXfs count="73">
    <xf numFmtId="0" fontId="0" fillId="0" borderId="0" xfId="0">
      <alignment vertical="center"/>
    </xf>
    <xf numFmtId="0" fontId="0" fillId="0" borderId="0" xfId="0" quotePrefix="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1" xfId="0" quotePrefix="1" applyBorder="1">
      <alignment vertical="center"/>
    </xf>
    <xf numFmtId="0" fontId="3" fillId="0" borderId="2" xfId="0" applyFont="1" applyBorder="1">
      <alignment vertical="center"/>
    </xf>
    <xf numFmtId="0" fontId="3" fillId="0" borderId="3" xfId="0" applyFont="1" applyBorder="1">
      <alignment vertical="center"/>
    </xf>
    <xf numFmtId="0" fontId="4" fillId="0" borderId="4" xfId="0" quotePrefix="1" applyFont="1" applyBorder="1" applyAlignment="1">
      <alignment horizontal="center" vertical="center"/>
    </xf>
    <xf numFmtId="176" fontId="0" fillId="0" borderId="0" xfId="0" applyNumberFormat="1">
      <alignment vertical="center"/>
    </xf>
    <xf numFmtId="0" fontId="0" fillId="0" borderId="0" xfId="0" quotePrefix="1" applyAlignment="1">
      <alignment vertical="top"/>
    </xf>
    <xf numFmtId="0" fontId="0" fillId="0" borderId="0" xfId="0" applyAlignment="1">
      <alignment vertical="top"/>
    </xf>
    <xf numFmtId="0" fontId="4" fillId="0" borderId="4" xfId="0" quotePrefix="1" applyFont="1" applyBorder="1" applyAlignment="1">
      <alignment horizontal="center" vertical="center" wrapText="1"/>
    </xf>
    <xf numFmtId="0" fontId="3" fillId="0" borderId="4" xfId="0" quotePrefix="1" applyFont="1" applyBorder="1" applyAlignment="1">
      <alignment vertical="center" wrapText="1"/>
    </xf>
    <xf numFmtId="0" fontId="3" fillId="0" borderId="4" xfId="0" applyFont="1" applyBorder="1" applyAlignment="1">
      <alignment vertical="center" wrapText="1"/>
    </xf>
    <xf numFmtId="176" fontId="3" fillId="0" borderId="4" xfId="0" applyNumberFormat="1" applyFont="1" applyBorder="1" applyAlignment="1">
      <alignment vertical="center" wrapText="1"/>
    </xf>
    <xf numFmtId="0" fontId="0" fillId="0" borderId="4" xfId="0" quotePrefix="1" applyBorder="1" applyAlignment="1">
      <alignment vertical="center" wrapText="1"/>
    </xf>
    <xf numFmtId="0" fontId="3" fillId="0" borderId="4" xfId="0" quotePrefix="1" applyFont="1" applyBorder="1" applyAlignment="1">
      <alignment vertical="top" wrapText="1"/>
    </xf>
    <xf numFmtId="0" fontId="3" fillId="0" borderId="4" xfId="0" applyFont="1" applyBorder="1" applyAlignment="1">
      <alignment vertical="top" wrapText="1"/>
    </xf>
    <xf numFmtId="176" fontId="3" fillId="0" borderId="4" xfId="0" applyNumberFormat="1" applyFont="1" applyBorder="1" applyAlignment="1">
      <alignment vertical="top" wrapText="1"/>
    </xf>
    <xf numFmtId="0" fontId="3" fillId="0" borderId="5" xfId="0" quotePrefix="1" applyFont="1" applyBorder="1" applyAlignment="1">
      <alignment vertical="center" wrapText="1"/>
    </xf>
    <xf numFmtId="0" fontId="3" fillId="0" borderId="4" xfId="0" quotePrefix="1" applyFont="1" applyBorder="1" applyAlignment="1">
      <alignment horizontal="center" vertical="center" wrapText="1"/>
    </xf>
    <xf numFmtId="0" fontId="0" fillId="0" borderId="5" xfId="0" quotePrefix="1" applyBorder="1" applyAlignment="1">
      <alignment vertical="center" wrapText="1"/>
    </xf>
    <xf numFmtId="41" fontId="0" fillId="0" borderId="0" xfId="1" applyFont="1">
      <alignment vertical="center"/>
    </xf>
    <xf numFmtId="0" fontId="0" fillId="0" borderId="0" xfId="0" applyAlignment="1">
      <alignment horizontal="center" vertical="center"/>
    </xf>
    <xf numFmtId="0" fontId="6" fillId="0" borderId="5" xfId="0" applyFont="1" applyBorder="1" applyAlignment="1">
      <alignment horizontal="center" vertical="center" wrapText="1"/>
    </xf>
    <xf numFmtId="176" fontId="6" fillId="0" borderId="5" xfId="0" applyNumberFormat="1" applyFont="1" applyBorder="1" applyAlignment="1">
      <alignment vertical="center" wrapText="1"/>
    </xf>
    <xf numFmtId="41" fontId="6" fillId="0" borderId="5" xfId="1" applyFont="1" applyBorder="1" applyAlignment="1">
      <alignment vertical="center" wrapText="1"/>
    </xf>
    <xf numFmtId="0" fontId="6" fillId="0" borderId="5" xfId="0" applyFont="1" applyBorder="1" applyAlignment="1">
      <alignment vertical="center" wrapText="1"/>
    </xf>
    <xf numFmtId="0" fontId="6" fillId="0" borderId="5" xfId="0" quotePrefix="1" applyFont="1" applyBorder="1" applyAlignment="1">
      <alignment horizontal="center" vertical="center" wrapText="1"/>
    </xf>
    <xf numFmtId="0" fontId="6" fillId="0" borderId="5" xfId="0" quotePrefix="1" applyFont="1" applyBorder="1" applyAlignment="1">
      <alignment vertical="center" wrapText="1"/>
    </xf>
    <xf numFmtId="176" fontId="0" fillId="0" borderId="5" xfId="0" applyNumberFormat="1" applyBorder="1">
      <alignment vertical="center"/>
    </xf>
    <xf numFmtId="176" fontId="3" fillId="0" borderId="5" xfId="0" applyNumberFormat="1" applyFont="1" applyBorder="1" applyAlignment="1">
      <alignment vertical="center" wrapText="1"/>
    </xf>
    <xf numFmtId="41" fontId="3" fillId="0" borderId="5" xfId="1" applyFont="1" applyBorder="1" applyAlignment="1">
      <alignment vertical="center"/>
    </xf>
    <xf numFmtId="41" fontId="7" fillId="2" borderId="5" xfId="1" applyFont="1" applyFill="1" applyBorder="1" applyAlignment="1">
      <alignment vertical="center" wrapText="1" shrinkToFit="1"/>
    </xf>
    <xf numFmtId="41" fontId="7" fillId="2" borderId="5" xfId="1" applyFont="1" applyFill="1" applyBorder="1" applyAlignment="1">
      <alignment horizontal="center" vertical="center" wrapText="1" shrinkToFit="1"/>
    </xf>
    <xf numFmtId="0" fontId="0" fillId="0" borderId="5" xfId="0" quotePrefix="1" applyBorder="1" applyAlignment="1">
      <alignment horizontal="center" vertical="center" wrapText="1"/>
    </xf>
    <xf numFmtId="0" fontId="3" fillId="0" borderId="5" xfId="0" applyFont="1" applyBorder="1" applyAlignment="1">
      <alignment vertical="center" wrapText="1"/>
    </xf>
    <xf numFmtId="41" fontId="8" fillId="0" borderId="6" xfId="1" applyFont="1" applyFill="1" applyBorder="1" applyAlignment="1">
      <alignment horizontal="left" vertical="center"/>
    </xf>
    <xf numFmtId="38" fontId="10" fillId="0" borderId="5" xfId="0" applyNumberFormat="1" applyFont="1" applyBorder="1">
      <alignment vertical="center"/>
    </xf>
    <xf numFmtId="38" fontId="10" fillId="0" borderId="5" xfId="0" applyNumberFormat="1" applyFont="1" applyBorder="1" applyAlignment="1">
      <alignment horizontal="center" vertical="center"/>
    </xf>
    <xf numFmtId="180" fontId="10" fillId="0" borderId="5" xfId="0" applyNumberFormat="1" applyFont="1" applyBorder="1" applyAlignment="1">
      <alignment horizontal="center" vertical="center"/>
    </xf>
    <xf numFmtId="0" fontId="10" fillId="0" borderId="5" xfId="0" applyFont="1" applyBorder="1" applyAlignment="1">
      <alignment horizontal="center" vertical="center"/>
    </xf>
    <xf numFmtId="0" fontId="3" fillId="0" borderId="5" xfId="0" applyFont="1" applyBorder="1" applyAlignment="1">
      <alignment horizontal="center" vertical="center" wrapText="1"/>
    </xf>
    <xf numFmtId="0" fontId="10" fillId="0" borderId="5" xfId="2" applyFont="1" applyBorder="1" applyAlignment="1">
      <alignment horizontal="center" vertical="center"/>
    </xf>
    <xf numFmtId="38" fontId="10" fillId="0" borderId="5" xfId="3" applyNumberFormat="1" applyFont="1" applyBorder="1" applyAlignment="1">
      <alignment horizontal="center" vertical="center"/>
    </xf>
    <xf numFmtId="38" fontId="10" fillId="0" borderId="5" xfId="4" applyNumberFormat="1" applyFont="1" applyBorder="1" applyAlignment="1">
      <alignment horizontal="center" vertical="center"/>
    </xf>
    <xf numFmtId="0" fontId="10" fillId="0" borderId="5" xfId="3" applyFont="1" applyBorder="1" applyAlignment="1">
      <alignment horizontal="center" vertical="center"/>
    </xf>
    <xf numFmtId="0" fontId="0" fillId="0" borderId="5" xfId="0" applyBorder="1">
      <alignment vertical="center"/>
    </xf>
    <xf numFmtId="41" fontId="3" fillId="0" borderId="5" xfId="1" applyFont="1" applyBorder="1" applyAlignment="1">
      <alignment vertical="center" wrapText="1"/>
    </xf>
    <xf numFmtId="0" fontId="4" fillId="0" borderId="5" xfId="0" quotePrefix="1" applyFont="1" applyBorder="1" applyAlignment="1">
      <alignment horizontal="center" vertical="center"/>
    </xf>
    <xf numFmtId="41" fontId="4" fillId="0" borderId="5" xfId="1" quotePrefix="1" applyFont="1" applyBorder="1" applyAlignment="1">
      <alignment horizontal="center" vertical="center"/>
    </xf>
    <xf numFmtId="0" fontId="3" fillId="0" borderId="5" xfId="0" quotePrefix="1" applyFont="1" applyBorder="1" applyAlignment="1">
      <alignment horizontal="left" vertical="center"/>
    </xf>
    <xf numFmtId="0" fontId="3" fillId="0" borderId="5" xfId="0" quotePrefix="1" applyFont="1" applyBorder="1" applyAlignment="1">
      <alignment horizontal="center" vertical="center" wrapText="1"/>
    </xf>
    <xf numFmtId="0" fontId="3" fillId="0" borderId="5" xfId="0" quotePrefix="1" applyFont="1" applyBorder="1" applyAlignment="1">
      <alignment horizontal="left" vertical="center" wrapText="1"/>
    </xf>
    <xf numFmtId="0" fontId="3" fillId="3" borderId="5" xfId="0" quotePrefix="1" applyFont="1" applyFill="1" applyBorder="1" applyAlignment="1">
      <alignment vertical="center" wrapText="1"/>
    </xf>
    <xf numFmtId="176" fontId="3" fillId="3" borderId="5" xfId="0" applyNumberFormat="1" applyFont="1" applyFill="1" applyBorder="1" applyAlignment="1">
      <alignment vertical="center" wrapText="1"/>
    </xf>
    <xf numFmtId="0" fontId="3" fillId="3" borderId="5" xfId="0" applyFont="1" applyFill="1" applyBorder="1" applyAlignment="1">
      <alignment vertical="center" wrapText="1"/>
    </xf>
    <xf numFmtId="0" fontId="3" fillId="3" borderId="5" xfId="0" quotePrefix="1" applyFont="1" applyFill="1" applyBorder="1" applyAlignment="1">
      <alignment horizontal="center" vertical="center" wrapText="1"/>
    </xf>
    <xf numFmtId="41" fontId="3" fillId="0" borderId="2" xfId="1" applyFont="1" applyBorder="1">
      <alignment vertical="center"/>
    </xf>
    <xf numFmtId="0" fontId="3" fillId="0" borderId="2" xfId="0" applyFont="1" applyBorder="1" applyAlignment="1">
      <alignment horizontal="center" vertical="center"/>
    </xf>
    <xf numFmtId="176" fontId="3" fillId="3" borderId="4" xfId="0" applyNumberFormat="1" applyFont="1" applyFill="1" applyBorder="1" applyAlignment="1">
      <alignment vertical="center" wrapText="1"/>
    </xf>
    <xf numFmtId="0" fontId="3" fillId="3" borderId="4" xfId="0" quotePrefix="1" applyFont="1" applyFill="1" applyBorder="1" applyAlignment="1">
      <alignment vertical="center" wrapText="1"/>
    </xf>
    <xf numFmtId="0" fontId="3" fillId="3" borderId="4" xfId="0" quotePrefix="1" applyFont="1" applyFill="1" applyBorder="1" applyAlignment="1">
      <alignment horizontal="center" vertical="center" wrapText="1"/>
    </xf>
    <xf numFmtId="0" fontId="2" fillId="0" borderId="0" xfId="0" applyFont="1" applyAlignment="1">
      <alignment horizontal="center" vertical="center"/>
    </xf>
    <xf numFmtId="0" fontId="0" fillId="0" borderId="0" xfId="0" quotePrefix="1">
      <alignment vertical="center"/>
    </xf>
    <xf numFmtId="0" fontId="0" fillId="0" borderId="0" xfId="0" applyAlignment="1">
      <alignment horizontal="right" vertical="center"/>
    </xf>
    <xf numFmtId="0" fontId="3" fillId="0" borderId="4" xfId="0" quotePrefix="1" applyFont="1" applyBorder="1" applyAlignment="1">
      <alignment horizontal="center" vertical="center" wrapText="1"/>
    </xf>
    <xf numFmtId="0" fontId="3" fillId="0" borderId="4" xfId="0" quotePrefix="1" applyFont="1" applyBorder="1" applyAlignment="1">
      <alignment horizontal="distributed" vertical="center" wrapText="1"/>
    </xf>
    <xf numFmtId="0" fontId="0" fillId="0" borderId="0" xfId="0" quotePrefix="1" applyAlignment="1">
      <alignment horizontal="center" vertical="center"/>
    </xf>
    <xf numFmtId="0" fontId="0" fillId="0" borderId="7" xfId="0" quotePrefix="1" applyBorder="1" applyAlignment="1">
      <alignment horizontal="center" vertical="center"/>
    </xf>
    <xf numFmtId="0" fontId="4" fillId="0" borderId="4" xfId="0" quotePrefix="1" applyFont="1" applyBorder="1" applyAlignment="1">
      <alignment horizontal="center" vertical="center"/>
    </xf>
    <xf numFmtId="0" fontId="4" fillId="0" borderId="4" xfId="0" quotePrefix="1" applyFont="1" applyBorder="1" applyAlignment="1">
      <alignment horizontal="center" vertical="center" wrapText="1"/>
    </xf>
    <xf numFmtId="0" fontId="4" fillId="0" borderId="5" xfId="0" quotePrefix="1" applyFont="1" applyBorder="1" applyAlignment="1">
      <alignment horizontal="center" vertical="center"/>
    </xf>
  </cellXfs>
  <cellStyles count="5">
    <cellStyle name="쉼표 [0]" xfId="1" builtinId="6"/>
    <cellStyle name="표준" xfId="0" builtinId="0"/>
    <cellStyle name="표준 12" xfId="3" xr:uid="{45EC8AFC-8C29-4E24-948A-003E93265105}"/>
    <cellStyle name="표준 13" xfId="4" xr:uid="{1F0FC848-6A9C-42BA-99CE-71D862D9B8A9}"/>
    <cellStyle name="표준 15" xfId="2" xr:uid="{F029CADF-03EE-4B7E-A381-F2F97A5B4D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50" Type="http://schemas.openxmlformats.org/officeDocument/2006/relationships/externalLink" Target="externalLinks/externalLink46.xml"/><Relationship Id="rId55" Type="http://schemas.openxmlformats.org/officeDocument/2006/relationships/sharedStrings" Target="sharedStrings.xml"/><Relationship Id="rId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3"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calcChain" Target="calcChain.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0.50.200.18\&#51204;&#51088;&#53685;&#49888;&#54016;\Documents%20and%20Settings\&#49324;&#50725;&#44148;&#49444;&#52376;%20&#52376;&#51109;\&#48148;&#53461;%20&#54868;&#47732;\&#49444;&#44228;&#49436;\&#51613;&#54217;&#51648;&#51216;\&#47932;&#44032;&#48320;&#46041;\&#47932;&#44032;03\&#44592;&#44228;&#51109;&#487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1060;&#48337;&#55148;\C\My%20Documents\&#44277;&#49324;&#45236;&#50669;\&#49324;&#54616;&#52488;&#46321;%20&#44592;&#494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4608;&#50689;&#54616;\&#44204;&#51201;&#49436;%202002\&#52572;&#49457;&#54840;\&#49892;&#54665;&#50696;&#49328;\&#48128;&#47112;&#45768;&#50628;\&#51204;&#524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1652;&#44592;\MAIL\WORK\8-11&#44277;&#44396;-&#44204;&#51201;&#45824;&#487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WINDOWS\9605G\DS-LOA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jenc2003\&#52572;&#50689;&#47197;%20&#49548;&#51109;\LOTUS\9605P\BB_C-BD\OUT\Y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0864;&#50857;&#51068;\pjt\&#54617;&#44368;&#54532;&#47196;&#51229;&#53944;\&#44552;&#52380;&#44256;\&#44608;&#49345;&#50864;JOB\DOWN&#47700;&#51068;\&#48128;&#50577;&#45236;&#5066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0.50.200.18\&#51204;&#51088;&#53685;&#49888;&#54016;\Documents%20and%20Settings\Administrator\Local%20Settings\Temporary%20Internet%20Files\Content.IE5\4DMRW5IN\WINDOWS\Local%20Settings\Temporary%20Internet%20Files\Content.IE5\O1QV4PYF\&#44204;&#51201;FORM(&#50672;&#45824;&#49352;&#48337;&#50896;)(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00.50.200.18\&#51204;&#51088;&#53685;&#49888;&#54016;\Documents%20and%20Settings\Administrator\Local%20Settings\Temporary%20Internet%20Files\Content.IE5\4DMRW5IN\&#49436;&#50857;&#45909;\&#54872;&#44221;&#52828;&#54868;\&#49444;&#44228;&#49436;\&#45236;&#50669;\&#50689;&#44305;&#52572;&#51333;&#49444;&#44172;&#4943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0504;&#51008;&#50689;\shareddocs\Documents%20and%20Settings\daewoo\&#48148;&#53461;%20&#54868;&#47732;\Documents%20and%20Settings\daewoo\My%20Documents\&#50689;&#55141;&#50640;&#45320;&#51648;\&#46020;&#44553;&#44228;&#50557;\&#45224;&#51312;&#51061;\&#50896;&#51088;&#47141;&#49324;&#50629;\&#49888;&#44256;&#47532;1_2\&#54408;&#49480;&#51201;&#50857;\cable&#54408;&#49480;&#54364;(&#54620;&#512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4889;&#49457;&#51116;\&#51453;&#50516;&#52380;\&#51008;&#54665;1&#46041;&#49688;&#47049;\&#48372;&#46020;&#50977;&#44368;%20&#49688;&#4704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in\&#47196;&#52972;%20&#46356;&#49828;&#53356;%20(d)\Program%20Files\AutoCAD%20R14\&#49892;&#49884;\&#49569;&#46972;&#52488;&#46321;&#54617;&#44368;\&#45236;&#50669;&#49436;\&#49569;&#46972;&#52488;&#51473;&#54617;&#44368;(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in\&#47196;&#52972;%20&#46356;&#49828;&#53356;%20(d)\backup1\2001&#45380;\&#49888;&#50900;&#52397;&#49548;&#45380;&#47928;&#54868;&#49468;&#53552;\&#45236;&#50669;&#4943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IKIM1\&#48393;&#49440;&#45800;&#44032;&#48708;&#44368;\&#44284;&#51109;&#45784;d&#48169;\&#51473;&#50521;&#49440;&#51228;&#52380;&#50669;&#44396;&#45236;\&#45236;&#50669;(&#52572;&#51333;&#48156;&#51452;)\&#45800;&#44032;&#49328;&#52636;&#49436;\&#51088;&#47308;&#49892;\&#48149;&#54805;&#49688;\&#45236;&#50669;&#51105;&#50629;&#49892;\&#51473;&#50521;&#49440;(&#52397;&#47049;&#47532;-&#45909;&#49548;)\&#51473;&#50521;&#49440;&#45236;&#50669;&#4943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in\&#47196;&#52972;%20&#46356;&#49828;&#53356;%20(d)\PROJEC99\SONGB\new\&#49457;&#48513;&#45236;&#50669;&#49436;(&#51333;&#5463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amlitongsin\&#51312;&#50976;&#46972;\&#48177;&#51116;&#54788;\2006&#45380;&#46020;%20&#50629;&#47924;\01&#49884;&#44277;\&#50668;&#51452;\&#49444;&#44228;&#52572;&#51333;\&#44032;&#54217;&#51648;&#51216;\PowerNet\&#44148;&#52629;\&#50896;&#48376;&#54028;&#51068;\3&#54200;_&#44148;&#52629;&#49444;&#44228;&#50696;&#4988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0.50.200.18\&#51204;&#51088;&#53685;&#49888;&#54016;\Documents%20and%20Settings\Administrator\Local%20Settings\Temporary%20Internet%20Files\Content.IE5\4DMRW5IN\&#49444;&#44228;&#49892;&#50629;&#47924;\&#54616;&#45224;&#51648;&#51216;\&#44277;&#49324;&#49444;&#44228;\&#49352;%20&#54260;&#45908;\&#50689;&#46041;&#45236;&#50669;&#49436;(&#49472;&#51312;&#5122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MSOFFICE\EXCEL\BOX&#44277;&#49324;\96&#45380;&#49444;&#44228;\&#49444;&#44228;&#44032;&#4582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428;&#50689;&#44508;\&#44277;&#50976;\cwy\&#48324;&#54364;&#45236;&#5066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50.200.18\&#51204;&#51088;&#53685;&#49888;&#54016;\Bans\STECH\06-&#49324;&#50629;\&#44592;&#53440;&#49324;&#50629;\&#50896;&#44201;&#44160;&#52840;PLC&#44288;&#47144;\&#44060;&#51064;&#48169;\&#50577;&#49885;\&#49888;&#50864;&#50500;&#5106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44608;&#44592;&#49688;\&#49324;&#53469;&#50868;&#46041;&#51109;\&#49444;&#47749;&#49436;(&#50976;&#49888;&#49688;&#51221;&#4851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AS2DUAL\Documents%20and%20Settings\Administrator\Local%20Settings\Temporary%20Internet%20Files\Content.IE5\1D2COTC4\HYOGIL\&#49888;&#49884;&#55141;%233\&#48376;&#44277;&#49324;\&#49888;&#49884;&#55141;%233&#49444;&#44228;&#51204;&#4459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0864;&#50857;&#51068;\pjt\&#54617;&#44368;&#54532;&#47196;&#51229;&#53944;\&#44552;&#52380;&#44256;\My%20Documents\&#48169;&#49569;&#45432;~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00.50.200.18\&#51204;&#51088;&#53685;&#49888;&#54016;\Documents%20and%20Settings\leenamjun\Local%20Settings\Temporary%20Internet%20Files\Content.IE5\CNFV2WP5\&#49352;%20&#54260;&#45908;\&#50689;&#46041;&#45236;&#50669;&#49436;(&#49472;&#51312;&#5122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0504;&#51008;&#50689;\shareddocs\Documents%20and%20Settings\daewoo\&#48148;&#53461;%20&#54868;&#47732;\Documents%20and%20Settings\daewoo\My%20Documents\&#50689;&#55141;&#50640;&#45320;&#51648;\&#46020;&#44553;&#44228;&#50557;\&#53076;&#50724;&#47217;&#50976;&#54868;\My%20Documents\2000&#45380;%20&#44204;&#51201;\&#53076;&#50724;&#47217;&#50976;&#54868;(&#51452;)\PR-11%20PROJECT\My%20Documents\BID-99\BID-97\BID\QT003-SSY-&#52384;&#44264;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nhh\d\2001\JM\XLS\IKSAN\&#51061;&#49328;&#49444;&#4422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100.50.200.18\&#51204;&#51088;&#53685;&#49888;&#54016;\Documents%20and%20Settings\Administrator\Local%20Settings\Temporary%20Internet%20Files\Content.IE5\4DMRW5IN\&#54924;&#49324;&#51089;&#50629;&#51109;\&#44204;&#51201;&#51089;&#50629;\03&#49437;&#50864;-&#49436;&#50872;&#49328;&#50629;&#4582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ee\down\WINDOWS\TEMP\&#51064;&#49324;&#47749;&#47161;(&#51204;&#44592;&#49444;&#487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mail.hq/&#51116;&#54840;&#44732;/&#52280;&#44256;&#51088;&#47308;/&#49457;&#48177;&#46041;/&#44400;&#49328;/&#49444;&#44228;&#48320;&#44221;/&#44400;&#49328;#3&#49444;&#44228;&#48320;&#44221;&#51312;&#4943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ee\down\project\&#48120;&#46020;&#54532;&#46972;&#51088;\SCHEDULE.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Work\&#45236;&#50669;&#49436;\&#44032;&#49444;&#44228;&#49436;\AC-14\&#52572;&#51221;&#54984;\&#52572;&#51221;&#54984;\3,4&#54840;&#44592;\&#50689;&#55141;3,4&#54840;&#44592;&#46020;&#44553;&#52628;&#51221;\&#50689;&#55141;3,4(&#53552;&#48712;&#48156;&#51204;&#44592;&#44277;&#49324;&#49444;&#44228;&#49436;)\&#49328;&#51221;&#48169;&#50504;\&#53468;&#50504;78\&#44277;&#49324;&#48708;%20&#49328;&#51221;\&#50857;&#49688;&#54872;&#44221;&#44148;&#4793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4608;&#49345;&#50864;\C\My%20Documents\&#49444;&#44228;&#49436;\2002&#45380;\&#50528;&#51088;&#52397;&#49548;\DATA\&#44277;&#49324;&#44288;&#47532;\&#49688;&#49328;&#51228;&#44033;\&#51652;&#44256;&#49444;&#4422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100.50.200.18\&#51204;&#51088;&#53685;&#49888;&#54016;\WINDOWS\Local%20Settings\Temporary%20Internet%20Files\Content.IE5\O1QV4PYF\&#44204;&#51201;FORM(&#50672;&#45824;&#49352;&#48337;&#50896;)(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100.50.200.18\&#51204;&#51088;&#53685;&#49888;&#54016;\Documents%20and%20Settings\Administrator\Local%20Settings\Temporary%20Internet%20Files\Content.IE5\4DMRW5IN\&#44032;&#54217;&#51648;&#51216;\PowerNet\&#44148;&#52629;\&#50896;&#48376;&#54028;&#51068;\3&#54200;_&#44148;&#52629;&#49444;&#44228;&#50696;&#4988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1060;&#49849;&#45224;\&#50416;&#44592;&#51069;&#44592;\2001data1\T03&#54217;&#52380;&#49884;19&#54840;\&#45225;&#54408;\&#52280;&#44256;&#51088;&#47308;\&#54620;&#51204;&#48372;&#45240;&#44163;\&#52509;&#44292;&#45236;&#45377;&#4943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2572;&#51105;&#48512;\&#44204;&#51201;&#47560;&#45817;\My%20Documents\&#53664;&#47785;&#44204;&#51201;2000\2000&#53664;&#47785;&#44204;&#51201;\20000525%20%20&#54868;&#54633;&#45824;&#44368;(&#51204;&#45224;)\My%20Documents\KHDATA\&#44288;&#47532;&#52397;\&#50896;&#45224;-&#50872;&#51652;\&#50896;&#45224;&#50872;&#51652;&#45209;&#52272;&#45236;&#50669;(99.4.13%20&#48512;&#49328;&#52397;).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48177;&#44272;&#51060;\f\&#54924;&#49324;&#51089;&#50629;&#51109;\&#44204;&#51201;&#51089;&#50629;\&#50864;&#47548;&#53080;&#49444;&#53556;&#53944;\&#53685;&#50689;&#51648;&#51216;%20&#49324;&#50725;%20&#49888;&#52629;&#44277;&#49324;\&#51204;&#44592;&#45236;&#50669;&#49436;\2001\JM\XLS\IKSAN\&#51061;&#49328;&#49444;&#4422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100.50.200.18\&#51204;&#51088;&#53685;&#49888;&#54016;\Documents%20and%20Settings\Administrator\Local%20Settings\Temporary%20Internet%20Files\Content.IE5\4DMRW5IN\Documents%20and%20Settings\&#50725;&#45817;&#51204;&#47141;&#44277;&#49324;\&#48148;&#53461;%20&#54868;&#47732;\&#48376;&#48512;&#51221;&#47928;&#44221;&#48708;&#49892;&#51060;&#51204;\&#49328;&#52636;&#49436;(&#50689;&#44305;&#51204;&#4459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1060;&#51221;4\&#51089;&#50629;&#48169;\&#45236;&#50669;&#49436;\&#54644;&#45224;\&#54644;&#45224;-&#52628;&#44032;&#48516;-&#45236;&#50669;&#494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y\ks\3&#54840;&#49440;&#53552;&#48372;&#45257;&#46041;&#44592;&#49444;&#44228;\&#49444;&#44228;&#49436;\3.&#44160;&#49688;&#44256;&#48143;&#44592;&#53440;&#46041;%20&#49688;&#47049;&#49328;&#52636;&#4943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in\&#47196;&#52972;%20&#46356;&#49828;&#53356;%20(d)\&#45236;&#50669;&#49436;sample\K-SET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
      <sheetName val="기계경비 (2)"/>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소업1교"/>
      <sheetName val="단위중량"/>
      <sheetName val="조명시설"/>
      <sheetName val="#REF"/>
      <sheetName val="가설건물"/>
      <sheetName val="샘플표지"/>
      <sheetName val="부안일위"/>
      <sheetName val="약품설비"/>
      <sheetName val="총괄내역서"/>
      <sheetName val="일위(PN)"/>
      <sheetName val="옹벽조금수정"/>
      <sheetName val="6PILE  _돌출_"/>
      <sheetName val="3BL공동구 수량"/>
      <sheetName val="2호맨홀공제수량"/>
      <sheetName val="견적의뢰서"/>
      <sheetName val="2000년1차"/>
      <sheetName val="2000전체분"/>
      <sheetName val="200"/>
      <sheetName val="경상비"/>
      <sheetName val="본선 토공 분배표"/>
      <sheetName val="2.단면가정 "/>
      <sheetName val="말뚝지지력산정"/>
      <sheetName val="내역서"/>
      <sheetName val="공사비집계"/>
      <sheetName val="가도공"/>
      <sheetName val="단면 (2)"/>
      <sheetName val="업무처리전"/>
      <sheetName val="인사자료총집계"/>
      <sheetName val="빗물받이(910-510-410)"/>
      <sheetName val="반응조"/>
      <sheetName val="갑지"/>
      <sheetName val="공사비증감"/>
      <sheetName val="가격조사서"/>
      <sheetName val="포장공자재집계표"/>
      <sheetName val="DATE"/>
      <sheetName val="목표세부명세"/>
      <sheetName val="교각계산"/>
      <sheetName val="진주방향"/>
      <sheetName val="U-TYPE(1)"/>
      <sheetName val="간지(1)"/>
      <sheetName val="1,2,3,4,5단위수량"/>
      <sheetName val="총괄"/>
      <sheetName val="SLAB&quot;1&quot;"/>
      <sheetName val="입찰안"/>
      <sheetName val="산출내역서"/>
      <sheetName val="실행철강하도"/>
      <sheetName val="해전배수"/>
      <sheetName val="수문일1"/>
      <sheetName val="결과조달"/>
      <sheetName val="노임단가"/>
      <sheetName val="D200"/>
      <sheetName val="유림골조"/>
      <sheetName val="DATA입력"/>
      <sheetName val="수로집계"/>
      <sheetName val="ELECTRIC"/>
      <sheetName val="SCHEDULE"/>
      <sheetName val="BOX 본체"/>
      <sheetName val="터파기및재료"/>
      <sheetName val="참조"/>
      <sheetName val="사통"/>
      <sheetName val="물가시세"/>
      <sheetName val="내역표지"/>
      <sheetName val="토공 갑지"/>
      <sheetName val="공문"/>
      <sheetName val="COVER"/>
      <sheetName val="프랜트면허"/>
      <sheetName val="토목주소"/>
      <sheetName val="CTEMCOST"/>
      <sheetName val="합천내역"/>
      <sheetName val="archi(본사)"/>
      <sheetName val="Sheet1 (2)"/>
      <sheetName val="원형1호맨홀토공수량"/>
      <sheetName val="안산기계장치"/>
      <sheetName val="집계표(육상)"/>
      <sheetName val="지급자재"/>
      <sheetName val="슬래브"/>
      <sheetName val="오동"/>
      <sheetName val="대조"/>
      <sheetName val="나한"/>
      <sheetName val="Sheet1"/>
      <sheetName val="수지표"/>
      <sheetName val="셀명"/>
      <sheetName val="하도내역 (철콘)"/>
      <sheetName val="신당동집계표"/>
      <sheetName val="S.중기사용료"/>
      <sheetName val="97노임단가"/>
      <sheetName val="입력란"/>
      <sheetName val="Sheet2"/>
      <sheetName val="제출내역 (2)"/>
      <sheetName val="금액내역서"/>
      <sheetName val="DATA98"/>
      <sheetName val="연돌일위집계"/>
      <sheetName val="원가"/>
      <sheetName val="실정보고"/>
      <sheetName val="갑지1"/>
      <sheetName val="포장물량집계"/>
      <sheetName val="예가표"/>
      <sheetName val="세대구분"/>
      <sheetName val="Sheet4"/>
      <sheetName val="대비"/>
      <sheetName val="bid"/>
      <sheetName val="1062-X방향 "/>
      <sheetName val="발주설계서(당초)"/>
      <sheetName val="고창방향"/>
      <sheetName val="일위대가(계측기설치)"/>
      <sheetName val="기성내역"/>
      <sheetName val="공사내역"/>
      <sheetName val="단가"/>
      <sheetName val="실행"/>
      <sheetName val="날개벽(시점좌측)"/>
      <sheetName val="간선계산"/>
      <sheetName val="ABUT수량-A1"/>
      <sheetName val="단면A-A(TR)"/>
      <sheetName val="8.PILE  (돌출)"/>
      <sheetName val="총 괄 표"/>
      <sheetName val="SIL98"/>
      <sheetName val="4.2유효폭의 계산"/>
      <sheetName val="입찰"/>
      <sheetName val="현경"/>
      <sheetName val="비탈면보호공수량산출"/>
      <sheetName val="내역"/>
      <sheetName val="1.설계조건"/>
      <sheetName val="찍기"/>
      <sheetName val="도배공사언고"/>
      <sheetName val="배수관산출"/>
      <sheetName val="수안보-MBR1"/>
      <sheetName val="3.공통공사대비"/>
      <sheetName val="견적서(토공)"/>
      <sheetName val="000000"/>
      <sheetName val="6PILE__(돌출)"/>
      <sheetName val="수량산출"/>
      <sheetName val="식재"/>
      <sheetName val="시설물"/>
      <sheetName val="식재출력용"/>
      <sheetName val="유지관리"/>
      <sheetName val="1. 설계조건 2.단면가정 3. 하중계산"/>
      <sheetName val="DATA 입력란"/>
      <sheetName val="공사비증감(P4) "/>
      <sheetName val="실행예산"/>
      <sheetName val="DATA2000"/>
      <sheetName val="주식"/>
      <sheetName val="집계표"/>
      <sheetName val="TOTAL_BOQ"/>
      <sheetName val="1TL종점(1)"/>
      <sheetName val="공통비총괄표"/>
      <sheetName val="토목품셈"/>
      <sheetName val="PAD TR보호대기초"/>
      <sheetName val="가로등기초"/>
      <sheetName val="HANDHOLE(2)"/>
      <sheetName val="배수내역(98년도분)"/>
      <sheetName val="약품공급2"/>
      <sheetName val="본부소개"/>
      <sheetName val="TOWER 10TON"/>
      <sheetName val="TOWER 12TON"/>
      <sheetName val="2공구산출내역"/>
      <sheetName val="수량산출내역1115"/>
      <sheetName val="배수내역"/>
      <sheetName val="COPING"/>
      <sheetName val="밸브설치"/>
      <sheetName val="관로토공집계표"/>
      <sheetName val="기자재비"/>
      <sheetName val="일위대가목록"/>
      <sheetName val="산출근거"/>
      <sheetName val="DRUM"/>
      <sheetName val="산근터빈"/>
      <sheetName val="산마루측구단위수량"/>
      <sheetName val="교각정보"/>
      <sheetName val="기기리스트"/>
      <sheetName val="수량3"/>
      <sheetName val="칠산대교 중앙부"/>
      <sheetName val="칠산대교 시종점부"/>
      <sheetName val="간 지1"/>
      <sheetName val="6PILE 과속방지턱집계표!$K$12 (돌출)"/>
      <sheetName val="6PILE+옹벽집계!$G$6+옹벽집계!$H$10  (돌출"/>
      <sheetName val="일위대가"/>
      <sheetName val="6PILE  _돌_x001c__"/>
      <sheetName val="장비"/>
      <sheetName val="산근1"/>
      <sheetName val="노무"/>
      <sheetName val="자재"/>
      <sheetName val="자료"/>
      <sheetName val="9509"/>
      <sheetName val="BOX"/>
      <sheetName val="뚝토공"/>
      <sheetName val="★도급내역"/>
      <sheetName val="토공계산서(부체도로)"/>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자재단가"/>
      <sheetName val="일위대가목차"/>
      <sheetName val="4)유동표"/>
      <sheetName val="단면B-B(EA)"/>
      <sheetName val="역T형"/>
      <sheetName val="전차선로 물량표"/>
      <sheetName val="1호맨홀토공"/>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공종단가"/>
      <sheetName val="96보완계획7.12"/>
      <sheetName val="수량명세서"/>
      <sheetName val="코드표"/>
      <sheetName val="방음벽기초"/>
      <sheetName val="수량집계"/>
      <sheetName val="최적단면"/>
      <sheetName val="INPUT"/>
      <sheetName val="부하(성남)"/>
      <sheetName val="토목"/>
      <sheetName val="기계(집계표)"/>
      <sheetName val="깨기"/>
      <sheetName val="건설기계_목록"/>
      <sheetName val="갑지(추정)"/>
      <sheetName val="내역(전체)"/>
      <sheetName val="설계조건"/>
      <sheetName val="기본"/>
      <sheetName val="돌담교 상부수량"/>
      <sheetName val="식생블럭단위수량"/>
      <sheetName val="교각1"/>
      <sheetName val="간접비"/>
      <sheetName val="당초"/>
      <sheetName val="단위수량"/>
      <sheetName val="을 2"/>
      <sheetName val="을 1"/>
      <sheetName val="손익분석"/>
      <sheetName val="J형측구단위수량"/>
      <sheetName val="소산진입"/>
      <sheetName val="BOX(1.5X1.5)"/>
      <sheetName val="단가산출서"/>
      <sheetName val="교통표지판수량집계표"/>
      <sheetName val="지장물C"/>
      <sheetName val="2002상반기노임기준"/>
      <sheetName val="건축내역서"/>
      <sheetName val="설비내역서"/>
      <sheetName val="전기내역서"/>
      <sheetName val="배수통관(좌)"/>
      <sheetName val="단가일람"/>
      <sheetName val="조경일람"/>
      <sheetName val="배수공"/>
      <sheetName val="간지"/>
      <sheetName val="수량집계표"/>
      <sheetName val="바닥판"/>
      <sheetName val="AN-01"/>
      <sheetName val="PRICES"/>
      <sheetName val="CAL(1)."/>
      <sheetName val="12CGOU"/>
      <sheetName val="Bend_fact "/>
      <sheetName val="요약배부"/>
      <sheetName val="주관사업"/>
      <sheetName val="STAFF ANALYSIS"/>
      <sheetName val="C"/>
      <sheetName val="골조시행"/>
      <sheetName val="예상"/>
      <sheetName val="ASP 일반구간_250A"/>
      <sheetName val="기계경비일람"/>
      <sheetName val="노무비"/>
      <sheetName val="EQUIP"/>
      <sheetName val="침하계"/>
      <sheetName val="3BL공동구_수량"/>
      <sheetName val="토공_갑지"/>
      <sheetName val="6PILE___돌출_"/>
      <sheetName val="F301_303"/>
      <sheetName val="plan&amp;section_of_foundation"/>
      <sheetName val="design_load"/>
      <sheetName val="working_load_at_the_btm_ft_"/>
      <sheetName val="stability_check"/>
      <sheetName val="design_criteria"/>
      <sheetName val="2_단면가정_"/>
      <sheetName val="CAL(1)_"/>
      <sheetName val="Bend_fact_"/>
      <sheetName val="STAFF_ANALYSIS"/>
      <sheetName val="하도내역_(철콘)"/>
      <sheetName val="Sheet1_(2)"/>
      <sheetName val="총_괄_표"/>
      <sheetName val="횡배날개"/>
      <sheetName val="BQMPALOC"/>
      <sheetName val="Cash2"/>
      <sheetName val="Z"/>
      <sheetName val="화전내"/>
      <sheetName val="메서,변+증"/>
      <sheetName val="인건비"/>
      <sheetName val="대운산출"/>
      <sheetName val="Basic"/>
      <sheetName val="D"/>
      <sheetName val="L"/>
      <sheetName val="M"/>
      <sheetName val="Part AB"/>
      <sheetName val="Part I"/>
      <sheetName val="Part M"/>
      <sheetName val="S"/>
      <sheetName val="E"/>
      <sheetName val="Resource"/>
      <sheetName val="Exrate"/>
      <sheetName val="40단가산출서"/>
      <sheetName val="40집계"/>
      <sheetName val="3.하중산정4.지지력"/>
      <sheetName val="민자토목설변1차"/>
      <sheetName val="1NYS(당)"/>
      <sheetName val="골재및자재집계표"/>
      <sheetName val="수문보고"/>
      <sheetName val="할증 "/>
      <sheetName val="견적서"/>
      <sheetName val="도봉2지구"/>
      <sheetName val="비목군분류일위"/>
      <sheetName val="공량산출서"/>
      <sheetName val="SG"/>
      <sheetName val="Quantity"/>
      <sheetName val="Sheet15"/>
      <sheetName val="정보"/>
      <sheetName val="합의경상"/>
      <sheetName val="정부노임단가"/>
      <sheetName val="본체"/>
      <sheetName val="견적대비표"/>
      <sheetName val="DAILY"/>
      <sheetName val="공사비예산서(토목분)"/>
      <sheetName val="토공"/>
      <sheetName val="제수변수량H2.15"/>
      <sheetName val="_공기변수량"/>
      <sheetName val="중기사용료"/>
      <sheetName val="일위"/>
      <sheetName val="설계산출표지"/>
      <sheetName val="1.토공"/>
      <sheetName val="교량전기"/>
      <sheetName val="갑지(집행)"/>
      <sheetName val="01.견적내역서"/>
      <sheetName val="우수받이재료집계표"/>
      <sheetName val="type-F"/>
      <sheetName val="기계경비적용기준"/>
      <sheetName val="공사비증감(P4)_"/>
      <sheetName val="본선_토공_분배표"/>
      <sheetName val="단면_(2)"/>
      <sheetName val="경영상태"/>
      <sheetName val="Sheet3"/>
      <sheetName val="대,유,램"/>
      <sheetName val="허용지지력"/>
      <sheetName val="Output"/>
      <sheetName val="가공비"/>
      <sheetName val="DATA"/>
      <sheetName val="시행후면적"/>
      <sheetName val="수지예산"/>
      <sheetName val="부대토목"/>
      <sheetName val="70%"/>
      <sheetName val="소비자가"/>
      <sheetName val="공통가설공사"/>
      <sheetName val="사유서제출현황-2"/>
      <sheetName val="I.설계조건"/>
      <sheetName val="2000시행예상"/>
      <sheetName val="차액보증"/>
      <sheetName val="부대공"/>
      <sheetName val="포장공"/>
      <sheetName val="CIVIL4"/>
      <sheetName val="수입"/>
      <sheetName val="대부예산서"/>
      <sheetName val="기초공"/>
      <sheetName val="기둥(원형)"/>
      <sheetName val="3련 BOX"/>
      <sheetName val="지하"/>
      <sheetName val="변경집계표"/>
      <sheetName val="격점수량"/>
      <sheetName val="산출근거(S4)"/>
      <sheetName val="YES-T"/>
      <sheetName val="1을"/>
      <sheetName val="대림경상68억"/>
      <sheetName val="철근량"/>
      <sheetName val="연습"/>
      <sheetName val="96노임기준"/>
      <sheetName val="건축"/>
      <sheetName val="마감사양"/>
      <sheetName val="1.수인터널"/>
      <sheetName val="단위단가"/>
      <sheetName val="우수받이"/>
      <sheetName val="가옥철거"/>
      <sheetName val="01.인원현황 (계획)"/>
      <sheetName val="가설사무소수량집계"/>
      <sheetName val="총수량 (기성)"/>
      <sheetName val="단가조사"/>
      <sheetName val="40총괄"/>
      <sheetName val="수로단위수량"/>
      <sheetName val="4-1.노무비(직영)"/>
      <sheetName val="2.교량(신설)"/>
      <sheetName val="토사(PE)"/>
      <sheetName val="집수정"/>
      <sheetName val="입출재고현황 (2)"/>
      <sheetName val="설직재-1"/>
      <sheetName val="날개벽"/>
      <sheetName val="신표지1"/>
      <sheetName val="낙찰표"/>
      <sheetName val="A1(토공)"/>
      <sheetName val="A1(구조물)"/>
      <sheetName val="수량집계(1)"/>
      <sheetName val="철근집계표"/>
      <sheetName val="포장직선구간"/>
      <sheetName val="Sheet17"/>
      <sheetName val="우수"/>
      <sheetName val="운반"/>
      <sheetName val="음봉방향"/>
      <sheetName val="이토변실(A3-LINE)"/>
      <sheetName val="일반수량"/>
      <sheetName val="중기비"/>
      <sheetName val="교대(A1-A2)"/>
      <sheetName val="설비"/>
      <sheetName val="1단계"/>
      <sheetName val="기초일위"/>
      <sheetName val="수목단가"/>
      <sheetName val="시설수량표"/>
      <sheetName val="시설일위"/>
      <sheetName val="식재수량표"/>
      <sheetName val="식재일위"/>
      <sheetName val="일위목록"/>
      <sheetName val="대로근거"/>
      <sheetName val="중로근거"/>
      <sheetName val="제직재"/>
      <sheetName val="제-노임"/>
      <sheetName val="데리네이타현황"/>
      <sheetName val="토적표(우안)"/>
      <sheetName val="토적표(좌안)"/>
      <sheetName val="2.대외공문"/>
      <sheetName val="직재"/>
      <sheetName val="배수관설치현황"/>
      <sheetName val="좌측"/>
      <sheetName val="guard(mac)"/>
      <sheetName val="실행내역서"/>
      <sheetName val="참고사항"/>
      <sheetName val="근로자자료입력"/>
      <sheetName val="구조물공"/>
      <sheetName val="토공 total"/>
      <sheetName val="TYPE-1"/>
      <sheetName val="단위수량산출"/>
      <sheetName val="당초내역서"/>
      <sheetName val="부하계산서"/>
      <sheetName val="외주현황.wq1"/>
      <sheetName val="2.단면가정"/>
      <sheetName val="이름"/>
      <sheetName val="I一般比"/>
      <sheetName val="전기"/>
      <sheetName val="매립"/>
      <sheetName val="LOB"/>
      <sheetName val="C-직노1"/>
      <sheetName val="자재집계표"/>
      <sheetName val="입상내역"/>
      <sheetName val="기계경비"/>
      <sheetName val="국공유지및사유지"/>
      <sheetName val="화재 탐지 설비"/>
      <sheetName val="관로조사공"/>
      <sheetName val="여과지동"/>
      <sheetName val="기초자료"/>
      <sheetName val="가압장구체수량산출서"/>
      <sheetName val="20-6(L)"/>
      <sheetName val="에너지동"/>
      <sheetName val="중기목록표"/>
      <sheetName val="계화총괄"/>
      <sheetName val="계화배수(3대)"/>
      <sheetName val="전체변경예정공정표_2012.07.30"/>
      <sheetName val="금융비용"/>
      <sheetName val="설계예시"/>
      <sheetName val="우각부보강"/>
      <sheetName val="토공-내역"/>
      <sheetName val="무근깨기"/>
      <sheetName val="본선차로수량집계표"/>
      <sheetName val="품셈TABLE"/>
      <sheetName val="일위대가1"/>
      <sheetName val="설계"/>
      <sheetName val="지장물조서"/>
      <sheetName val="김여중"/>
      <sheetName val="6PILE (돌출)"/>
      <sheetName val="관급총괄"/>
      <sheetName val="노임"/>
      <sheetName val="평가데이터"/>
      <sheetName val="옹벽"/>
      <sheetName val="조건표"/>
      <sheetName val="예정(3)"/>
      <sheetName val="동원(3)"/>
      <sheetName val="9GNG운반"/>
      <sheetName val="보차도경계석"/>
      <sheetName val="부표총괄"/>
      <sheetName val="BOX-1510"/>
      <sheetName val="loading"/>
      <sheetName val="설계내역서"/>
      <sheetName val="의뢰서"/>
      <sheetName val="1.설계기준"/>
      <sheetName val="도급견적가"/>
      <sheetName val="일위대가표"/>
      <sheetName val="자금신청서"/>
      <sheetName val="P.M 별"/>
      <sheetName val="토적계산"/>
      <sheetName val="원형맨홀수량"/>
      <sheetName val="A-4"/>
      <sheetName val="옹벽집계표"/>
      <sheetName val="J01"/>
      <sheetName val="설계내역(2001)"/>
      <sheetName val="자재(설치)"/>
      <sheetName val="2.하중산정"/>
      <sheetName val="DHEQSUPT"/>
      <sheetName val="품"/>
      <sheetName val="IW-LIST"/>
      <sheetName val="현황"/>
      <sheetName val="현장관리비"/>
      <sheetName val="계산근거"/>
      <sheetName val="woo(mac)"/>
      <sheetName val="L형집계"/>
      <sheetName val="N賃率-職"/>
      <sheetName val="기초INPUT"/>
      <sheetName val="철집"/>
      <sheetName val="내역-가"/>
      <sheetName val="관급자재대"/>
      <sheetName val="T.T.P 단위수량"/>
      <sheetName val="집계표(OPTION)"/>
      <sheetName val="마산방향"/>
      <sheetName val="직노"/>
      <sheetName val="맨홀수량산출"/>
      <sheetName val="트랜치 집수정 연결관-연장산출서"/>
      <sheetName val="배수장토목공사비"/>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흥양2교토공집계표"/>
      <sheetName val="JUCKEYK"/>
      <sheetName val="TYPE-A"/>
      <sheetName val="건축물터파기"/>
      <sheetName val="기존-내역"/>
      <sheetName val="STEEL BOX 단면설계(SEC.8)"/>
      <sheetName val="단위자갈수량1"/>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단면가정"/>
      <sheetName val="용산1(해보)"/>
      <sheetName val="계수시트"/>
      <sheetName val="수량산출서"/>
      <sheetName val="인부노임"/>
      <sheetName val="총괄표"/>
      <sheetName val="전선 및 전선관"/>
      <sheetName val="을"/>
      <sheetName val="전력구구조물산근"/>
      <sheetName val="교차구"/>
      <sheetName val="구체"/>
      <sheetName val="좌측날개벽"/>
      <sheetName val="우측날개벽"/>
      <sheetName val="tggwan(mac)"/>
      <sheetName val="토목검측서"/>
      <sheetName val="건축내역"/>
      <sheetName val="6공구(당초)"/>
      <sheetName val="주요자재집계"/>
      <sheetName val="설계내역"/>
      <sheetName val="내역서(교량)전체"/>
      <sheetName val="연결관암거"/>
      <sheetName val="계약용량(서포)"/>
      <sheetName val="표준단면수량(출력안함)"/>
      <sheetName val="Sheet13"/>
      <sheetName val="Sheet14"/>
      <sheetName val="GEN"/>
      <sheetName val="전기일위대가"/>
      <sheetName val="구조물철거개소별명세"/>
      <sheetName val="하천하류 철근수량 집계표"/>
      <sheetName val="우수관로단위수량(300)"/>
      <sheetName val="보고서"/>
      <sheetName val="단면검토"/>
      <sheetName val="실행대비"/>
      <sheetName val="목록"/>
      <sheetName val="자재단가표"/>
      <sheetName val="조합일"/>
      <sheetName val="철거일"/>
      <sheetName val="일위대가(1)"/>
      <sheetName val="3절_CheckList_구분"/>
      <sheetName val="개요"/>
      <sheetName val="입력시트"/>
      <sheetName val="산출근거-S1"/>
      <sheetName val="직원인원"/>
      <sheetName val="단가산출"/>
      <sheetName val="광주전남"/>
      <sheetName val="외자배분"/>
      <sheetName val="외자내역"/>
      <sheetName val="주형"/>
      <sheetName val="날개벽수량표"/>
      <sheetName val="업체선정"/>
      <sheetName val="우수맨홀공제단위수량"/>
      <sheetName val="우수공"/>
      <sheetName val="이형관격점별수량산출(2)"/>
      <sheetName val="Supplement2"/>
      <sheetName val="포장총괄집계표"/>
      <sheetName val="품의"/>
      <sheetName val="토공산출(시)"/>
      <sheetName val="토공산출(포)"/>
      <sheetName val="6월인원"/>
      <sheetName val="상부공"/>
      <sheetName val="부대토공"/>
      <sheetName val="차선위치조서"/>
      <sheetName val=""/>
      <sheetName val="A1-DATA"/>
      <sheetName val="단면"/>
      <sheetName val="중기목록"/>
      <sheetName val="운반단가"/>
      <sheetName val="수량"/>
      <sheetName val="시멘트 및 골재량 (슬래브)"/>
      <sheetName val="시멘트 및 골재량 (거더)"/>
      <sheetName val="INPUTDATA"/>
      <sheetName val="REINF."/>
      <sheetName val="공틀공사"/>
      <sheetName val="배명(단가)"/>
      <sheetName val="경산"/>
      <sheetName val="공사명입력"/>
      <sheetName val="참고자료"/>
      <sheetName val="데이타"/>
      <sheetName val="일반공사"/>
      <sheetName val="저"/>
      <sheetName val="1련박스"/>
      <sheetName val="전기혼잡제경비(45)"/>
      <sheetName val="Pier 3"/>
      <sheetName val="A LINE"/>
      <sheetName val="C.배수관공"/>
      <sheetName val="옹벽식측구단위"/>
      <sheetName val="시중노임"/>
      <sheetName val="견적서세부내용"/>
      <sheetName val="견적내용입력"/>
      <sheetName val="Finansal tamamlanma Eğrisi"/>
      <sheetName val="TESİSAT"/>
      <sheetName val="Finansal_tamamlanma_Eğrisi"/>
      <sheetName val="공종별내역서"/>
      <sheetName val="_x0018__x0000_℀"/>
      <sheetName val="CODE"/>
      <sheetName val="MOTOR"/>
      <sheetName val="단가비교"/>
      <sheetName val="임목폐기물집계"/>
      <sheetName val="MATERIAL"/>
      <sheetName val="자재 집계표"/>
      <sheetName val="상반기손익차2총괄"/>
      <sheetName val="토공정보"/>
      <sheetName val="표지"/>
      <sheetName val="입찰내역 발주처 양식"/>
      <sheetName val="증감내역"/>
      <sheetName val="소방현물"/>
      <sheetName val="영동(D)"/>
      <sheetName val="목창호"/>
      <sheetName val="준검 내역서"/>
      <sheetName val="_x0018_"/>
      <sheetName val="토공사"/>
      <sheetName val="모델링"/>
      <sheetName val="하중계산"/>
      <sheetName val="연결임시"/>
      <sheetName val="대목"/>
      <sheetName val="일위대가(가설)"/>
      <sheetName val="부대내역"/>
      <sheetName val="01. 지사동"/>
      <sheetName val="총집계"/>
      <sheetName val="타견적(을)"/>
      <sheetName val="가시설(TYPE-A)"/>
      <sheetName val="1호맨홀가감수량"/>
      <sheetName val="1-1평균터파기고(1)"/>
      <sheetName val="1호맨홀수량산출"/>
      <sheetName val="단가조사표"/>
      <sheetName val="보험료산출"/>
      <sheetName val="산출내역(4월)"/>
      <sheetName val="산출내역(5월) (2)"/>
      <sheetName val="집수정(600-700)"/>
      <sheetName val="EP0618"/>
      <sheetName val="공사개요"/>
      <sheetName val="선급금신청서"/>
      <sheetName val="특2맨홀(차도)(T-A)"/>
      <sheetName val="특2맨홀(보도)(T-A)"/>
      <sheetName val="맨홀이음부 몰탈수량 집계표"/>
      <sheetName val="7.PILE  (돌출)"/>
      <sheetName val="작성"/>
      <sheetName val="danga"/>
      <sheetName val="ilch"/>
      <sheetName val="원가(조경)"/>
      <sheetName val="원가(토목)"/>
      <sheetName val="안정검토"/>
      <sheetName val="맨홀되메우기"/>
      <sheetName val="GAEYO"/>
      <sheetName val="6PILE  _돌_x005f_x001c__"/>
      <sheetName val="하수급견적대비"/>
      <sheetName val="99노임단가"/>
      <sheetName val="자판실행"/>
      <sheetName val="각형맨홀"/>
      <sheetName val="요율"/>
      <sheetName val="전체철근집계"/>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과속방지턱"/>
      <sheetName val="단가산출2"/>
      <sheetName val="중기사용료산출근거"/>
      <sheetName val="흄관기초"/>
      <sheetName val="사리부설"/>
      <sheetName val="자재집계"/>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Eq. Mobilization"/>
      <sheetName val="날개수량1.5"/>
      <sheetName val="0"/>
      <sheetName val="교대(A1)"/>
      <sheetName val="추진공"/>
      <sheetName val="정공공사"/>
      <sheetName val="철근단면적"/>
      <sheetName val="출입구총집계"/>
      <sheetName val="격점관로집계"/>
      <sheetName val="INPUT(덕도방향-시점)"/>
      <sheetName val="직공시공계획서"/>
      <sheetName val="264"/>
      <sheetName val="6MONTHS"/>
      <sheetName val=" FURNACE현설"/>
      <sheetName val="일위대가(여기까지)"/>
      <sheetName val="금융"/>
      <sheetName val="Open"/>
      <sheetName val="setup"/>
      <sheetName val="U형측구 표준단면도"/>
      <sheetName val="VS P-Q"/>
      <sheetName val="견적"/>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Benchmark"/>
      <sheetName val="GESTION FICHE"/>
      <sheetName val="TRADUCTION LISTES"/>
      <sheetName val="Table"/>
      <sheetName val="BQextra"/>
      <sheetName val="TOSHIBA-Structure"/>
      <sheetName val="8-31-98"/>
      <sheetName val="worksheet inchican"/>
      <sheetName val="combined 9-30"/>
      <sheetName val="단위수량(출력X)"/>
      <sheetName val="기성집계"/>
      <sheetName val="負荷集計（断熱不燃）"/>
      <sheetName val="dongia (2)"/>
      <sheetName val="Div26 - Elect"/>
      <sheetName val="RAB AR&amp;STR"/>
      <sheetName val="electrical"/>
      <sheetName val="포설list원본"/>
      <sheetName val="일위대가-2"/>
      <sheetName val="98지급계획"/>
      <sheetName val="배수관토공산출"/>
      <sheetName val="깨؀"/>
      <sheetName val="깨٫"/>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ANHPHAP"/>
      <sheetName val="연결원본-절대지우지말것"/>
      <sheetName val="6PILE_______G_6_______H_10____2"/>
      <sheetName val="변경내역대비표(2)"/>
      <sheetName val="MTP"/>
      <sheetName val="1회기성을"/>
      <sheetName val="차선도색"/>
      <sheetName val="95MAKER"/>
      <sheetName val="재료율"/>
      <sheetName val="중기"/>
      <sheetName val="방송(체육관)"/>
      <sheetName val="본실행경비"/>
      <sheetName val="단위가격"/>
      <sheetName val="관로연장산출"/>
      <sheetName val="일위대가-1"/>
      <sheetName val="횡배수관"/>
      <sheetName val="미생물배양기 기초"/>
      <sheetName val="총괄내역"/>
      <sheetName val="MANP"/>
      <sheetName val="SYSTEM 945 Air&amp;Nitrogen"/>
      <sheetName val="백분율"/>
      <sheetName val="Contents"/>
      <sheetName val="Form.A"/>
      <sheetName val="Electrical(ISBL)"/>
      <sheetName val="Form.C"/>
      <sheetName val="Form.D"/>
      <sheetName val="Form.E"/>
      <sheetName val="Form.F"/>
      <sheetName val="Form.G"/>
      <sheetName val="tifico"/>
      <sheetName val="EQT-ESTN"/>
      <sheetName val="PTdam"/>
      <sheetName val="현장관리비 산출내역"/>
      <sheetName val="IMPEADENCE MAP 취수장"/>
      <sheetName val="잡비계산"/>
      <sheetName val="산1~6"/>
      <sheetName val="중기조종사 단위단가"/>
      <sheetName val="금액결정"/>
      <sheetName val="방배2E"/>
      <sheetName val="6PILE_______G_6_______H_10____3"/>
      <sheetName val="일용노임단가"/>
      <sheetName val="PM Demolition "/>
      <sheetName val="USGC"/>
      <sheetName val="Equip."/>
      <sheetName val="Y_WORK"/>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Master"/>
      <sheetName val="DGCT"/>
      <sheetName val="Ts"/>
      <sheetName val="TH"/>
      <sheetName val="Bia"/>
      <sheetName val="Vattu"/>
      <sheetName val="XL4Poppy"/>
      <sheetName val="wall"/>
      <sheetName val="database"/>
      <sheetName val="INFOR-ST"/>
      <sheetName val="6PILE  _돌_x005f_x005f_x005f_x001c__"/>
      <sheetName val="DG duoi"/>
      <sheetName val="TEN CONG TRINH"/>
      <sheetName val="Notes"/>
      <sheetName val="BANG TONG HOP (2)"/>
      <sheetName val="AUTOMATIC SELECT"/>
      <sheetName val="단면치수"/>
      <sheetName val="HVAC"/>
      <sheetName val="Riesgos y Oportunidades"/>
      <sheetName val="datasheet"/>
      <sheetName val="Cash Out Table"/>
      <sheetName val="Net Cash Table"/>
      <sheetName val="투입"/>
      <sheetName val="횡배위치"/>
      <sheetName val="T13(P68~72,78)"/>
      <sheetName val="Y-WORK"/>
      <sheetName val="지장물현황"/>
      <sheetName val="분묘 총 현황"/>
      <sheetName val="지하매설물조서"/>
      <sheetName val="지장물도면"/>
      <sheetName val="토공집계"/>
      <sheetName val="STEEL_BOX_단면설계(SEC_8)"/>
      <sheetName val="01__지사동"/>
      <sheetName val="하천하류_철근수량_집계표"/>
      <sheetName val="2_하중산정"/>
      <sheetName val="1_설계기준"/>
      <sheetName val="전계가"/>
      <sheetName val="아파트 기성내역서"/>
      <sheetName val="공정"/>
      <sheetName val="기본단가"/>
      <sheetName val="인건비단가"/>
      <sheetName val="우배수"/>
      <sheetName val="이형관"/>
      <sheetName val="갈현동"/>
      <sheetName val="dongia_(2)1"/>
      <sheetName val="Div26_-_Elect1"/>
      <sheetName val="RAB_AR&amp;STR1"/>
      <sheetName val="시멘트_및_골재량_(슬래브)"/>
      <sheetName val="시멘트_및_골재량_(거더)"/>
      <sheetName val="가설대가"/>
      <sheetName val="토공대가"/>
      <sheetName val="구조대가"/>
      <sheetName val="포설대가1"/>
      <sheetName val="부대대가"/>
      <sheetName val="정산"/>
      <sheetName val="품셈총_x0000__x0000_"/>
      <sheetName val="상부하중"/>
      <sheetName val="풍하중1"/>
      <sheetName val="음성방향"/>
      <sheetName val="_x0018_?℀"/>
      <sheetName val="분석"/>
      <sheetName val="ACUNIT"/>
      <sheetName val="유리"/>
      <sheetName val="NAI"/>
      <sheetName val="견적 (2)"/>
      <sheetName val="교사기준면적(초등)"/>
      <sheetName val="WORK"/>
      <sheetName val="수목데이타 "/>
      <sheetName val="0226"/>
      <sheetName val="CFS3"/>
      <sheetName val="F4-F7"/>
      <sheetName val="세목전체"/>
      <sheetName val="맨홀조서"/>
      <sheetName val="공예을"/>
      <sheetName val="암거날개벽재료집계"/>
      <sheetName val="용산3(영광)"/>
      <sheetName val="총수량_(기성)1"/>
      <sheetName val="4-1_노무비(직영)1"/>
      <sheetName val="을_21"/>
      <sheetName val="을_11"/>
      <sheetName val="2_단면가정1"/>
      <sheetName val="입출재고현황_(2)1"/>
      <sheetName val="1_토공1"/>
      <sheetName val="제수변수량H2_151"/>
      <sheetName val="T_T_P_단위수량1"/>
      <sheetName val="BOX(1_5X1_5)1"/>
      <sheetName val="칠산대교_중앙부1"/>
      <sheetName val="칠산대교_시종점부1"/>
      <sheetName val="96보완계획7_121"/>
      <sheetName val="전선_및_전선관1"/>
      <sheetName val="2_대외공문1"/>
      <sheetName val="전체변경예정공정표_2012_07_301"/>
      <sheetName val="토공_total1"/>
      <sheetName val="외주현황_wq11"/>
      <sheetName val="6PILE_(돌출)1"/>
      <sheetName val="P_M_별1"/>
      <sheetName val="화재_탐지_설비1"/>
      <sheetName val="자재_집계표"/>
      <sheetName val="REINF_1"/>
      <sheetName val="트랜치_집수정_연결관-연장산출서"/>
      <sheetName val="산출내역(5월)_(2)"/>
      <sheetName val="℀"/>
      <sheetName val="Pier_3"/>
      <sheetName val="Eq__Mobilization"/>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_FURNACE현설"/>
      <sheetName val="Finansal_tamamlanma_Eğrisi1"/>
      <sheetName val="A_LINE"/>
      <sheetName val="C_배수관공"/>
      <sheetName val="날개수량1_5"/>
      <sheetName val="맨홀이음부_몰탈수량_집계표"/>
      <sheetName val="U형측구_표준단면도"/>
      <sheetName val="SYSTEM_945_Air&amp;Nitrogen"/>
      <sheetName val="PM_Demolition_"/>
      <sheetName val="Form_A"/>
      <sheetName val="Form_C"/>
      <sheetName val="Form_D"/>
      <sheetName val="Form_E"/>
      <sheetName val="Form_F"/>
      <sheetName val="Form_G"/>
      <sheetName val="현장관리비_산출내역"/>
      <sheetName val="7_PILE__(돌출)"/>
      <sheetName val="분묘_총_현황"/>
      <sheetName val="준검_내역서"/>
      <sheetName val="1공구산출내역서"/>
      <sheetName val="SLAB"/>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기계경비(시간당)"/>
      <sheetName val="램머"/>
      <sheetName val="식재인부"/>
      <sheetName val="시설물기초"/>
      <sheetName val="수자재단위당"/>
      <sheetName val="기계공사"/>
      <sheetName val="공사비총"/>
      <sheetName val="125x125"/>
      <sheetName val="Du lieu ban dau"/>
      <sheetName val="Earthwork"/>
      <sheetName val="149-2"/>
      <sheetName val="Đon gia"/>
      <sheetName val="Duc_bk"/>
      <sheetName val="Đơn Giá "/>
      <sheetName val="Config"/>
      <sheetName val="TH_CPTB"/>
      <sheetName val="CP Khac cuoc VC"/>
      <sheetName val="Rates"/>
      <sheetName val="T.KE CP1"/>
      <sheetName val="Rekap Addendum"/>
      <sheetName val="Hrg.Sat"/>
      <sheetName val="Sec I ML"/>
      <sheetName val=" PE-F-42 MR 9 Manpower"/>
      <sheetName val="On Time"/>
      <sheetName val="Curup"/>
      <sheetName val="Prabu"/>
      <sheetName val="PESANTREN"/>
      <sheetName val="G"/>
      <sheetName val="A"/>
      <sheetName val="BG"/>
      <sheetName val="Parem"/>
      <sheetName val="SEX"/>
      <sheetName val="Takeoff"/>
      <sheetName val="INFO"/>
      <sheetName val="B3A - TOWER A"/>
      <sheetName val="Bill of Qty MEP"/>
      <sheetName val="ctTBA"/>
      <sheetName val="PNT_QUOT__3"/>
      <sheetName val="COAT_WRAP_QIOT__3"/>
      <sheetName val="Nhan cong"/>
      <sheetName val="Gld"/>
      <sheetName val="Gxd"/>
      <sheetName val="QD957"/>
      <sheetName val="공사개요-C"/>
      <sheetName val="Items"/>
      <sheetName val="HESO"/>
      <sheetName val="TOTAL SUMMARY"/>
      <sheetName val="물가자료"/>
      <sheetName val="가로등내역서"/>
      <sheetName val="98수문일위"/>
      <sheetName val="토목공사"/>
      <sheetName val="J直材4"/>
      <sheetName val="평균터파기고(1-2,ASP)"/>
      <sheetName val="제1종배수관"/>
      <sheetName val="제2종배수관"/>
      <sheetName val="제4종배수관"/>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1.사유서"/>
      <sheetName val="부재별산출서"/>
      <sheetName val="CAUDIT"/>
      <sheetName val="능률"/>
      <sheetName val="동력부하계산"/>
      <sheetName val="안정계산"/>
      <sheetName val="6PILE_옹_____G_6_옹_____H_10____2"/>
      <sheetName val="Mc1"/>
      <sheetName val="1호맨홀가시설토공(2~4)"/>
      <sheetName val="1호맨홀토공 (4)"/>
      <sheetName val="1호맨홀연결관토공 (2)"/>
      <sheetName val="소도3교"/>
      <sheetName val="터널조도"/>
      <sheetName val="노임이"/>
      <sheetName val="본사인상전"/>
      <sheetName val="내부산출서"/>
      <sheetName val="공정계획(내부계획25%,내부w.f)"/>
      <sheetName val="AILC004"/>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도"/>
      <sheetName val="L밽P"/>
      <sheetName val="L밽©"/>
      <sheetName val="L_x0002__x0000_"/>
      <sheetName val="하중산정"/>
      <sheetName val="시설물일위"/>
      <sheetName val="TTL"/>
      <sheetName val="Sheet9"/>
      <sheetName val="Sheet10"/>
      <sheetName val="전기자료"/>
      <sheetName val="이토변실"/>
      <sheetName val="투자필요검토서(복수업체추천서 포함)"/>
      <sheetName val="현장지지물물량"/>
      <sheetName val="배수공집계표"/>
      <sheetName val="간접1"/>
      <sheetName val="구성비"/>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Part_AB2"/>
      <sheetName val="Part_I2"/>
      <sheetName val="Part_M2"/>
      <sheetName val="CAL(1)_3"/>
      <sheetName val="Bend_fact_3"/>
      <sheetName val="STAFF_ANALYSIS3"/>
      <sheetName val="1_설계조건3"/>
      <sheetName val="할증_2"/>
      <sheetName val="돌담교_상부수량2"/>
      <sheetName val="1_수인터널2"/>
      <sheetName val="3련_BOX2"/>
      <sheetName val="ASP_일반구간_250A2"/>
      <sheetName val="2_하중산정1"/>
      <sheetName val="1_설계기준1"/>
      <sheetName val="Form_A1"/>
      <sheetName val="Form_C1"/>
      <sheetName val="Form_D1"/>
      <sheetName val="Form_E1"/>
      <sheetName val="Form_F1"/>
      <sheetName val="Form_G1"/>
      <sheetName val="_FURNACE현설1"/>
      <sheetName val="입찰내역_발주처_양식1"/>
      <sheetName val="하천하류_철근수량_집계표1"/>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제경비율"/>
      <sheetName val="IBASE"/>
      <sheetName val="EARTH WORKS"/>
      <sheetName val="TBVL"/>
      <sheetName val="TLG Type"/>
      <sheetName val="FAB별"/>
      <sheetName val="_x005f_x0018__x005f_x0000_℀"/>
      <sheetName val="견적을지"/>
      <sheetName val="XXXXXX"/>
      <sheetName val="도면자료제출일정"/>
      <sheetName val="Sheet6"/>
      <sheetName val="01"/>
      <sheetName val="공통부대비"/>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예산총괄표"/>
      <sheetName val="재료비"/>
      <sheetName val="경비총괄표"/>
      <sheetName val="1. 검사비외"/>
      <sheetName val="3.공사운영비"/>
      <sheetName val="2.외주공사비"/>
      <sheetName val="본사공가현황"/>
      <sheetName val="運転条件一覧"/>
      <sheetName val="관경결정"/>
      <sheetName val="G2설비도급"/>
      <sheetName val="Equip_"/>
      <sheetName val="plumbing"/>
      <sheetName val="pro ra op"/>
      <sheetName val="grafik"/>
      <sheetName val="Sch"/>
      <sheetName val="HARGA MATERIAL"/>
      <sheetName val="CH-RANC"/>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SC1"/>
      <sheetName val="ANL"/>
      <sheetName val="Cash Flow bulanan"/>
      <sheetName val="H.Satuan"/>
      <sheetName val="Perm. Test"/>
      <sheetName val="schalt"/>
      <sheetName val="schtng"/>
      <sheetName val="schbhn"/>
      <sheetName val="기안"/>
      <sheetName val="개산공사비"/>
      <sheetName val="시산표"/>
      <sheetName val="환경기계공정표 (3)"/>
      <sheetName val="IGCC査定"/>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소요자재"/>
      <sheetName val="노무산출서"/>
      <sheetName val="깨_x0000_"/>
      <sheetName val="_x005f_xffff__x005f_xffff__x005f_xffff__x005f_xffff_"/>
      <sheetName val="worksheet_inchican"/>
      <sheetName val="combined_9-30"/>
      <sheetName val="VS_P-Q"/>
      <sheetName val="미생물배양기_기초"/>
      <sheetName val="IMPEADENCE_MAP_취수장"/>
      <sheetName val="상행-교대(A1-A2)"/>
      <sheetName val="토량1-1"/>
      <sheetName val="C-制_x0010__x0000_"/>
      <sheetName val="1,2공구원가계산서"/>
      <sheetName val="집 계 표"/>
      <sheetName val="상반기손익차2瓐쓏"/>
      <sheetName val="주차구획선수량"/>
      <sheetName val="방배동내역(리라)"/>
      <sheetName val="종배수관"/>
      <sheetName val="Cons.Val"/>
      <sheetName val="EQUIPOS"/>
      <sheetName val="33628-Rev. A"/>
      <sheetName val="원형맨_x0000__x0000__x0005_"/>
      <sheetName val="INSTR"/>
      <sheetName val="trf(36%)"/>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중기조종사_단위단가"/>
      <sheetName val="Eq__Mobilization2"/>
      <sheetName val="6PILE___돌_x005f_x005f_x005f_x001c__"/>
      <sheetName val="DG_duoi"/>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역T형(H=6.0) (2)"/>
      <sheetName val="도급원가"/>
      <sheetName val="부서별(배부후)_계획"/>
      <sheetName val="Comps"/>
      <sheetName val="기본단가표"/>
      <sheetName val="마산Z꬀"/>
      <sheetName val="TEL"/>
      <sheetName val="현장조사"/>
      <sheetName val="맨홀_공사비"/>
      <sheetName val="수목표준대가"/>
      <sheetName val="임목폐기_x0000_挳ƀ"/>
      <sheetName val="8.석축단위(H=1.5M)"/>
      <sheetName val="상 부"/>
      <sheetName val="착공내역서"/>
      <sheetName val="TEST1"/>
      <sheetName val="도로단위당"/>
      <sheetName val="소방현䀀"/>
      <sheetName val="소방현_x0000_"/>
      <sheetName val="4배"/>
      <sheetName val="6배"/>
      <sheetName val="3배"/>
      <sheetName val="5배"/>
      <sheetName val="1배"/>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ENE-CAL 1"/>
      <sheetName val="1_MV"/>
      <sheetName val="Parameter"/>
      <sheetName val="CAPVC"/>
      <sheetName val="6PILE___돌_x001c__"/>
      <sheetName val="Tong du toan"/>
      <sheetName val="GENERAL REQUIREMENTS"/>
      <sheetName val="CIM"/>
      <sheetName val="SP10"/>
      <sheetName val="단중표"/>
      <sheetName val="청산공사"/>
      <sheetName val="DGchitiet "/>
      <sheetName val="consilidate"/>
      <sheetName val="HS"/>
      <sheetName val="GIAVLIEU"/>
      <sheetName val="C_d"/>
      <sheetName val="99년하반기"/>
      <sheetName val="외자배_x0000_"/>
      <sheetName val="경고테이프&amp;안전시설공집계"/>
      <sheetName val="차선도색집계"/>
      <sheetName val="물푸기수집"/>
      <sheetName val="역T형옹벽(3.0)"/>
      <sheetName val="시멘트 및 골ꍈ┊楀◞_x0000_"/>
      <sheetName val="시멘트 및 골_xdc48_ʉꍈ&gt;㱀ᇈ뮰"/>
      <sheetName val="슬래브(PF)(하류)"/>
      <sheetName val="중기䒬ȯૐ"/>
      <sheetName val="도급"/>
      <sheetName val="중동공구"/>
      <sheetName val="토목镃_xdc03_"/>
      <sheetName val="NOTE"/>
      <sheetName val="gVL"/>
      <sheetName val="FA-LISTING"/>
      <sheetName val="GiaVL"/>
      <sheetName val="PNT-QUOT-#3"/>
      <sheetName val="Chenh lech vat tu"/>
      <sheetName val="gia vt,nc,may"/>
      <sheetName val="vlieu"/>
      <sheetName val="CP HMC"/>
      <sheetName val="Tong hop DT XDCT"/>
      <sheetName val="Sheet7"/>
      <sheetName val="FitOutConfCentre"/>
      <sheetName val="Chiet tinh dz35"/>
      <sheetName val="BXLDL"/>
      <sheetName val="Bill No.1.7"/>
      <sheetName val="Bill No.1.3"/>
      <sheetName val="Bill No.1.4"/>
      <sheetName val="Savings"/>
      <sheetName val="Summary Bill No. 1"/>
      <sheetName val="Hac.Lots"/>
      <sheetName val="4-Lane bridge"/>
      <sheetName val="Res.Lots"/>
      <sheetName val="Spine Road"/>
      <sheetName val="CT Thang Mo"/>
      <sheetName val="CT  PL"/>
      <sheetName val="LEGEND"/>
      <sheetName val="ERECIN"/>
      <sheetName val="Du_lieu_ban_dau"/>
      <sheetName val="Đon_gia"/>
      <sheetName val="Đơn_Giá_"/>
      <sheetName val="CP_Khac_cuoc_VC"/>
      <sheetName val="T_KE_CP1"/>
      <sheetName val="손익차총괄2"/>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PERSONNELIST"/>
      <sheetName val="Foglio1"/>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AN-MAJOR"/>
      <sheetName val="LOKASI"/>
      <sheetName val="노무비단가"/>
      <sheetName val="Sales"/>
      <sheetName val="예총"/>
      <sheetName val="한강운반비"/>
      <sheetName val="옹벽_x0000__x0000_Ԁ"/>
      <sheetName val="주공 갑지"/>
      <sheetName val="충돌 내용"/>
      <sheetName val="설계예산2"/>
      <sheetName val="유동(순성_최종"/>
      <sheetName val="9. 예정공정표(전체)"/>
      <sheetName val="Supplement_x0000_"/>
      <sheetName val="Supplementᐨ"/>
      <sheetName val="규준틀"/>
      <sheetName val="흙쌓기도수로설치현황"/>
      <sheetName val="FIXED EQUIPMENT"/>
      <sheetName val="综合概算"/>
      <sheetName val="조명율표"/>
      <sheetName val="面雅樹"/>
      <sheetName val="부대공사총괄"/>
      <sheetName val="현장경비"/>
      <sheetName val="건축공사집계표"/>
      <sheetName val="주현(해보)"/>
      <sheetName val="주현(영광)"/>
      <sheetName val="토목내역"/>
      <sheetName val="01_견적내역서4"/>
      <sheetName val="S_중기사용료4"/>
      <sheetName val="1_토공4"/>
      <sheetName val="SYSTEM_945_Air&amp;Nitrogen1"/>
      <sheetName val="PM_Demolition_1"/>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법면"/>
      <sheetName val="중기일위대가"/>
      <sheetName val="배수공1"/>
      <sheetName val="SAKUB"/>
      <sheetName val="1안"/>
      <sheetName val="상선"/>
      <sheetName val="아파트 "/>
      <sheetName val="토적劰Ï勼"/>
      <sheetName val="유림콘도"/>
      <sheetName val="1ST"/>
      <sheetName val="관로토공"/>
      <sheetName val="고자현황"/>
      <sheetName val="단면검_x0000_"/>
      <sheetName val="일위대¹"/>
      <sheetName val="이형관격점별수량_x0000__x0000__x0005__x0000_陀"/>
      <sheetName val="이형관격점별수량_x0000__x0000__x0005__x0000_妠"/>
      <sheetName val="기성청구서(1회)"/>
      <sheetName val="이기ᣉᾼ栃컒"/>
      <sheetName val="수량산출서 갑지"/>
      <sheetName val="개발행위"/>
      <sheetName val="bearing"/>
      <sheetName val="빌딩 안내"/>
      <sheetName val="L밽¶"/>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refreshError="1"/>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refreshError="1"/>
      <sheetData sheetId="763" refreshError="1"/>
      <sheetData sheetId="764" refreshError="1"/>
      <sheetData sheetId="765" refreshError="1"/>
      <sheetData sheetId="766"/>
      <sheetData sheetId="767"/>
      <sheetData sheetId="768"/>
      <sheetData sheetId="769"/>
      <sheetData sheetId="770"/>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refreshError="1"/>
      <sheetData sheetId="784"/>
      <sheetData sheetId="785"/>
      <sheetData sheetId="786"/>
      <sheetData sheetId="787"/>
      <sheetData sheetId="788"/>
      <sheetData sheetId="789" refreshError="1"/>
      <sheetData sheetId="790" refreshError="1"/>
      <sheetData sheetId="791"/>
      <sheetData sheetId="792"/>
      <sheetData sheetId="793"/>
      <sheetData sheetId="794" refreshError="1"/>
      <sheetData sheetId="795" refreshError="1"/>
      <sheetData sheetId="796"/>
      <sheetData sheetId="797"/>
      <sheetData sheetId="798" refreshError="1"/>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refreshError="1"/>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sheetData sheetId="863"/>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sheetData sheetId="887"/>
      <sheetData sheetId="888"/>
      <sheetData sheetId="889" refreshError="1"/>
      <sheetData sheetId="890"/>
      <sheetData sheetId="89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sheetData sheetId="928"/>
      <sheetData sheetId="929"/>
      <sheetData sheetId="930"/>
      <sheetData sheetId="931"/>
      <sheetData sheetId="932"/>
      <sheetData sheetId="933"/>
      <sheetData sheetId="934"/>
      <sheetData sheetId="935" refreshError="1"/>
      <sheetData sheetId="936" refreshError="1"/>
      <sheetData sheetId="937" refreshError="1"/>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sheetData sheetId="1043"/>
      <sheetData sheetId="1044"/>
      <sheetData sheetId="1045"/>
      <sheetData sheetId="1046"/>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sheetData sheetId="1058"/>
      <sheetData sheetId="1059"/>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refreshError="1"/>
      <sheetData sheetId="1156" refreshError="1"/>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sheetData sheetId="1483"/>
      <sheetData sheetId="1484"/>
      <sheetData sheetId="1485"/>
      <sheetData sheetId="1486"/>
      <sheetData sheetId="1487"/>
      <sheetData sheetId="1488"/>
      <sheetData sheetId="1489"/>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sheetData sheetId="1728"/>
      <sheetData sheetId="1729"/>
      <sheetData sheetId="1730"/>
      <sheetData sheetId="173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기성금내역서"/>
      <sheetName val="교대멀티"/>
      <sheetName val="내역서 "/>
      <sheetName val="기성"/>
      <sheetName val="깨기"/>
      <sheetName val="일위대가"/>
      <sheetName val="단가"/>
      <sheetName val=" 동대신동 금호"/>
      <sheetName val="금액내역서"/>
      <sheetName val="내역서"/>
      <sheetName val="부하계산서"/>
      <sheetName val="중기일위대가"/>
      <sheetName val="적용단가"/>
      <sheetName val="CTEMCOST"/>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CTEMCOST"/>
      <sheetName val="부하계산서"/>
      <sheetName val="프랜트면허"/>
      <sheetName val="설직재-1"/>
      <sheetName val="기성금내역서"/>
      <sheetName val="Sheet17"/>
      <sheetName val="노임단가"/>
      <sheetName val="토목단가목록"/>
      <sheetName val="SCHEDULE"/>
      <sheetName val="102역사"/>
      <sheetName val="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1공구-견적대비"/>
      <sheetName val="본공사"/>
      <sheetName val="#REF"/>
      <sheetName val="S0"/>
      <sheetName val="JUCKEYK"/>
      <sheetName val="에너지동"/>
      <sheetName val="J01"/>
      <sheetName val="BID"/>
      <sheetName val="JUCK"/>
      <sheetName val="집  계"/>
      <sheetName val="원가계산서"/>
      <sheetName val="실행철강하도"/>
      <sheetName val="DATE"/>
      <sheetName val="기계내역"/>
      <sheetName val="예산"/>
      <sheetName val="교각1"/>
      <sheetName val="BSD (2)"/>
      <sheetName val="터파기및재료"/>
      <sheetName val="총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내역"/>
      <sheetName val="산출근거"/>
      <sheetName val="분석"/>
      <sheetName val="데리네이타현황"/>
      <sheetName val="바닥판"/>
      <sheetName val="입력DATA"/>
      <sheetName val="입찰안"/>
      <sheetName val="총괄내역"/>
      <sheetName val="골재산출"/>
      <sheetName val="집계표"/>
      <sheetName val="철근량"/>
      <sheetName val="BID"/>
      <sheetName val="일위대가목차"/>
      <sheetName val="인명부"/>
      <sheetName val="Sheet1"/>
      <sheetName val="#REF"/>
      <sheetName val="물량표"/>
      <sheetName val="당초"/>
      <sheetName val="PIPING"/>
      <sheetName val="#3_일위대가목록"/>
      <sheetName val="#2_일위대가목록"/>
      <sheetName val="흥양2교토공집계표"/>
      <sheetName val="공동구수량"/>
      <sheetName val="DATA"/>
      <sheetName val="주beam"/>
      <sheetName val="96정변2"/>
      <sheetName val="지장물C"/>
      <sheetName val="6PILE  (돌출)"/>
      <sheetName val="표지"/>
      <sheetName val="식생블럭단위수량"/>
      <sheetName val="상시"/>
      <sheetName val="신고조서"/>
      <sheetName val="guard(mac)"/>
      <sheetName val="공사비총괄표"/>
      <sheetName val="실행"/>
      <sheetName val="간접1"/>
      <sheetName val="노임"/>
      <sheetName val="일위대가표"/>
      <sheetName val="노임단가"/>
      <sheetName val="일위대가1"/>
      <sheetName val="직접공사비"/>
      <sheetName val="2000년1차"/>
      <sheetName val="2000전체분"/>
      <sheetName val="차수공개요"/>
      <sheetName val="0506생활권구적"/>
      <sheetName val="공정코드"/>
      <sheetName val="재료"/>
      <sheetName val="우수받이"/>
      <sheetName val="토목"/>
      <sheetName val="설명서 "/>
      <sheetName val="우수내용"/>
      <sheetName val="총괄표"/>
      <sheetName val="3BL공동구 수량"/>
      <sheetName val="지급자재"/>
      <sheetName val="DATE"/>
      <sheetName val="내역_ver1.0"/>
      <sheetName val="실행철강하도"/>
      <sheetName val="입력란"/>
      <sheetName val="97노임단가"/>
      <sheetName val="터파기및재료"/>
      <sheetName val="날개벽"/>
      <sheetName val="원형1호맨홀토공수량"/>
      <sheetName val="교각1"/>
      <sheetName val="97년 추정"/>
      <sheetName val="추가예산"/>
      <sheetName val="총수량집계표"/>
      <sheetName val="월말"/>
      <sheetName val="대로근거"/>
      <sheetName val="102역사"/>
      <sheetName val="말뚝지지력산정"/>
      <sheetName val="내역서"/>
      <sheetName val="H-PILE수량집계"/>
      <sheetName val="산근"/>
      <sheetName val="목차 "/>
      <sheetName val="I一般比"/>
      <sheetName val="토사(PE)"/>
      <sheetName val="PSCbeam설계"/>
      <sheetName val="적용토목"/>
      <sheetName val="내역서1999.8최종"/>
      <sheetName val="부대내역"/>
      <sheetName val="뚝토공"/>
      <sheetName val="중로근거"/>
      <sheetName val="수량산출"/>
      <sheetName val="대림경상68억"/>
      <sheetName val="일위대가9803"/>
      <sheetName val="예산M11A"/>
      <sheetName val="H-pile(298x299)"/>
      <sheetName val="H-pile(250x250)"/>
      <sheetName val="INPUT"/>
      <sheetName val="단가 및 재료비"/>
      <sheetName val="중기사용료산출근거"/>
      <sheetName val="각종양식"/>
      <sheetName val="암거단위"/>
      <sheetName val="오동"/>
      <sheetName val="대조"/>
      <sheetName val="나한"/>
      <sheetName val="조명율표"/>
      <sheetName val="코드"/>
      <sheetName val="차수"/>
      <sheetName val="설직재-1"/>
      <sheetName val="찍기"/>
      <sheetName val="발주내역"/>
      <sheetName val="역T형교대(말뚝기초)"/>
      <sheetName val="노임이"/>
      <sheetName val="해평견적"/>
      <sheetName val="200"/>
      <sheetName val="차액보증"/>
      <sheetName val="산출내역서"/>
      <sheetName val="날개벽수량표"/>
      <sheetName val="준검 내역서"/>
      <sheetName val="중기"/>
      <sheetName val="당진1,2호기전선관설치및접지4차공사내역서-을지"/>
      <sheetName val="재료비"/>
      <sheetName val="기계경비(시간당)"/>
      <sheetName val="램머"/>
      <sheetName val="참조"/>
      <sheetName val="도로경계단위"/>
      <sheetName val="4. 주형설계"/>
      <sheetName val="4.2유효폭의 계산"/>
      <sheetName val="가격조사서"/>
      <sheetName val="배수공"/>
      <sheetName val="암거"/>
      <sheetName val="포장공"/>
      <sheetName val="토공(우물통,기타) "/>
      <sheetName val="총괄"/>
      <sheetName val="금액내역서"/>
      <sheetName val="수안보-MBR1"/>
      <sheetName val="입력변수"/>
      <sheetName val="BOX수량"/>
      <sheetName val="자료입력"/>
      <sheetName val="항목등록"/>
      <sheetName val="RAMP 단면(R2)"/>
      <sheetName val="1,2공구원가계산서"/>
      <sheetName val="2공구산출내역"/>
      <sheetName val="1공구산출내역서"/>
      <sheetName val="초기화면"/>
      <sheetName val="골조"/>
      <sheetName val="바닥판의 설계"/>
      <sheetName val="99총공사내역서"/>
      <sheetName val="배수내역"/>
      <sheetName val="내역서중"/>
      <sheetName val="자재단가비교표"/>
      <sheetName val="인수공규격"/>
      <sheetName val="2.단면가정"/>
      <sheetName val="수우미양가(Vlookup)"/>
      <sheetName val="공통가설공사"/>
      <sheetName val="세골재  T2 변경 현황"/>
      <sheetName val="0.단가"/>
      <sheetName val="단면 (2)"/>
      <sheetName val="증감내역서"/>
      <sheetName val="내역서 제출"/>
      <sheetName val="포장물량집계"/>
      <sheetName val="8.석축단위(H=1.5M)"/>
      <sheetName val="업무분장"/>
      <sheetName val="단가비교표_공통1"/>
      <sheetName val="제경비"/>
      <sheetName val="코드표"/>
      <sheetName val="노무비 근거"/>
      <sheetName val="갑지"/>
      <sheetName val="역T형(H=6.0) (2)"/>
      <sheetName val="단가"/>
      <sheetName val="건축내역"/>
      <sheetName val="수량집"/>
      <sheetName val="간지"/>
      <sheetName val="원가"/>
      <sheetName val="MAIN_TABLE"/>
      <sheetName val="공사비산출내역"/>
      <sheetName val="기성내역"/>
      <sheetName val="MAIN"/>
      <sheetName val="견적990322"/>
      <sheetName val="세부내역서(전기)"/>
      <sheetName val="지장물_data"/>
      <sheetName val="공사착공계"/>
      <sheetName val="COPING"/>
      <sheetName val="단가표"/>
      <sheetName val="약품공급2"/>
      <sheetName val="지중자재단가"/>
      <sheetName val="ATM기초철가"/>
      <sheetName val="원형맨홀수량"/>
      <sheetName val="물가자료"/>
      <sheetName val="접지수량"/>
      <sheetName val="Sheet2"/>
      <sheetName val="일위대가목록"/>
      <sheetName val="CIVIL4"/>
      <sheetName val="Y-WORK"/>
      <sheetName val="재료집계표"/>
      <sheetName val="총괄내역서"/>
      <sheetName val="신천3호용수로"/>
      <sheetName val="품셈TABLE"/>
      <sheetName val="맨홀수량"/>
      <sheetName val=" 총괄표"/>
      <sheetName val="단가산출"/>
      <sheetName val="NYS"/>
      <sheetName val="표  지"/>
      <sheetName val="내역서적용수량"/>
      <sheetName val="3련 BOX"/>
      <sheetName val="CC16-내역서"/>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crude.SLAB RE-bar"/>
      <sheetName val="CRUDE RE-bar"/>
      <sheetName val="토목내역서 (도급단가)"/>
      <sheetName val="세부내역"/>
      <sheetName val="CTEMCOST"/>
      <sheetName val="교각계산"/>
      <sheetName val="대비"/>
      <sheetName val="계수시트"/>
      <sheetName val="집계표(OPTION)"/>
      <sheetName val="보차도경계석"/>
      <sheetName val="견적단가"/>
      <sheetName val="용수량(생활용수)"/>
      <sheetName val="실행내역"/>
      <sheetName val="금융비용"/>
      <sheetName val="일위(수원)"/>
      <sheetName val="1호맨홀토공"/>
      <sheetName val="ABUT수량-A1"/>
      <sheetName val="Macro1"/>
      <sheetName val="도수로수량산출"/>
      <sheetName val="장비집계"/>
      <sheetName val="표준차도부연장집계-ASP"/>
      <sheetName val="101동"/>
      <sheetName val="노무비"/>
      <sheetName val="단양 00 아파트-세부내역"/>
      <sheetName val="기초자료"/>
      <sheetName val="양식3"/>
      <sheetName val="사유서제출현황-2"/>
      <sheetName val="갑지(추정)"/>
      <sheetName val="CAT_5"/>
      <sheetName val="VE절감"/>
      <sheetName val="자재단가"/>
      <sheetName val="건축공사"/>
      <sheetName val="JUCKEYK"/>
      <sheetName val="구조물터파기수량집계"/>
      <sheetName val="덕전리"/>
      <sheetName val="전체"/>
      <sheetName val="Macro(전선)"/>
      <sheetName val="요율"/>
      <sheetName val="조경일람"/>
      <sheetName val="원가서"/>
      <sheetName val="대창(함평)"/>
      <sheetName val="대창(장성)"/>
      <sheetName val="대창(함평)-창열"/>
      <sheetName val="암거 제원표"/>
      <sheetName val="WING3"/>
      <sheetName val="N賃率-職"/>
      <sheetName val="위치조서"/>
      <sheetName val="여과지동"/>
      <sheetName val="DB"/>
      <sheetName val="총공사내역서"/>
      <sheetName val="공사직종별노임"/>
      <sheetName val="실행대비"/>
      <sheetName val="단가조사서"/>
      <sheetName val="TYPE-A"/>
      <sheetName val="소요자재명세서"/>
      <sheetName val="노무비명세서"/>
      <sheetName val="연돌일위집계"/>
      <sheetName val="토공 total"/>
      <sheetName val="직노"/>
      <sheetName val="Customer Databas"/>
      <sheetName val="개인"/>
      <sheetName val="단면가정"/>
      <sheetName val="WORK"/>
      <sheetName val="전체제잡비"/>
      <sheetName val="미드수량"/>
      <sheetName val="유림골조"/>
      <sheetName val="기흥하도용"/>
      <sheetName val="Sheet5"/>
      <sheetName val="을지"/>
      <sheetName val="대부예산서"/>
      <sheetName val="CODE"/>
      <sheetName val="기초공"/>
      <sheetName val="MOTOR"/>
      <sheetName val="기둥(원형)"/>
      <sheetName val="제직재"/>
      <sheetName val="종배수관면벽구"/>
      <sheetName val="종배수관위치조서"/>
      <sheetName val="INPUT(덕도방향-시점)"/>
      <sheetName val="3.하중산정4.지지력"/>
      <sheetName val="1련박스"/>
      <sheetName val="2000용수잠관-수량집계"/>
      <sheetName val="참고사항"/>
      <sheetName val="집기손료"/>
      <sheetName val="갑지1"/>
      <sheetName val="재료할증"/>
      <sheetName val="신우"/>
      <sheetName val="원가계산서구조조정"/>
      <sheetName val="문학간접"/>
      <sheetName val="간접"/>
      <sheetName val="소보"/>
      <sheetName val="포장면적집계"/>
      <sheetName val="배수장토목공사비"/>
      <sheetName val="암거 제원표-1단계"/>
      <sheetName val="시행후면적"/>
      <sheetName val="설계조건"/>
      <sheetName val="C.배수관공"/>
      <sheetName val="상-교대(A1-A2)"/>
      <sheetName val="마산월령동골조물량변경"/>
      <sheetName val="총괄-1"/>
      <sheetName val="분뇨"/>
      <sheetName val="소도3교"/>
      <sheetName val="단가일람"/>
      <sheetName val="지질조사"/>
      <sheetName val="교량"/>
      <sheetName val="수량3"/>
      <sheetName val="시중노임단가"/>
      <sheetName val="실행간접비용"/>
      <sheetName val="제잡비"/>
      <sheetName val="수량산출서"/>
      <sheetName val="빗물받이(910-510-410)"/>
      <sheetName val="우수공"/>
      <sheetName val="보도단위"/>
      <sheetName val="건축-물가변동"/>
      <sheetName val="전기"/>
      <sheetName val="율촌법률사무소2내역"/>
      <sheetName val="보증수수료산출"/>
      <sheetName val="중기근거"/>
      <sheetName val="본체"/>
      <sheetName val="일위-1"/>
      <sheetName val="단위중량"/>
      <sheetName val="출력X"/>
      <sheetName val="안정계산"/>
      <sheetName val="단면검토"/>
      <sheetName val="특별땅고르기"/>
      <sheetName val="자료"/>
      <sheetName val="spiral"/>
      <sheetName val="2.건축"/>
      <sheetName val="날개벽(시점좌측)"/>
      <sheetName val="수습"/>
      <sheetName val="사다리"/>
      <sheetName val="노임,기계경비"/>
      <sheetName val="슬래브수량"/>
      <sheetName val="AIR SHOWER(3인용)"/>
      <sheetName val="9GNG운반"/>
      <sheetName val="단가조사"/>
      <sheetName val="지점별강우량"/>
      <sheetName val="토공(1)"/>
      <sheetName val="절대지우지말것"/>
      <sheetName val="우각부보강"/>
      <sheetName val="수요개발과판매량"/>
      <sheetName val="천방교접속"/>
      <sheetName val="대포2교접속"/>
      <sheetName val="설계명세"/>
      <sheetName val="건축기계설비표선정수장"/>
      <sheetName val="Sheet1 (2)"/>
      <sheetName val="연결관수량 (2)"/>
      <sheetName val="철집"/>
      <sheetName val="상수도토공집계표"/>
      <sheetName val="견적서"/>
      <sheetName val="토공집계표"/>
      <sheetName val="토적표"/>
      <sheetName val="봉방동근생"/>
      <sheetName val="48전력선로일위"/>
      <sheetName val="부경대총괄내역서"/>
      <sheetName val="woo(mac)"/>
      <sheetName val="설치조서"/>
      <sheetName val="Sheet3"/>
      <sheetName val="배수공집계표"/>
      <sheetName val="예정공정표"/>
      <sheetName val="영창26"/>
      <sheetName val="산출근거1"/>
      <sheetName val="CON'C"/>
      <sheetName val="라멘수량"/>
      <sheetName val="최적단면"/>
      <sheetName val="경산"/>
      <sheetName val="공구"/>
      <sheetName val="면적산출근거(실측)"/>
      <sheetName val="내역기준"/>
      <sheetName val="유효폭의 계산"/>
      <sheetName val="s"/>
      <sheetName val="CALCULATION"/>
      <sheetName val="수량집계표"/>
      <sheetName val="교수설계"/>
      <sheetName val="데이타"/>
      <sheetName val="식재인부"/>
      <sheetName val="을"/>
      <sheetName val="개요"/>
      <sheetName val="건축원가계산서"/>
      <sheetName val="공사"/>
      <sheetName val="설계개요"/>
      <sheetName val="콘크리트포장"/>
      <sheetName val="진입도로포장산출"/>
      <sheetName val="진입부포장면적위치조서"/>
      <sheetName val="진입부수량집계표"/>
      <sheetName val="콘크리트포장집계표"/>
      <sheetName val="포장공집계"/>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토목주소"/>
      <sheetName val="기안"/>
      <sheetName val="1단계"/>
      <sheetName val="테이블"/>
      <sheetName val="관급자재대"/>
      <sheetName val="차압계산"/>
      <sheetName val="1.수량집계"/>
      <sheetName val="원가계산서"/>
      <sheetName val="알맹이"/>
      <sheetName val="FAB별"/>
      <sheetName val="소비자가"/>
      <sheetName val="주차장(T4)"/>
      <sheetName val="40총괄"/>
      <sheetName val="40집계"/>
      <sheetName val="내역서(전기)"/>
      <sheetName val="국도접속 차도부수량"/>
      <sheetName val="암거날개벽"/>
      <sheetName val="가도공"/>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배수공 시멘트 및 골재량 산출"/>
      <sheetName val="공량(1월22일)"/>
      <sheetName val="측구터파기공수량집계"/>
      <sheetName val="96보완계획7.12"/>
      <sheetName val="70%"/>
      <sheetName val="보온자재단가표"/>
      <sheetName val="물량표S"/>
      <sheetName val="물량표(신)"/>
      <sheetName val="대전21토목내역서"/>
      <sheetName val="예정(3)"/>
      <sheetName val="터널조도"/>
      <sheetName val="백호우계수"/>
      <sheetName val="수량집계"/>
      <sheetName val="unitpric"/>
      <sheetName val="계약서"/>
      <sheetName val="수량산출표"/>
      <sheetName val="입상내역"/>
      <sheetName val="포장(수량)-관로부"/>
      <sheetName val="직원자료입력"/>
      <sheetName val="변경내역"/>
      <sheetName val="ⴭⴭⴭⴭⴭ"/>
      <sheetName val="보도공제면적"/>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환경보전비B"/>
      <sheetName val="가옥철거(지장물조서)"/>
      <sheetName val="진주방향"/>
      <sheetName val="수량BOQ"/>
      <sheetName val="1062-X방향 "/>
      <sheetName val="포장공사"/>
      <sheetName val="토공집계(rp)"/>
      <sheetName val="공문"/>
      <sheetName val="기타 정보통신공사"/>
      <sheetName val="FAB4생산"/>
      <sheetName val="EQT-ESTN"/>
      <sheetName val="마산방향철근집계"/>
      <sheetName val="마산방향"/>
      <sheetName val="종배수관설치현황"/>
      <sheetName val="대전(세창동)"/>
      <sheetName val="인부신상자료"/>
      <sheetName val="이토변실(A3-LINE)"/>
      <sheetName val="공기압축기실"/>
      <sheetName val="내역전기"/>
      <sheetName val="도근좌표"/>
      <sheetName val="재료비단가"/>
      <sheetName val="자재표"/>
      <sheetName val="자재일람"/>
      <sheetName val="환율"/>
      <sheetName val="장비사양"/>
      <sheetName val="Tables"/>
      <sheetName val="공통가설"/>
      <sheetName val="본사공가현황"/>
      <sheetName val="DATA 입력부"/>
      <sheetName val="BOX 본체"/>
      <sheetName val="노면표지 수량"/>
      <sheetName val="토공사"/>
      <sheetName val="8설7발"/>
      <sheetName val="제수변 수량집계표(보통)"/>
      <sheetName val="CON포장수량"/>
      <sheetName val="ACUNIT"/>
      <sheetName val="CONUNIT"/>
      <sheetName val="기초(중마오수)"/>
      <sheetName val="전동기"/>
      <sheetName val="4)유동표"/>
      <sheetName val="6공구(당초)"/>
      <sheetName val="재료단가"/>
      <sheetName val="기존단가 (2)"/>
      <sheetName val="우수공,맨홀,집수정"/>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안양동교 1안"/>
      <sheetName val="1.설계기준"/>
      <sheetName val="신림자금"/>
      <sheetName val="2002년12월"/>
      <sheetName val="Baby일위대가"/>
      <sheetName val="세부내역서"/>
      <sheetName val="L_RPTB03_01"/>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준공정산"/>
      <sheetName val="공사비예"/>
      <sheetName val="6.간접공사비 外"/>
      <sheetName val="단가산출서1"/>
      <sheetName val="좌측"/>
      <sheetName val="수입"/>
      <sheetName val="hvac(제어동)"/>
      <sheetName val="조경"/>
      <sheetName val="방음벽기초(H=4m)"/>
      <sheetName val="SILICATE"/>
      <sheetName val="TB-내역서"/>
      <sheetName val="업체별기성내역"/>
      <sheetName val="내역서_"/>
      <sheetName val="시설물기초"/>
      <sheetName val="역T형"/>
      <sheetName val="합계금액"/>
      <sheetName val="관리,공감"/>
      <sheetName val="WVAL"/>
      <sheetName val="1"/>
      <sheetName val="ITEM"/>
      <sheetName val="용산1(해보)"/>
      <sheetName val="몰탈재료산출"/>
      <sheetName val="일위대가(가설)"/>
      <sheetName val="연령현황"/>
      <sheetName val="전기일위대가"/>
      <sheetName val="hvac내역서(제어동)"/>
      <sheetName val="표지 (2)"/>
      <sheetName val="PAINT"/>
      <sheetName val="SUMMARY"/>
      <sheetName val="99노임기준"/>
      <sheetName val="총집계"/>
      <sheetName val="주경기-오배수"/>
      <sheetName val="2호맨홀공제수량"/>
      <sheetName val="토공총괄집계"/>
      <sheetName val="하수급견적대비"/>
      <sheetName val="기기리스트"/>
      <sheetName val="1,2,3,4,5단위수량"/>
      <sheetName val="sw1"/>
      <sheetName val="W3단면"/>
      <sheetName val="송라터널총괄"/>
      <sheetName val="세목전체"/>
      <sheetName val="20관리비율"/>
      <sheetName val="플랜트 설치"/>
      <sheetName val="견적조건"/>
      <sheetName val="개략"/>
      <sheetName val="plan&amp;section of foundation"/>
      <sheetName val="pile bearing capa &amp; arrenge"/>
      <sheetName val="design load"/>
      <sheetName val="working load at the btm ft."/>
      <sheetName val="stability check"/>
      <sheetName val="design criteria"/>
      <sheetName val="안산기계장치"/>
      <sheetName val="TEL"/>
      <sheetName val="설계예시"/>
      <sheetName val="FILE1"/>
      <sheetName val="돌담교_상부수량"/>
      <sheetName val="CON기초"/>
      <sheetName val="SAP_INPUT"/>
      <sheetName val="6호기"/>
      <sheetName val="건축명"/>
      <sheetName val="기계명"/>
      <sheetName val="전기명"/>
      <sheetName val="토목명"/>
      <sheetName val="설계기준"/>
      <sheetName val="내역1"/>
      <sheetName val="단중표"/>
      <sheetName val="구체"/>
      <sheetName val="좌측날개벽"/>
      <sheetName val="우측날개벽"/>
      <sheetName val="setup"/>
      <sheetName val="시설물단가표"/>
      <sheetName val="노무비단가표"/>
      <sheetName val="기초자료입력"/>
      <sheetName val="품셈"/>
      <sheetName val="인부임"/>
      <sheetName val="원가+내역"/>
      <sheetName val="선정요령"/>
      <sheetName val="시선유도표지집계표"/>
      <sheetName val="중기사용료"/>
      <sheetName val="2002하반기노임기준"/>
      <sheetName val="단가 (2)"/>
      <sheetName val="절대삭제금지"/>
      <sheetName val="시운전연료"/>
      <sheetName val="b_balju"/>
      <sheetName val="98수문일위"/>
      <sheetName val="수량증감표"/>
      <sheetName val="터파기운반비산출"/>
      <sheetName val="산적토운반비산출"/>
      <sheetName val="적용단가"/>
      <sheetName val="비교1"/>
      <sheetName val="Sheet4"/>
      <sheetName val="구의33고"/>
      <sheetName val="(A)내역서"/>
      <sheetName val="연장및면적(좌측)"/>
      <sheetName val="slurrywall설계가"/>
      <sheetName val="1차 내역서"/>
      <sheetName val="할증"/>
      <sheetName val="확약서"/>
      <sheetName val="SORCE1"/>
      <sheetName val="물가대비표"/>
      <sheetName val="Sheet2 (2)"/>
      <sheetName val="건축내역서 (경제상무실)"/>
      <sheetName val="수산(당)"/>
      <sheetName val="화설내"/>
      <sheetName val="기초코드"/>
      <sheetName val="토목검측서"/>
      <sheetName val="9811"/>
      <sheetName val="SG"/>
      <sheetName val="신호등일위대가"/>
      <sheetName val="흄관기초"/>
      <sheetName val="하조서"/>
      <sheetName val="database"/>
      <sheetName val="98NS-N"/>
      <sheetName val="몰탈"/>
      <sheetName val="집수정(600-700)"/>
      <sheetName val="내역서01"/>
      <sheetName val="1.수인터널"/>
      <sheetName val="프랜트면허"/>
      <sheetName val="오수주요자재"/>
      <sheetName val="조건"/>
      <sheetName val="DATA 입력란"/>
      <sheetName val="1. 설계조건 2.단면가정 3. 하중계산"/>
      <sheetName val="T13(P68~72,78)"/>
      <sheetName val="MAT"/>
      <sheetName val="연도별cash"/>
      <sheetName val="대비표"/>
      <sheetName val="1_설계조건"/>
      <sheetName val="합계"/>
      <sheetName val="1호토공"/>
      <sheetName val="공사비증감"/>
      <sheetName val="하도급원가계산총괄표(식재)"/>
      <sheetName val="각사별공사비분개 "/>
      <sheetName val="전기내역"/>
      <sheetName val="전기일위목록"/>
      <sheetName val="6월 출고 일일보고"/>
      <sheetName val="직재"/>
      <sheetName val="상부집계표"/>
      <sheetName val="관급"/>
      <sheetName val="일위대가(1)"/>
      <sheetName val="이름정의"/>
      <sheetName val="초기화면1"/>
      <sheetName val="archi(본사)"/>
      <sheetName val="유별자산배수"/>
      <sheetName val="토공"/>
      <sheetName val="2.2.2입적표"/>
      <sheetName val="Sheet17"/>
      <sheetName val="가로등내역서"/>
      <sheetName val="내력서"/>
      <sheetName val="신규 수주분(사용자 정의)"/>
      <sheetName val="DATA2000"/>
      <sheetName val="공사비예산서(토목분)"/>
      <sheetName val="식재일위대가"/>
      <sheetName val="원가입력"/>
      <sheetName val="7.PILE  (돌출)"/>
      <sheetName val="손익분석"/>
      <sheetName val="일위대가(건축)"/>
      <sheetName val="직공비"/>
      <sheetName val="일반부표"/>
      <sheetName val="실행내역(10.13)"/>
      <sheetName val="도급"/>
      <sheetName val="대전가오_견출_집계표"/>
      <sheetName val="작업입력"/>
      <sheetName val="2003상반기노임기준"/>
      <sheetName val="POL6차-PIPING"/>
      <sheetName val="b_balju_cho"/>
      <sheetName val="거래처등록"/>
      <sheetName val="참고자료"/>
      <sheetName val="단가대비표"/>
      <sheetName val="2.가정단면"/>
      <sheetName val="사급자재"/>
      <sheetName val="방음벽기초"/>
      <sheetName val="노무비단가"/>
      <sheetName val="2.토목공사"/>
      <sheetName val="기본일위"/>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단가산출2"/>
      <sheetName val="단가산출1"/>
      <sheetName val="실행견적"/>
      <sheetName val="전기단가조사서"/>
      <sheetName val="배수철근"/>
      <sheetName val="용역비내역-진짜"/>
      <sheetName val="일위단위"/>
      <sheetName val="공사비집계"/>
      <sheetName val="설계"/>
      <sheetName val="EACT10"/>
      <sheetName val="GI-LIST"/>
      <sheetName val="파일의이용"/>
      <sheetName val="음성방향"/>
      <sheetName val="산출기준자료"/>
      <sheetName val="구역화물"/>
      <sheetName val="단위목록"/>
      <sheetName val="시험비"/>
      <sheetName val="청 구"/>
      <sheetName val="설계산출기초"/>
      <sheetName val="날개벽(TYPE2)"/>
      <sheetName val="고유코드_설계"/>
      <sheetName val="도기류"/>
      <sheetName val="내역갑지"/>
      <sheetName val="A-8 PD(도로중앙)"/>
      <sheetName val="9-1차이내역"/>
      <sheetName val="BSD (2)"/>
      <sheetName val="일반수량총괄집계"/>
      <sheetName val="차선도색-연장,수량(1)"/>
      <sheetName val="호프"/>
      <sheetName val="토목(용인)"/>
      <sheetName val="물가시세"/>
      <sheetName val="공내역"/>
      <sheetName val="사  업  비  수  지  예  산  서"/>
      <sheetName val="터파기단면도(보도)"/>
      <sheetName val="현장관리비참조"/>
      <sheetName val="다곡2교"/>
      <sheetName val="포장복구집계"/>
      <sheetName val="흙쌓기도수로설치현황"/>
      <sheetName val="관접합및부설"/>
      <sheetName val="시점교대"/>
      <sheetName val="설계가"/>
      <sheetName val="현금흐름"/>
      <sheetName val="남양내역"/>
      <sheetName val="상 부"/>
      <sheetName val="현장소운반"/>
      <sheetName val="관구보호몰탈"/>
      <sheetName val="현장설명"/>
      <sheetName val="수량분배표"/>
      <sheetName val="현황산출서"/>
      <sheetName val="7급줄떼공"/>
      <sheetName val="당정동공통이수"/>
      <sheetName val="당정동경상이수"/>
      <sheetName val="지하"/>
      <sheetName val="선수금"/>
      <sheetName val="공통비(전체)"/>
      <sheetName val="B"/>
      <sheetName val="대공종"/>
      <sheetName val="증감대비표"/>
      <sheetName val="4.하중산정"/>
      <sheetName val="1Month+Sheet2!"/>
      <sheetName val="내역서(중수)"/>
      <sheetName val="PROJECT BRIEF(EX.NEW)"/>
      <sheetName val="접합수량(피벗)"/>
      <sheetName val="옹벽수량집계"/>
      <sheetName val="배수통관(좌)"/>
      <sheetName val="양수장(기계)"/>
      <sheetName val="기본가정"/>
      <sheetName val="FORM-0"/>
      <sheetName val="(C)원내역"/>
      <sheetName val="기본파일"/>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중기조종사 단위단가"/>
      <sheetName val="중간"/>
      <sheetName val="XL4Popp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1.설계조건"/>
      <sheetName val="내역서 "/>
      <sheetName val="단면가정"/>
      <sheetName val="대로근거"/>
      <sheetName val="중로근거"/>
      <sheetName val="단가"/>
      <sheetName val="철근단면적"/>
      <sheetName val="물량표S"/>
      <sheetName val="PAINT"/>
      <sheetName val="SUMMARY"/>
      <sheetName val="물량표"/>
      <sheetName val="물량표(신)"/>
      <sheetName val="총집계"/>
      <sheetName val="원형맨홀수량"/>
      <sheetName val="산출근거"/>
      <sheetName val="자료"/>
      <sheetName val="일위대가9803"/>
      <sheetName val="danga"/>
      <sheetName val="ilch"/>
      <sheetName val="견적990322"/>
      <sheetName val="입찰안"/>
      <sheetName val="COPING"/>
      <sheetName val="하도금액분계"/>
      <sheetName val="가도공"/>
      <sheetName val="주차구획선수량"/>
      <sheetName val="ABUT수량-A1"/>
      <sheetName val="기둥(원형)"/>
      <sheetName val="DATA"/>
      <sheetName val="관리,공감"/>
      <sheetName val="교각1"/>
      <sheetName val="hvac(제어동)"/>
      <sheetName val="구조물철거타공정이월"/>
      <sheetName val="업체별기성내역"/>
      <sheetName val="DATE"/>
      <sheetName val="방음벽기초(H=4m)"/>
      <sheetName val="#REF"/>
      <sheetName val="터파기및재료"/>
      <sheetName val="금융비용"/>
      <sheetName val="노임"/>
      <sheetName val="을"/>
      <sheetName val="설계조건"/>
      <sheetName val="SLAB&quot;1&quot;"/>
      <sheetName val="대비"/>
      <sheetName val="내역서_"/>
      <sheetName val="CODE"/>
      <sheetName val="몰탈재료산출"/>
      <sheetName val="일위대가(가설)"/>
      <sheetName val="노임단가"/>
      <sheetName val="코드표"/>
      <sheetName val="8.PILE  (돌출)"/>
      <sheetName val="대전21토목내역서"/>
      <sheetName val="토목"/>
      <sheetName val="70%"/>
      <sheetName val="guard(mac)"/>
      <sheetName val="Macro(전선)"/>
      <sheetName val="설직재-1"/>
      <sheetName val="데이타"/>
      <sheetName val="Front"/>
      <sheetName val="wall"/>
      <sheetName val="Y-WORK"/>
      <sheetName val="전기일위대가"/>
      <sheetName val="금액내역서"/>
      <sheetName val="식생블럭단위수량"/>
      <sheetName val="내역서"/>
      <sheetName val="시설물기초"/>
      <sheetName val="좌측"/>
      <sheetName val="sw1"/>
      <sheetName val="단가산출서1"/>
      <sheetName val="식재총괄"/>
      <sheetName val="노임이"/>
      <sheetName val="전기"/>
      <sheetName val="전체"/>
      <sheetName val="보온자재단가표"/>
      <sheetName val="99노임기준"/>
      <sheetName val="합계금액"/>
      <sheetName val="기안"/>
      <sheetName val="주경기-오배수"/>
      <sheetName val="COMPARISON TABLE"/>
      <sheetName val="crude.SLAB RE-bar"/>
      <sheetName val="CRUDE RE-bar"/>
      <sheetName val="부대공Ⅱ"/>
      <sheetName val="단위수량"/>
      <sheetName val="9GNG운반"/>
      <sheetName val="Sheet1"/>
      <sheetName val="WVAL"/>
      <sheetName val="총괄표"/>
      <sheetName val="hvac내역서(제어동)"/>
      <sheetName val="용산1(해보)"/>
      <sheetName val="ITEM"/>
      <sheetName val="1,2,3,4,5단위수량"/>
      <sheetName val="설계예산"/>
      <sheetName val="Macro1"/>
      <sheetName val="연령현황"/>
      <sheetName val="자재단가"/>
      <sheetName val="TYPE-A"/>
      <sheetName val="1.설계기준"/>
      <sheetName val="설계내역서"/>
      <sheetName val="기기리스트"/>
      <sheetName val="input"/>
      <sheetName val="1"/>
      <sheetName val="철근량"/>
      <sheetName val="안산기계장치"/>
      <sheetName val="원형1호맨홀토공수량"/>
      <sheetName val="본체"/>
      <sheetName val="송라터널총괄"/>
      <sheetName val="INPUT(덕도방향-시점)"/>
      <sheetName val="일위대가표"/>
      <sheetName val="6PILE  (돌출)"/>
      <sheetName val="기계경비(시간당)"/>
      <sheetName val="램머"/>
      <sheetName val="참조"/>
      <sheetName val="분석"/>
      <sheetName val="W3단면"/>
      <sheetName val="3.하중산정4.지지력"/>
      <sheetName val="표지 (2)"/>
      <sheetName val="수량산출"/>
      <sheetName val="식재일위대가"/>
      <sheetName val="설계변경원가계산총괄표"/>
      <sheetName val="3BL공동구 수량"/>
      <sheetName val="우수공"/>
      <sheetName val="가로등내역서"/>
      <sheetName val="내력서"/>
      <sheetName val="안정계산"/>
      <sheetName val="단면검토"/>
      <sheetName val="신규 수주분(사용자 정의)"/>
      <sheetName val="DATA2000"/>
      <sheetName val="역T형"/>
      <sheetName val="품셈TABLE"/>
      <sheetName val="식재인부"/>
      <sheetName val="plan&amp;section of foundation"/>
      <sheetName val="pile bearing capa &amp; arrenge"/>
      <sheetName val="design load"/>
      <sheetName val="working load at the btm ft."/>
      <sheetName val="stability check"/>
      <sheetName val="design criteria"/>
      <sheetName val="공사비산출내역"/>
      <sheetName val="갑지(추정)"/>
      <sheetName val="마산방향철근집계"/>
      <sheetName val="진주방향"/>
      <sheetName val="마산방향"/>
      <sheetName val="일위대가(계측기설치)"/>
      <sheetName val="한강운반비"/>
      <sheetName val="DATA 입력란"/>
      <sheetName val="CPM챠트"/>
      <sheetName val="정렬"/>
      <sheetName val="소방현물"/>
      <sheetName val="플랜트 설치"/>
      <sheetName val="찍기"/>
      <sheetName val="정부노임단가"/>
      <sheetName val="설명서 "/>
      <sheetName val="가중치"/>
      <sheetName val="견적조건"/>
      <sheetName val="개략"/>
      <sheetName val="2호맨홀공제수량"/>
      <sheetName val="토목품셈"/>
      <sheetName val="옥룡잡비"/>
      <sheetName val="BID"/>
      <sheetName val="인명부"/>
      <sheetName val="H-pile(298x299)"/>
      <sheetName val="H-pile(250x250)"/>
      <sheetName val="신우"/>
      <sheetName val="2.입력sheet"/>
      <sheetName val="Sheet2"/>
      <sheetName val="뚝토공"/>
      <sheetName val="단면 (2)"/>
      <sheetName val="내역및총괄"/>
      <sheetName val="토적계산서"/>
      <sheetName val="M1"/>
      <sheetName val="하수급견적대비"/>
      <sheetName val="슬래브"/>
      <sheetName val="N賃率-職"/>
      <sheetName val="직공비"/>
      <sheetName val="(3.품질관리 시험 총괄표)"/>
      <sheetName val="배수통관(좌)"/>
      <sheetName val="지급자재"/>
      <sheetName val="차액보증"/>
      <sheetName val="공사비예산서(토목분)"/>
      <sheetName val="토량1-1"/>
      <sheetName val="조작대(1연)"/>
      <sheetName val="산출내역서집계표"/>
      <sheetName val="토목주소"/>
      <sheetName val="프랜트면허"/>
      <sheetName val="별표 "/>
      <sheetName val="조명율표"/>
      <sheetName val="단가조사-2"/>
      <sheetName val="VE절감"/>
      <sheetName val="실행철강하도"/>
      <sheetName val="토공총괄집계"/>
      <sheetName val="세목전체"/>
      <sheetName val="2000년1차"/>
      <sheetName val="2.가정단면"/>
      <sheetName val="일반부표"/>
      <sheetName val="제직재"/>
      <sheetName val="제-노임"/>
      <sheetName val="음료실행"/>
      <sheetName val="토공(우물통,기타) "/>
      <sheetName val="날개벽수량표"/>
      <sheetName val="내역"/>
      <sheetName val="수량집계표"/>
      <sheetName val="수량BOQ"/>
      <sheetName val="거래처등록"/>
      <sheetName val="20관리비율"/>
      <sheetName val="WORK"/>
      <sheetName val="도장수량(하1)"/>
      <sheetName val="주형"/>
      <sheetName val="지장물C"/>
      <sheetName val="물가자료"/>
      <sheetName val="데리네이타현황"/>
      <sheetName val="Total"/>
      <sheetName val="건축공사"/>
      <sheetName val="교대(A1)"/>
      <sheetName val="지주목시비량산출서"/>
      <sheetName val="일반공사"/>
      <sheetName val="원하도급내역서(당초)"/>
      <sheetName val="공통가설"/>
      <sheetName val="견적서"/>
      <sheetName val="손익분석"/>
      <sheetName val="일위대가(건축)"/>
      <sheetName val="덕전리"/>
      <sheetName val="법면"/>
      <sheetName val="부대공"/>
      <sheetName val="구조물공"/>
      <sheetName val="중기일위대가"/>
      <sheetName val="포장공"/>
      <sheetName val="토공"/>
      <sheetName val="배수공1"/>
      <sheetName val="교각계산"/>
      <sheetName val="견적대비"/>
      <sheetName val="단가조사서"/>
      <sheetName val="목차"/>
      <sheetName val="절취및터파기"/>
      <sheetName val="통영LNG입찰현황"/>
      <sheetName val="설계명세"/>
      <sheetName val="산근(PE,300)"/>
      <sheetName val="특2호부관하천산근"/>
      <sheetName val="특2호하천산근"/>
      <sheetName val="전력구구조물산근"/>
      <sheetName val="1TL종점(1)"/>
      <sheetName val="도로경계블럭연장조서"/>
      <sheetName val="포장물량집계"/>
      <sheetName val="수입"/>
      <sheetName val="조경"/>
      <sheetName val="SILICATE"/>
      <sheetName val="TB-내역서"/>
      <sheetName val="개산공사비"/>
      <sheetName val="관경별우수관집계"/>
      <sheetName val="98수문일위"/>
      <sheetName val="포장복구집계"/>
      <sheetName val="Pier 3"/>
      <sheetName val="집계"/>
      <sheetName val="수량산출서 갑지"/>
      <sheetName val="종배수관(신)"/>
      <sheetName val="적용단위길이"/>
      <sheetName val="자료입력"/>
      <sheetName val="종배수관면벽신"/>
      <sheetName val="1062-X방향 "/>
      <sheetName val="단가(반정1교-원주)"/>
      <sheetName val="Sheet10"/>
      <sheetName val="Sheet1 (2)"/>
      <sheetName val="보차도경계석"/>
      <sheetName val="spiral"/>
      <sheetName val="1. 설계조건 2.단면가정 3. 하중계산"/>
      <sheetName val="기계내역"/>
      <sheetName val="유림골조"/>
      <sheetName val="전력"/>
      <sheetName val="Sheet3"/>
      <sheetName val="맨홀수량"/>
      <sheetName val="토사(PE)"/>
      <sheetName val="DIAPHRAGM"/>
      <sheetName val="상시"/>
      <sheetName val="1.우편집중내역서"/>
      <sheetName val="현장일반사항"/>
      <sheetName val="원형측구(B-type)"/>
      <sheetName val="내역표지"/>
      <sheetName val="토공총괄표"/>
      <sheetName val="COL"/>
      <sheetName val="간지9)"/>
      <sheetName val="7.PILE  (돌출)"/>
      <sheetName val="별총"/>
      <sheetName val="BOX전기내역"/>
      <sheetName val="소운반"/>
      <sheetName val="표  지"/>
      <sheetName val="실행대비"/>
      <sheetName val="공량산출서"/>
      <sheetName val="총괄"/>
      <sheetName val="물가시세표"/>
      <sheetName val="총괄내역서"/>
      <sheetName val="BOX(1.5X1.5)"/>
      <sheetName val="U-TYPE(1)"/>
      <sheetName val="대비표"/>
      <sheetName val="1.2.1 마루높이결정"/>
      <sheetName val="BOILING검토"/>
      <sheetName val="입찰보고"/>
      <sheetName val="차선도색현황"/>
      <sheetName val="우수관"/>
      <sheetName val="기계시공"/>
      <sheetName val="2000용수잠관-수량집계"/>
      <sheetName val="&lt;목록&gt;"/>
      <sheetName val="날개벽(시점좌측)"/>
      <sheetName val="설계기준"/>
      <sheetName val="기계경비일람"/>
      <sheetName val="BID9697"/>
      <sheetName val="증감내역서"/>
      <sheetName val="단가(1)"/>
      <sheetName val="A-4"/>
      <sheetName val="관경"/>
      <sheetName val="토목내역"/>
      <sheetName val="시행후면적"/>
      <sheetName val="시가지우회도로공내역서"/>
      <sheetName val="o현장경비"/>
      <sheetName val="은행"/>
      <sheetName val="공사내역"/>
      <sheetName val="※참고자료※"/>
      <sheetName val="UEC영화관본공사내역"/>
      <sheetName val="대운산출"/>
      <sheetName val="세부내역"/>
      <sheetName val="SLIDES"/>
      <sheetName val="노무비계"/>
      <sheetName val="신표지1"/>
      <sheetName val="sheeet2"/>
      <sheetName val="단면 _2_"/>
      <sheetName val="Dike for 49T03 &amp; 49T04"/>
      <sheetName val="Dike for 49T02, 05~07, 19 (1)"/>
      <sheetName val="inter"/>
      <sheetName val="상승요인분석"/>
      <sheetName val="TEL"/>
      <sheetName val="약품공급2"/>
      <sheetName val="2011.(4)"/>
      <sheetName val="변경후-SHEET"/>
      <sheetName val="단가조사"/>
      <sheetName val="XL4Poppy"/>
      <sheetName val="갑지"/>
      <sheetName val="woo(mac)"/>
      <sheetName val="수량집계"/>
      <sheetName val="Sheet15"/>
      <sheetName val="갑지1"/>
      <sheetName val="개요"/>
      <sheetName val="하중"/>
      <sheetName val="옹벽"/>
      <sheetName val="6호기"/>
      <sheetName val="주식"/>
      <sheetName val="집계표(육상)"/>
      <sheetName val="조건표"/>
      <sheetName val="지급자재조서"/>
      <sheetName val="참조M"/>
      <sheetName val="Baby일위대가"/>
      <sheetName val="기자재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소업1교"/>
      <sheetName val="PD-5(직선)"/>
      <sheetName val="CON포장수량"/>
      <sheetName val="ACUNIT"/>
      <sheetName val="CONUNIT"/>
      <sheetName val="현황산출서"/>
      <sheetName val="부하계산서"/>
      <sheetName val="용수량(생활용수)"/>
      <sheetName val=" 냉각수펌프"/>
      <sheetName val="방음벽기초"/>
      <sheetName val="웅진교-S2"/>
      <sheetName val="지구단위계획"/>
      <sheetName val="-몰탈콘크리트"/>
      <sheetName val="상수도공-간지"/>
      <sheetName val="기초일위"/>
      <sheetName val="수목단가"/>
      <sheetName val="시설수량표"/>
      <sheetName val="시설일위"/>
      <sheetName val="식재수량표"/>
      <sheetName val="식재일위"/>
      <sheetName val="품의"/>
      <sheetName val="맨홀평균높이"/>
      <sheetName val="재집"/>
      <sheetName val="직재"/>
      <sheetName val="결과조달"/>
      <sheetName val="대림경상68억"/>
      <sheetName val="내역서(전기)"/>
      <sheetName val="type-F"/>
      <sheetName val="유림총괄"/>
      <sheetName val="자재목록"/>
      <sheetName val="입력"/>
      <sheetName val="입력시트"/>
      <sheetName val="공사현황"/>
      <sheetName val="수량산출근거"/>
      <sheetName val="전선 및 전선관"/>
      <sheetName val="시선유도표지집계표"/>
      <sheetName val="WEON"/>
      <sheetName val="각사별공사비분개 "/>
      <sheetName val="설계예산서"/>
      <sheetName val="바닥판(1)"/>
      <sheetName val="예산작성기준(전기)"/>
      <sheetName val="통합"/>
      <sheetName val="단가일람"/>
      <sheetName val="단위량당중기"/>
      <sheetName val="P3"/>
      <sheetName val="산근"/>
      <sheetName val="계단"/>
      <sheetName val="MOTOR"/>
      <sheetName val="수로단위수량"/>
      <sheetName val="기둥"/>
      <sheetName val="저판(버림100)"/>
      <sheetName val="계화배수"/>
      <sheetName val="기초공"/>
      <sheetName val="준검 내역서"/>
      <sheetName val="전차선로 물량표"/>
      <sheetName val="공종별수량집계"/>
      <sheetName val="수정내역서"/>
      <sheetName val="날개벽"/>
      <sheetName val="예상"/>
      <sheetName val="2002년12월"/>
      <sheetName val="Sheet6"/>
      <sheetName val="1_설계조건"/>
      <sheetName val="plan&amp;section_of_foundation"/>
      <sheetName val="working_load_at_the_btm_ft_"/>
      <sheetName val="stability_check"/>
      <sheetName val="design_criteria"/>
      <sheetName val="design_load"/>
      <sheetName val="주요자재집계표"/>
      <sheetName val="북방3터널"/>
      <sheetName val="터널구조물산근"/>
      <sheetName val="Sheet5"/>
      <sheetName val="설계기준 및 하중계산"/>
      <sheetName val="2000전체분"/>
      <sheetName val="PAD TR보호대기초"/>
      <sheetName val="가로등기초"/>
      <sheetName val="실행"/>
      <sheetName val="예산내역서"/>
      <sheetName val="배수내역"/>
      <sheetName val="공내역"/>
      <sheetName val="원가계산서"/>
      <sheetName val="인천제철"/>
      <sheetName val="11.자재단가"/>
      <sheetName val="예산대비"/>
      <sheetName val="배수공"/>
      <sheetName val="BOX-1515"/>
      <sheetName val="BOX-1510"/>
      <sheetName val="산근목록"/>
      <sheetName val="맨홀수량산출"/>
      <sheetName val="3CHBDC"/>
      <sheetName val="사급자재"/>
      <sheetName val="CAT_5"/>
      <sheetName val="간접비내역-1"/>
      <sheetName val="원가입력"/>
      <sheetName val="ASP"/>
      <sheetName val="석축"/>
      <sheetName val="슬래브(유곡)"/>
      <sheetName val="재료"/>
      <sheetName val="전계가"/>
      <sheetName val="0226"/>
      <sheetName val="기계경비"/>
      <sheetName val="수목표준대가"/>
      <sheetName val="공통부대비"/>
      <sheetName val="M_DB"/>
      <sheetName val="TYPE"/>
      <sheetName val="costing_FE"/>
      <sheetName val="공종집계"/>
      <sheetName val="역T형(H=6.0) (2)"/>
      <sheetName val="중기집계"/>
      <sheetName val="코드"/>
      <sheetName val="단가산출"/>
      <sheetName val="2공구산출내역"/>
      <sheetName val="대정2공구"/>
      <sheetName val="중기사용료산출근거"/>
      <sheetName val="단가 및 재료비"/>
      <sheetName val="포장직선구간"/>
      <sheetName val="1호맨홀토공"/>
      <sheetName val="CTEMCOST"/>
      <sheetName val="현장관리비"/>
      <sheetName val="계산서(곡선부)"/>
      <sheetName val="-치수표(곡선부)"/>
      <sheetName val="설정"/>
      <sheetName val="품셈총괄표"/>
      <sheetName val="FOOTING단면력"/>
      <sheetName val="GAEYO"/>
      <sheetName val="SUMDO"/>
      <sheetName val="ENDDO"/>
      <sheetName val="PLDB"/>
      <sheetName val="AAA"/>
      <sheetName val="M-HOUR"/>
      <sheetName val="공기"/>
      <sheetName val="00000"/>
      <sheetName val="공구"/>
      <sheetName val="국공유지및사유지"/>
      <sheetName val="평균터파기"/>
      <sheetName val="(A)내역서"/>
      <sheetName val="DESCRIPTION"/>
      <sheetName val="내역(전체)"/>
      <sheetName val="1호-아(오)0.4"/>
      <sheetName val="중기비"/>
      <sheetName val="CABLE SIZE-3"/>
      <sheetName val="대치판정"/>
      <sheetName val="2000년하반기"/>
      <sheetName val="공정별 수량산출서"/>
      <sheetName val="일반시방서"/>
      <sheetName val="일위대가(조경)"/>
      <sheetName val="공사원가계산서"/>
      <sheetName val="자재 및 폐기물견적(2008)"/>
      <sheetName val="인건비"/>
      <sheetName val="화단 철거"/>
      <sheetName val="배수철근"/>
      <sheetName val="수지예산"/>
      <sheetName val="예정(3)"/>
      <sheetName val="측구공"/>
      <sheetName val="중동공구"/>
      <sheetName val="입력값"/>
      <sheetName val="소비자가"/>
      <sheetName val="기초(중마오수)"/>
      <sheetName val="BOQ"/>
      <sheetName val="Model"/>
      <sheetName val="CONSTRUCTION COMPONENT"/>
      <sheetName val="접속 SLAB,BRACKET 설계"/>
      <sheetName val="추정공사비_산출내역1.xlsx"/>
      <sheetName val="경산"/>
      <sheetName val="가정급수관"/>
      <sheetName val="부속동"/>
      <sheetName val="변화치수"/>
      <sheetName val="밸브설치"/>
      <sheetName val="견적대비 견적서"/>
      <sheetName val="COPING-1"/>
      <sheetName val="역T형교대-2수량"/>
      <sheetName val="단가대비표"/>
      <sheetName val="집수정"/>
      <sheetName val="1-1"/>
      <sheetName val="2. 공원조도"/>
      <sheetName val="일위대가_호표"/>
      <sheetName val="일위대가_호표 (계약)"/>
      <sheetName val="결재갑지"/>
      <sheetName val="설계개요"/>
      <sheetName val="옥내아파트(전기)"/>
      <sheetName val="Sheet16"/>
      <sheetName val="Sheet14"/>
      <sheetName val="부하"/>
      <sheetName val="APT"/>
      <sheetName val="Sheet13"/>
      <sheetName val="최적단면"/>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J直材4"/>
      <sheetName val="음봉방향"/>
      <sheetName val="점수계산1-2"/>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맨홀토공수량"/>
      <sheetName val="자재 집계표"/>
      <sheetName val="IMPEADENCE MAP 취수장"/>
      <sheetName val="깨기"/>
      <sheetName val="관로토공"/>
      <sheetName val="명세서"/>
      <sheetName val="건축내역"/>
      <sheetName val="1_우편집중내역서"/>
      <sheetName val="Sheet1_(2)"/>
      <sheetName val="3_하중산정4_지지력"/>
      <sheetName val="표__지"/>
      <sheetName val="표지_(2)"/>
      <sheetName val="기본DATA"/>
      <sheetName val="일위대가목차"/>
      <sheetName val="간접비계산"/>
      <sheetName val="cable data1"/>
      <sheetName val="재료비"/>
      <sheetName val="TYPE1"/>
      <sheetName val="공사비집계"/>
      <sheetName val="약품설비"/>
      <sheetName val="건축집계"/>
      <sheetName val="세부내역서"/>
      <sheetName val="주beam"/>
      <sheetName val="EQ"/>
      <sheetName val="공사비증감"/>
      <sheetName val="가시설수량"/>
      <sheetName val="EP0618"/>
      <sheetName val="물가시세"/>
      <sheetName val="빌딩 안내"/>
      <sheetName val="대우단가(풍산)"/>
      <sheetName val="wk prgs"/>
      <sheetName val="Berm"/>
      <sheetName val="BSD (2)"/>
      <sheetName val="단지조성공(가포)"/>
      <sheetName val="장비사양"/>
      <sheetName val="빙장비사양"/>
      <sheetName val="Tables"/>
      <sheetName val="우수"/>
      <sheetName val="종배수관"/>
      <sheetName val="경영상태"/>
      <sheetName val="252K444"/>
      <sheetName val="공사내역서(을)실행"/>
      <sheetName val="업무"/>
      <sheetName val="단면치수"/>
      <sheetName val="암거공"/>
      <sheetName val="종단계산"/>
      <sheetName val="구조물공위치조서"/>
      <sheetName val="영동(D)"/>
      <sheetName val="AC포장수량"/>
      <sheetName val="총수량집계표"/>
      <sheetName val="예가표"/>
      <sheetName val="현장별계약현황('98.10.31)"/>
      <sheetName val="아스콘단위"/>
      <sheetName val="2.2 S-Curve"/>
      <sheetName val="일위"/>
      <sheetName val="수량"/>
      <sheetName val="5지구단위"/>
      <sheetName val="경비"/>
      <sheetName val="지하시설물작성"/>
      <sheetName val="골재산출"/>
      <sheetName val="목록"/>
      <sheetName val="3.공통공사대비"/>
      <sheetName val="경비_원본"/>
      <sheetName val="LKVL-CK-HT-GD1"/>
      <sheetName val="TONGKE-HT"/>
      <sheetName val="성곽내역서"/>
      <sheetName val="pvc연결관"/>
      <sheetName val="자재단가대비표"/>
      <sheetName val="EQUIP-H"/>
      <sheetName val="특수선일위대가"/>
      <sheetName val="산출내역서"/>
      <sheetName val="배수공BOQ"/>
      <sheetName val="포장재료집계표"/>
      <sheetName val="6공구(당초)"/>
      <sheetName val="CAL"/>
      <sheetName val="도"/>
      <sheetName val="항목"/>
      <sheetName val="DNW"/>
      <sheetName val="편입용지조서"/>
      <sheetName val="S0"/>
      <sheetName val="연습"/>
      <sheetName val="평가데이터"/>
      <sheetName val="설직재_1"/>
      <sheetName val="CTG"/>
      <sheetName val="대포2교접속"/>
      <sheetName val="천방교접속"/>
      <sheetName val="돌담교 상부수량"/>
      <sheetName val="H-PILE수량집계"/>
      <sheetName val="수량-가로등"/>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청천내"/>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설계서을"/>
      <sheetName val="견적"/>
      <sheetName val="수량3"/>
      <sheetName val="이토변실(A3-LINE)"/>
      <sheetName val="바닥판"/>
      <sheetName val="입력DATA"/>
      <sheetName val="흥양2교토공집계표"/>
      <sheetName val="전체내역서"/>
      <sheetName val="배수개거"/>
      <sheetName val="변실"/>
      <sheetName val="이음부"/>
      <sheetName val="tggwan(mac)"/>
      <sheetName val="N10(미지급) "/>
      <sheetName val="(평균)"/>
      <sheetName val="단면A-A(TR)"/>
      <sheetName val="개방1"/>
      <sheetName val="SG"/>
      <sheetName val="일반수량총괄집계"/>
      <sheetName val="수량명세서"/>
      <sheetName val="주소록2000(전화번호부)"/>
      <sheetName val="6.단면검토"/>
      <sheetName val="Chiet tinh dz35"/>
      <sheetName val="가압장(토목)"/>
      <sheetName val="RFP002"/>
      <sheetName val="01"/>
      <sheetName val="Rooms"/>
      <sheetName val="TABLE DB"/>
      <sheetName val="쌍용 data base"/>
      <sheetName val="업무분장"/>
      <sheetName val="배수내역 (2)"/>
      <sheetName val="계약ITEM"/>
      <sheetName val="escon"/>
      <sheetName val="Sheet4"/>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철거산출근거"/>
      <sheetName val="Project Brief"/>
      <sheetName val="AILC004"/>
      <sheetName val="수문보고"/>
      <sheetName val="직접인건비"/>
      <sheetName val="중간간지 (2)"/>
      <sheetName val="위치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TEL"/>
      <sheetName val="과천MAIN"/>
      <sheetName val="일위대가"/>
      <sheetName val="예산M12A"/>
      <sheetName val="대비"/>
      <sheetName val="내역서(총)"/>
      <sheetName val="부대대비"/>
      <sheetName val="냉연집계"/>
      <sheetName val="Sheet3"/>
      <sheetName val="신우"/>
      <sheetName val="직재"/>
      <sheetName val="교각계산"/>
      <sheetName val="DATE"/>
      <sheetName val="sheets"/>
      <sheetName val="일위대가목차"/>
      <sheetName val="노임단가"/>
      <sheetName val="경비_원본"/>
      <sheetName val="감가상각"/>
      <sheetName val="J直材4"/>
      <sheetName val="plan&amp;section of foundation"/>
      <sheetName val="노원열병합  건축공사기성내역서"/>
      <sheetName val="민속촌메뉴"/>
      <sheetName val="수량산출서"/>
      <sheetName val="업무"/>
      <sheetName val="code"/>
      <sheetName val="FANDBS"/>
      <sheetName val="GRDATA"/>
      <sheetName val="SHAFTDBSE"/>
      <sheetName val="자재단가비교표"/>
      <sheetName val="N賃率-職"/>
      <sheetName val="주소록"/>
      <sheetName val="공사현황"/>
      <sheetName val="설계조건"/>
      <sheetName val="직노"/>
      <sheetName val="20관리비율"/>
      <sheetName val="도"/>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실행철강하도"/>
      <sheetName val="단가비교표"/>
      <sheetName val="동원(3)"/>
      <sheetName val="예정(3)"/>
      <sheetName val="인건-측정"/>
      <sheetName val="조도계산서 (도서)"/>
      <sheetName val="동력부하(도산)"/>
      <sheetName val="명세서"/>
      <sheetName val="경산"/>
      <sheetName val="Sheet2"/>
      <sheetName val="C-노임단가"/>
      <sheetName val="입찰안"/>
      <sheetName val="유림골조"/>
      <sheetName val="Sheet14"/>
      <sheetName val="Sheet13"/>
      <sheetName val="danga"/>
      <sheetName val="ilch"/>
      <sheetName val="소비자가"/>
      <sheetName val="6호기"/>
      <sheetName val="전기일위대가"/>
      <sheetName val="DATA"/>
      <sheetName val="화재 탐지 설비"/>
      <sheetName val="工완성공사율"/>
      <sheetName val="공사원가계산서"/>
      <sheetName val="Y-WORK"/>
      <sheetName val="개요"/>
      <sheetName val="건축내역"/>
      <sheetName val="내역"/>
      <sheetName val="견적서"/>
      <sheetName val="Sheet1"/>
      <sheetName val="노임이"/>
      <sheetName val="재집"/>
      <sheetName val="단가조사"/>
      <sheetName val="을"/>
      <sheetName val="제36-40호표"/>
      <sheetName val="#REF"/>
      <sheetName val="총괄집계표"/>
      <sheetName val="노무비"/>
      <sheetName val="공조기휀"/>
      <sheetName val="재료"/>
      <sheetName val="설치자재"/>
      <sheetName val="기본사항"/>
      <sheetName val="환산"/>
      <sheetName val="일위"/>
      <sheetName val="TABLE"/>
      <sheetName val="유기공정"/>
      <sheetName val="96물가 CODE"/>
      <sheetName val="연부97-1"/>
      <sheetName val="갑지1"/>
      <sheetName val="단가산출2"/>
      <sheetName val="조명시설"/>
      <sheetName val="예산변경사항"/>
      <sheetName val="세부내역"/>
      <sheetName val="정공공사"/>
      <sheetName val="Sheet5"/>
      <sheetName val="갑지"/>
      <sheetName val="인건비"/>
      <sheetName val="DB단가"/>
      <sheetName val="공사내역"/>
      <sheetName val="BID"/>
      <sheetName val="설직재-1"/>
      <sheetName val="LEGEND"/>
      <sheetName val="갑지(추정)"/>
      <sheetName val="조경"/>
      <sheetName val="도체종-상수표"/>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을지"/>
      <sheetName val="DB"/>
      <sheetName val="합천내역"/>
      <sheetName val="계산서(곡선부)"/>
      <sheetName val="-치수표(곡선부)"/>
      <sheetName val="OPT7"/>
      <sheetName val="원가계산서"/>
      <sheetName val="신규 수주분(사용자 정의)"/>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6PILE  (돌출)"/>
      <sheetName val="통신원가"/>
      <sheetName val="1안"/>
      <sheetName val="UserData"/>
      <sheetName val="환율"/>
      <sheetName val="EACT10"/>
      <sheetName val="일위단가"/>
      <sheetName val="Sheet9"/>
      <sheetName val="음료실행"/>
      <sheetName val="APT내역"/>
      <sheetName val="부대시설"/>
      <sheetName val="기둥(원형)"/>
      <sheetName val="소상 &quot;1&quot;"/>
      <sheetName val="여과지동"/>
      <sheetName val="기초자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원가"/>
      <sheetName val="운반"/>
      <sheetName val="UR2-Calculation"/>
      <sheetName val="금액집계"/>
      <sheetName val="기성금내역서"/>
      <sheetName val="터파기및재료"/>
      <sheetName val="기계경비산출기준"/>
      <sheetName val="단가산출(변경없음)"/>
      <sheetName val="원본(갑지)"/>
      <sheetName val="판매96"/>
      <sheetName val="제-노임"/>
      <sheetName val="제직재"/>
      <sheetName val="GAEYO"/>
      <sheetName val="타견적1"/>
      <sheetName val="타견적2"/>
      <sheetName val="타견적3"/>
      <sheetName val="부속동"/>
      <sheetName val="공사개요(좌)"/>
      <sheetName val="직공비"/>
      <sheetName val="매입세율"/>
      <sheetName val="공사개요"/>
      <sheetName val="Sheet7"/>
      <sheetName val="어음광고주"/>
      <sheetName val="내역서1999.8최종"/>
      <sheetName val="단가표"/>
      <sheetName val="밸브설치"/>
      <sheetName val="사통"/>
      <sheetName val="단"/>
      <sheetName val="FPA"/>
      <sheetName val="Data Vol"/>
      <sheetName val="순수개발"/>
      <sheetName val="차수"/>
      <sheetName val="11.단가비교표_"/>
      <sheetName val="16.기계경비산출내역_"/>
      <sheetName val="공통가설"/>
      <sheetName val="전체"/>
      <sheetName val="Galaxy 소비자가격표"/>
      <sheetName val="8.PILE  (돌출)"/>
      <sheetName val="임차품의(농조)"/>
      <sheetName val="copy"/>
      <sheetName val="백암비스타내역"/>
      <sheetName val="Oper Amount"/>
      <sheetName val="실적단가"/>
      <sheetName val="일위대가_복합"/>
      <sheetName val="일위대가_서비스"/>
      <sheetName val="장비집계"/>
      <sheetName val="실행내역"/>
      <sheetName val="전기"/>
      <sheetName val="날개벽수량표"/>
      <sheetName val="견적대비 견적서"/>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단가산출"/>
      <sheetName val="환경평가"/>
      <sheetName val="인구"/>
      <sheetName val="배수관공"/>
      <sheetName val="Sheet1 (2)"/>
      <sheetName val="화재_탐지_설비"/>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입출재고현황 (2)"/>
      <sheetName val="부하(성남)"/>
      <sheetName val="기성"/>
      <sheetName val="도근좌표"/>
      <sheetName val="소상_&quot;1&quot;"/>
      <sheetName val="CTEMCOST"/>
      <sheetName val="내부부하"/>
      <sheetName val="외주가공"/>
      <sheetName val="7단가"/>
      <sheetName val="dt0301"/>
      <sheetName val="dtt0301"/>
      <sheetName val="7.1 자재단가표(케이블)"/>
      <sheetName val="목록"/>
      <sheetName val="자료"/>
      <sheetName val="토공계산서(부체도로)"/>
      <sheetName val="우각부보강"/>
      <sheetName val="단가목록"/>
      <sheetName val="대창(장성)"/>
      <sheetName val="VE절감"/>
      <sheetName val="물량표S"/>
      <sheetName val="금액내역서"/>
      <sheetName val="물가시세"/>
      <sheetName val="ITEM"/>
      <sheetName val="type-F"/>
      <sheetName val="기계내역"/>
      <sheetName val="심사계산"/>
      <sheetName val="심사물량"/>
      <sheetName val="조도계산서 _도서_"/>
      <sheetName val="가로등기초"/>
      <sheetName val="BASIC (2)"/>
      <sheetName val="원가 (2)"/>
      <sheetName val="대치판정"/>
      <sheetName val="rate"/>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TRE TABLE"/>
      <sheetName val="자재운반단가일람표"/>
      <sheetName val="설계내역(2001)"/>
      <sheetName val="본체"/>
      <sheetName val="토목"/>
      <sheetName val="실행"/>
      <sheetName val="건축원가계산서"/>
      <sheetName val="LOAD-46"/>
      <sheetName val="DRUM"/>
      <sheetName val="품산출서"/>
      <sheetName val="견내"/>
      <sheetName val="매립"/>
      <sheetName val="FACTOR"/>
      <sheetName val="Cost bd-&quot;A&quot;"/>
      <sheetName val="실정공사비단가표"/>
      <sheetName val="PROCESS"/>
      <sheetName val="일위대가(계측기설치)"/>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품목"/>
      <sheetName val="AV시스템"/>
      <sheetName val="C1"/>
      <sheetName val="기성내역서표지"/>
      <sheetName val="sub"/>
      <sheetName val="(A)내역서"/>
      <sheetName val="값"/>
      <sheetName val="횡 연장"/>
      <sheetName val="호표"/>
      <sheetName val="공사비명세서"/>
      <sheetName val="지수"/>
      <sheetName val="일위대가표"/>
      <sheetName val="약품공급2"/>
      <sheetName val="dtxl"/>
      <sheetName val="단면가정"/>
      <sheetName val="7내역"/>
      <sheetName val="표지판단위"/>
      <sheetName val="설계"/>
      <sheetName val="협조전"/>
      <sheetName val="입상내역"/>
      <sheetName val="FAB별"/>
      <sheetName val="견적(갑지)"/>
      <sheetName val="담장산출"/>
      <sheetName val="BOX"/>
      <sheetName val="건축내역서"/>
      <sheetName val="말뚝지지력산정"/>
      <sheetName val="예산대비"/>
      <sheetName val="공문"/>
      <sheetName val="NEYOK"/>
      <sheetName val="1-1"/>
      <sheetName val="차도조도계산"/>
      <sheetName val="노무비 근거"/>
      <sheetName val="소업1교"/>
      <sheetName val="배수내역 (2)"/>
      <sheetName val="BUS제원1"/>
      <sheetName val="단가조사서"/>
      <sheetName val="목차"/>
      <sheetName val="간지"/>
      <sheetName val="간선계산"/>
      <sheetName val="맨홀토공"/>
      <sheetName val="Controls"/>
      <sheetName val="교통대책내역"/>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CB"/>
      <sheetName val="단위수량"/>
      <sheetName val="변경갑지"/>
      <sheetName val="증감(갑지)"/>
      <sheetName val="손익차9월2"/>
      <sheetName val="단가"/>
      <sheetName val=" HIT-&gt;HMC 견적(3900)"/>
      <sheetName val="토사(PE)"/>
      <sheetName val="Ekog10"/>
      <sheetName val="코드표"/>
      <sheetName val="기초단가"/>
      <sheetName val="11"/>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전선 및 전선관"/>
      <sheetName val="청주(철골발주의뢰서)"/>
      <sheetName val="정렬"/>
      <sheetName val="분전함신설"/>
      <sheetName val="접지1종"/>
      <sheetName val="자재테이블"/>
      <sheetName val="산출금액내역"/>
      <sheetName val="A-4"/>
      <sheetName val="건축집계표"/>
      <sheetName val="실행간접비용"/>
      <sheetName val="3련 BOX"/>
      <sheetName val="가격표"/>
      <sheetName val="기초자료입력"/>
      <sheetName val="계약내력"/>
      <sheetName val="단위중량"/>
      <sheetName val="DLA"/>
      <sheetName val=" 견적서"/>
      <sheetName val="자재조사표(참고용)"/>
      <sheetName val="품셈집계표"/>
      <sheetName val="일반부표집계표"/>
      <sheetName val="공주-교대(A1)"/>
      <sheetName val="cost"/>
      <sheetName val="상승노임"/>
      <sheetName val="변화치수"/>
      <sheetName val="부대내역"/>
      <sheetName val="연령현황"/>
      <sheetName val="단가표 "/>
      <sheetName val="수량산출서 갑지"/>
      <sheetName val="시행후면적"/>
      <sheetName val="수지예산"/>
      <sheetName val="단가대비"/>
      <sheetName val="소요자재"/>
      <sheetName val="ROOF(ALKALI)"/>
      <sheetName val="일위대가(4층원격)"/>
      <sheetName val="총괄"/>
      <sheetName val="공사비"/>
      <sheetName val="OPT"/>
      <sheetName val="SV"/>
      <sheetName val="1공구(을)"/>
      <sheetName val="XL4Poppy"/>
      <sheetName val="List"/>
      <sheetName val="CHITIET VL-NC"/>
      <sheetName val="DON GIA"/>
      <sheetName val="MOTOR"/>
      <sheetName val="참고"/>
      <sheetName val="7.경제성결과"/>
      <sheetName val="FRP내역서"/>
      <sheetName val="실행내역서_"/>
      <sheetName val="Proposal"/>
      <sheetName val="자판실행"/>
      <sheetName val="Baby일위대가"/>
      <sheetName val="안정검토"/>
      <sheetName val="DHEQSUPT"/>
      <sheetName val="DATA1"/>
      <sheetName val="목표세부명세"/>
      <sheetName val="원가입력"/>
      <sheetName val="집계"/>
      <sheetName val="전체현황"/>
      <sheetName val="TYPE-A"/>
      <sheetName val="샘플표지"/>
      <sheetName val="물가연동제"/>
      <sheetName val="1. 설계조건 2.단면가정 3. 하중계산"/>
      <sheetName val="DATA 입력란"/>
      <sheetName val="I.설계조건"/>
      <sheetName val="자재"/>
      <sheetName val="암거공"/>
      <sheetName val="시행예산"/>
      <sheetName val="원형맨홀수량"/>
      <sheetName val="기기리스트"/>
      <sheetName val="01"/>
      <sheetName val="연돌일위집계"/>
      <sheetName val="수량집계"/>
      <sheetName val="수량산출서 (2)"/>
      <sheetName val="CAL"/>
      <sheetName val="COVER-P"/>
      <sheetName val="BQ_Utl_Off"/>
      <sheetName val="BREAKDOWN(철거설치)"/>
      <sheetName val="__"/>
      <sheetName val="DIAPHRAGM"/>
      <sheetName val="H-pile(298x299)"/>
      <sheetName val="H-pile(250x250)"/>
      <sheetName val="일위_파일"/>
      <sheetName val="연결임시"/>
      <sheetName val="단면검토"/>
      <sheetName val="_산근2_"/>
      <sheetName val="_산근4_"/>
      <sheetName val="_산근5_"/>
      <sheetName val="기계경비"/>
      <sheetName val="재1"/>
      <sheetName val="주요측점"/>
      <sheetName val="공종별내역서"/>
      <sheetName val="3BL공동구 수량"/>
      <sheetName val="수안보-MBR1"/>
      <sheetName val="L형 옹벽"/>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설계예산서(2016년 보안등 신설공사 단가계약-).xls"/>
      <sheetName val="15100"/>
      <sheetName val="현장지지물물량"/>
      <sheetName val="두앙"/>
      <sheetName val="재료비"/>
      <sheetName val="보온자재단가표"/>
      <sheetName val="Customer Databas"/>
      <sheetName val="배수통관(좌)"/>
      <sheetName val="맨홀토공산출"/>
      <sheetName val="AHU집계"/>
      <sheetName val="본실행경비"/>
      <sheetName val="원계약서"/>
      <sheetName val="총괄내역"/>
      <sheetName val="콘_재료분리(1)"/>
      <sheetName val="CALCULATION"/>
      <sheetName val="물량산출근거"/>
      <sheetName val="최종견"/>
      <sheetName val="sun"/>
      <sheetName val="예산M11A"/>
      <sheetName val="자료입력"/>
      <sheetName val="경사수로"/>
      <sheetName val="D16"/>
      <sheetName val="D25"/>
      <sheetName val="D22"/>
      <sheetName val="횡배수관재료-"/>
      <sheetName val="계산서(직선부)"/>
      <sheetName val="포장재료집계표"/>
      <sheetName val="콘크리트측구연장"/>
      <sheetName val="-몰탈콘크리트"/>
      <sheetName val="-배수구조물공토공"/>
      <sheetName val="산수배수"/>
      <sheetName val="3.현장배치"/>
      <sheetName val="금융비용"/>
      <sheetName val="주안3차A-A"/>
      <sheetName val="단위수량산출"/>
      <sheetName val="우수"/>
      <sheetName val="시화점실행"/>
      <sheetName val=" 냉각수펌프"/>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마산방향"/>
      <sheetName val="사리부설"/>
      <sheetName val="식재가격"/>
      <sheetName val="식재총괄"/>
      <sheetName val="일위목록"/>
      <sheetName val="요율"/>
      <sheetName val="일위집계(기존)"/>
      <sheetName val="제경비"/>
      <sheetName val="월말"/>
      <sheetName val="1-3.조건,바닥판 "/>
      <sheetName val="안정계산"/>
      <sheetName val="기초공"/>
      <sheetName val="기초안정검토"/>
      <sheetName val="총괄표"/>
      <sheetName val="교차구"/>
      <sheetName val="물가"/>
      <sheetName val="유림총괄"/>
      <sheetName val="8-1"/>
      <sheetName val="guard(mac)"/>
      <sheetName val="일위대가1"/>
      <sheetName val="BOQ(전체)"/>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1,2공구원가계산서"/>
      <sheetName val="2공구산출내역"/>
      <sheetName val="1공구산출내역서"/>
      <sheetName val="견적보고(총액)"/>
      <sheetName val="지주목시비량산출서"/>
      <sheetName val="원가계산하도"/>
      <sheetName val="TYPE1"/>
      <sheetName val="추가예산"/>
      <sheetName val="9호관로"/>
      <sheetName val="사전공사"/>
      <sheetName val="공사손익실적"/>
      <sheetName val="TABLE DB"/>
      <sheetName val="쌍용 data base"/>
      <sheetName val="예시 (수정 및 삭제금지)"/>
      <sheetName val="배수공 시멘트 및 골재량 산출"/>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분류작업"/>
      <sheetName val="기본자료"/>
      <sheetName val="2002상반기노임기준"/>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CATV"/>
      <sheetName val="설계명세서"/>
      <sheetName val="평가데이터"/>
      <sheetName val="23"/>
      <sheetName val="원형측구(B-type)"/>
      <sheetName val="산근1"/>
      <sheetName val="장비"/>
      <sheetName val="노무"/>
      <sheetName val="소운반"/>
      <sheetName val="Sheet4"/>
      <sheetName val="C.배수관공"/>
      <sheetName val="비용"/>
      <sheetName val="4.2.1 마루높이 검토"/>
      <sheetName val="타견적(을)"/>
      <sheetName val="기성내역서"/>
      <sheetName val="SANTOGO"/>
      <sheetName val="SANBAISU"/>
      <sheetName val="안정검토(온1)"/>
      <sheetName val="__MAIN"/>
      <sheetName val="회로내역(승인)"/>
      <sheetName val="해상PCB"/>
      <sheetName val="Site Expenses"/>
      <sheetName val="관급"/>
      <sheetName val="투찰(하수)"/>
      <sheetName val="옹벽1"/>
      <sheetName val="역T형교대(말뚝기초)"/>
      <sheetName val="2000시행"/>
      <sheetName val="Macro(전선)"/>
      <sheetName val="토적표"/>
      <sheetName val="Front"/>
      <sheetName val="물량표"/>
      <sheetName val="BSD (2)"/>
      <sheetName val="COVER"/>
      <sheetName val="1을"/>
      <sheetName val="기력고압전동기"/>
      <sheetName val="일보"/>
      <sheetName val="PIPE"/>
      <sheetName val="FLANGE"/>
      <sheetName val="VALVE"/>
      <sheetName val="OH공량old"/>
      <sheetName val="관로공표지"/>
      <sheetName val="단가대비표 표지"/>
      <sheetName val="woo(mac)"/>
      <sheetName val="총요약서"/>
      <sheetName val="시설물일위"/>
      <sheetName val="매크로"/>
      <sheetName val="뚝토공"/>
      <sheetName val="실행예산서"/>
      <sheetName val="구천"/>
      <sheetName val="근생APT-신마감"/>
      <sheetName val="복지관_FIART"/>
      <sheetName val="근생APT-FIART"/>
      <sheetName val="근생-FIART"/>
      <sheetName val="9.1지하2층하부보"/>
      <sheetName val="anchor"/>
      <sheetName val="단가_1_"/>
      <sheetName val="서울대규장각_가시설흙막이_"/>
      <sheetName val="VENDOR LIST"/>
      <sheetName val="본사공가현황"/>
      <sheetName val="위치조서"/>
      <sheetName val="11.자재단가"/>
      <sheetName val="NEGO"/>
      <sheetName val="각종양식"/>
      <sheetName val="우배수"/>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지주토목내역서"/>
      <sheetName val="몰탈재료산출"/>
      <sheetName val="G.R300경비"/>
      <sheetName val="일위대가(건축)"/>
      <sheetName val="6. 직접경비"/>
      <sheetName val="DS기성최종"/>
      <sheetName val="DS설변내역서"/>
      <sheetName val="예산내역서"/>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견적대비_견적서"/>
      <sheetName val="96물가_CODE1"/>
      <sheetName val="sum1_(2)"/>
      <sheetName val="11_단가비교표_"/>
      <sheetName val="16_기계경비산출내역_"/>
      <sheetName val="1_설계조건"/>
      <sheetName val="신규_수주분(사용자_정의)"/>
      <sheetName val="CP-E2_(품셈표)1"/>
      <sheetName val="전차선로_물량표"/>
      <sheetName val="반중력식옹벽3_5"/>
      <sheetName val="6PILE__(돌출)"/>
      <sheetName val="11월_가격"/>
      <sheetName val="1000_DB구축_부표"/>
      <sheetName val="내역서1999_8최종"/>
      <sheetName val="남양시작동자105노65기1_3화1_2"/>
      <sheetName val="별표_"/>
      <sheetName val="7_1_자재단가표(케이블)"/>
      <sheetName val="준검_내역서"/>
      <sheetName val="여방토공_"/>
      <sheetName val="Data_Vol"/>
      <sheetName val="Galaxy_소비자가격표"/>
      <sheetName val="출입자명단"/>
      <sheetName val="물가자료"/>
      <sheetName val="부대집계1"/>
      <sheetName val="가도단위"/>
      <sheetName val="전기자료"/>
      <sheetName val="기본DATA"/>
      <sheetName val="소상_&quot;1&quot;1"/>
      <sheetName val="Oper_Amount"/>
      <sheetName val="8_PILE__(돌출)"/>
      <sheetName val="입출재고현황_(2)"/>
      <sheetName val="조도계산서__도서_"/>
      <sheetName val="교각철근_(기초)"/>
      <sheetName val="교각철근_(구체+기초)"/>
      <sheetName val="플랜트_설치"/>
      <sheetName val="암거집계_"/>
      <sheetName val="BASIC_(2)"/>
      <sheetName val="원가_(2)"/>
      <sheetName val="3련_BOX"/>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대로근거"/>
      <sheetName val="우수공"/>
      <sheetName val="직접인건비"/>
      <sheetName val="직접경비"/>
      <sheetName val="빗물받이(910-510-410)"/>
      <sheetName val="첨부1-1"/>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현장식당(1)"/>
      <sheetName val=""/>
      <sheetName val="1. 설계서-갑지"/>
      <sheetName val="2. 설계서-을지"/>
      <sheetName val="3. 산출기계"/>
      <sheetName val="4. 산출전기"/>
      <sheetName val="5. 일위대가목록"/>
      <sheetName val="6. 일위대가 "/>
      <sheetName val="7. 물가조사"/>
      <sheetName val="8. 견적대비"/>
      <sheetName val="9. 시중노임"/>
      <sheetName val="통합"/>
      <sheetName val="3.공통공사대비"/>
      <sheetName val="우棌"/>
      <sheetName val="STEEL BOX 단면설계(SEC.8)"/>
      <sheetName val="원가서"/>
      <sheetName val="05년"/>
      <sheetName val="98지급계획"/>
      <sheetName val="오존실배관내역"/>
      <sheetName val="특별교실"/>
      <sheetName val="EPro"/>
      <sheetName val="기계경비일람"/>
      <sheetName val="단면치수"/>
      <sheetName val="사  업  비  수  지  예  산  서"/>
      <sheetName val="암거(내역)"/>
      <sheetName val="사용성검토"/>
      <sheetName val="FOOTING단면력"/>
      <sheetName val="잔공사현황"/>
      <sheetName val="지급자재조서"/>
      <sheetName val="식재품셈"/>
      <sheetName val="95년12월말"/>
      <sheetName val="basic_info"/>
      <sheetName val="보험료산출"/>
      <sheetName val="맨홀수량산출"/>
      <sheetName val="E.P.T수량산출서"/>
      <sheetName val="교각별수량"/>
      <sheetName val="단가적용기준"/>
      <sheetName val="단가일람"/>
      <sheetName val="6공구(당초)"/>
      <sheetName val="일위목차"/>
      <sheetName val="돈암사업"/>
      <sheetName val="설계내역"/>
      <sheetName val="8-3기계경비"/>
      <sheetName val="24.보증금(전신전화가입권)"/>
      <sheetName val="계정code"/>
      <sheetName val="시산표"/>
      <sheetName val="비교1"/>
      <sheetName val="계수시트"/>
      <sheetName val="종합단가표"/>
      <sheetName val="3.CCTV설비공사"/>
      <sheetName val="이름정의"/>
      <sheetName val="범례표"/>
      <sheetName val="증감내역서"/>
      <sheetName val="교량data"/>
      <sheetName val="투찰"/>
      <sheetName val="Calcs"/>
      <sheetName val="c_balju"/>
      <sheetName val="sheet10"/>
      <sheetName val="단면 (2)"/>
      <sheetName val="토공"/>
      <sheetName val="PIPE내역(FCN)"/>
      <sheetName val="내역_ver1.0"/>
      <sheetName val="일위총괄표"/>
      <sheetName val="2001년 건설노임"/>
      <sheetName val="깨기수량"/>
      <sheetName val="설비내역서"/>
      <sheetName val="전기내역서"/>
      <sheetName val="SW개발대상목록(기능점수)"/>
      <sheetName val="F4-F7"/>
      <sheetName val="단락전류-A"/>
      <sheetName val="1.개요"/>
      <sheetName val="골재집계"/>
      <sheetName val="공종별 집계"/>
      <sheetName val="호안공"/>
      <sheetName val="감액총괄표"/>
      <sheetName val="총집계표"/>
      <sheetName val="공양식"/>
      <sheetName val="제안서입력"/>
      <sheetName val="절감계산"/>
      <sheetName val="TARGET"/>
      <sheetName val="유지관_x0000_"/>
      <sheetName val="TEST1"/>
      <sheetName val="일반수량총괄집계"/>
      <sheetName val="CVT산정"/>
      <sheetName val="건축공사 집계표"/>
      <sheetName val="골조"/>
      <sheetName val="구조물터파기수량집계"/>
      <sheetName val="40총괄"/>
      <sheetName val="40집계"/>
      <sheetName val="총_x0000_ϭ"/>
      <sheetName val="우륀"/>
      <sheetName val="식재ط"/>
      <sheetName val="품셈TABLE"/>
      <sheetName val="시점교대"/>
      <sheetName val="총괄BOQ"/>
      <sheetName val="단 box"/>
      <sheetName val="은행코드"/>
      <sheetName val="양수장"/>
      <sheetName val="양수장내역"/>
      <sheetName val="사업수지"/>
      <sheetName val="참조"/>
      <sheetName val="주형"/>
      <sheetName val="단가 (2)"/>
      <sheetName val="INFO"/>
      <sheetName val="지장물C"/>
      <sheetName val="EQ-R1"/>
      <sheetName val="하수급견적대비"/>
      <sheetName val="AS복구"/>
      <sheetName val="중기터파기"/>
      <sheetName val="변수값"/>
      <sheetName val="중기상차"/>
      <sheetName val="산거각호표"/>
      <sheetName val="예산명세서"/>
      <sheetName val="rpcc"/>
      <sheetName val="옹벽"/>
      <sheetName val="입력"/>
      <sheetName val="분양가표"/>
      <sheetName val="설계산출기초"/>
      <sheetName val="설계서을"/>
      <sheetName val="설계내역서"/>
      <sheetName val="가시설단위수량"/>
      <sheetName val="VS P-Q"/>
      <sheetName val="경비2내역"/>
      <sheetName val="수량산출서-2"/>
      <sheetName val="내역(전체)"/>
      <sheetName val="지사인원사무실"/>
      <sheetName val="FORM-0"/>
      <sheetName val="b"/>
      <sheetName val="인건비 "/>
      <sheetName val="DOGI"/>
      <sheetName val="eq_data"/>
      <sheetName val="현장관리비"/>
      <sheetName val="물가시세표"/>
      <sheetName val="1.2.1 마루높이결정"/>
      <sheetName val="Bill 2.2 Villa 2 beds"/>
      <sheetName val="토적"/>
      <sheetName val="노임단가표"/>
      <sheetName val="C_DATA"/>
      <sheetName val="외천교"/>
      <sheetName val="기계공사"/>
      <sheetName val="공통부대비"/>
      <sheetName val="회로내역(승인䠎"/>
      <sheetName val="회로내역(승인Ԉ"/>
      <sheetName val="총蚨ϖ"/>
      <sheetName val="총蓨ώ"/>
      <sheetName val="총벝l"/>
      <sheetName val="총벝ê"/>
      <sheetName val="총_x0002__x0000_"/>
      <sheetName val="골조시행"/>
      <sheetName val="BOX1"/>
      <sheetName val="기초분물량표"/>
      <sheetName val="설치물량표"/>
      <sheetName val="철거분물량표"/>
      <sheetName val="원설계"/>
      <sheetName val="수량"/>
      <sheetName val="부표단가,총괄표"/>
      <sheetName val="진고설계"/>
      <sheetName val="벽산건설"/>
      <sheetName val="표지 (2)"/>
      <sheetName val="회사기초자료"/>
      <sheetName val="단漰_x001d_潼"/>
      <sheetName val="부적합유형"/>
      <sheetName val="부적합 유형"/>
      <sheetName val="anaysis_sheet"/>
      <sheetName val="재무가정"/>
      <sheetName val="一発シート"/>
      <sheetName val="tower 10ton"/>
      <sheetName val="1-3_조건,바닥판_"/>
      <sheetName val="입고장부_(4)"/>
      <sheetName val="TABLE_DB"/>
      <sheetName val="쌍용_data_base"/>
      <sheetName val="3_현장배치"/>
      <sheetName val="실행내역_"/>
      <sheetName val="AS포장복구_"/>
      <sheetName val="1"/>
      <sheetName val="암거날개벽"/>
      <sheetName val="7 th"/>
      <sheetName val="대비표"/>
      <sheetName val="진행 DATA (2)"/>
      <sheetName val="품의양"/>
      <sheetName val="Assets"/>
      <sheetName val="CC Down load 0716"/>
      <sheetName val="END직무"/>
      <sheetName val="linehaul cost model (2)"/>
      <sheetName val="__Data__"/>
      <sheetName val="Common Wheat"/>
      <sheetName val="トピックス"/>
      <sheetName val="2 카드채권(대출포함)"/>
      <sheetName val="총_x0005__x0000_"/>
      <sheetName val="총肸"/>
      <sheetName val="군자4교하부-Ö_x0000_"/>
      <sheetName val="관람석제출"/>
      <sheetName val="간접"/>
      <sheetName val="P-J"/>
      <sheetName val="Prices"/>
      <sheetName val="총ꊐ˕"/>
      <sheetName val="고객리스트 담당자"/>
      <sheetName val="수목단가"/>
      <sheetName val="시설수량표"/>
      <sheetName val="식재수량표"/>
      <sheetName val="가압장구체수량산출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조작대(1연)"/>
      <sheetName val="차선도색수량집계"/>
      <sheetName val="내역서01"/>
      <sheetName val="전체내역 (2)"/>
      <sheetName val="노무비(전지2기)"/>
      <sheetName val="소일위대가코드표"/>
      <sheetName val="공통(20-91)"/>
      <sheetName val="Trans"/>
      <sheetName val="연습"/>
      <sheetName val="아파트 "/>
      <sheetName val="금융"/>
      <sheetName val="원본"/>
      <sheetName val="내역(영일)"/>
      <sheetName val="개산공사비"/>
      <sheetName val="Sch7a (토요일)"/>
      <sheetName val="업무처리전"/>
      <sheetName val="설비_(FAB)"/>
      <sheetName val="입찰내역 발주처 양식"/>
      <sheetName val="일위내역"/>
      <sheetName val="견적 (2)"/>
      <sheetName val="철근량"/>
      <sheetName val="총 괄 표"/>
      <sheetName val="H-PILE수량집계"/>
      <sheetName val="날개벽(시점좌측)"/>
      <sheetName val="시중노임단가"/>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하도관리"/>
      <sheetName val="확약서"/>
      <sheetName val="석축설면"/>
      <sheetName val="초기화면"/>
      <sheetName val="중기단가목록"/>
      <sheetName val="평균H"/>
      <sheetName val="[TOTAL.xls]___________________2"/>
      <sheetName val="TOTAL.xls"/>
      <sheetName val="인부노임"/>
      <sheetName val="데이터"/>
      <sheetName val=" 내역"/>
      <sheetName val="물가대비표"/>
      <sheetName val="총"/>
      <sheetName val="총Ῐᅯ"/>
      <sheetName val="총缀⇐"/>
      <sheetName val="총葨ù"/>
      <sheetName val="총䮘໪"/>
      <sheetName val="총ꘓÀ"/>
      <sheetName val="총鎠ັ"/>
      <sheetName val="총㳨⎱"/>
      <sheetName val="총౐ʥ"/>
      <sheetName val="총ꊐʮ"/>
      <sheetName val="안정검토(온1"/>
      <sheetName val="안정검토(온1렷"/>
      <sheetName val="총_xdfcc_"/>
      <sheetName val="총_x0010__x0000_"/>
      <sheetName val="암거ၒ"/>
      <sheetName val="주식"/>
      <sheetName val="조건 (A)"/>
      <sheetName val="설계예산서"/>
      <sheetName val="노무단가"/>
      <sheetName val="costing_ESDV"/>
      <sheetName val="costing_FE"/>
      <sheetName val="costing_MOV"/>
      <sheetName val="costing_Press"/>
      <sheetName val="가설개략"/>
      <sheetName val="hvac(제어동)"/>
      <sheetName val="일위대가(목록)"/>
      <sheetName val="산근"/>
      <sheetName val="제품별"/>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내역(입찰)"/>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안_x0000__x0000_"/>
      <sheetName val="특수선일위대가"/>
      <sheetName val="공문(신)"/>
      <sheetName val="소요자재명세서2"/>
      <sheetName val="배수장공사비"/>
      <sheetName val="가설"/>
      <sheetName val="경상"/>
      <sheetName val="금주1교"/>
      <sheetName val="신림자금"/>
      <sheetName val=" 총괄표"/>
      <sheetName val="자재목록"/>
      <sheetName val="중기목록"/>
      <sheetName val="안정검토(온1瀀"/>
      <sheetName val="안정검토(온1瀕"/>
      <sheetName val="식재퀀濟叏"/>
      <sheetName val="식재က"/>
      <sheetName val="식재Ⴒ꿦휅"/>
      <sheetName val="5.모델링"/>
      <sheetName val="식재인부"/>
      <sheetName val="조도계산"/>
      <sheetName val="암거단위-1련"/>
      <sheetName val="J형측구단위수량"/>
      <sheetName val="교량"/>
      <sheetName val="설계조정율"/>
      <sheetName val="대상공사(조_x0011__x0000__x0000_"/>
      <sheetName val="횡배수관집현황_2공구_"/>
      <sheetName val="(포장)BOQ-실적공사"/>
      <sheetName val="입찰"/>
      <sheetName val="본공사"/>
      <sheetName val="현경"/>
      <sheetName val="ITB COST"/>
      <sheetName val="REINF."/>
      <sheetName val="SKETCH"/>
      <sheetName val="LOADS"/>
      <sheetName val="design criteria"/>
      <sheetName val="CHECK1"/>
      <sheetName val="_______________2021______2021_2"/>
      <sheetName val="조정금액결과표 (차수별)"/>
      <sheetName val="견적3"/>
      <sheetName val="매입세"/>
      <sheetName val="eq. mobilization"/>
      <sheetName val="工관리비율"/>
      <sheetName val="쌍송교"/>
      <sheetName val="공통비"/>
      <sheetName val="도급자재"/>
      <sheetName val="실행(표지,갑,을)"/>
      <sheetName val="의정부문예회관변경내역"/>
      <sheetName val="변경증감내역서"/>
      <sheetName val="취합표"/>
      <sheetName val="물량산출"/>
      <sheetName val="투찰금액"/>
      <sheetName val="BOX날개벽"/>
      <sheetName val="내역(2000년)"/>
      <sheetName val="충주"/>
      <sheetName val="건축2"/>
      <sheetName val="일집"/>
      <sheetName val="유화"/>
      <sheetName val="입찰보고"/>
      <sheetName val="TTL"/>
      <sheetName val="흄관기초"/>
      <sheetName val="2.재료비"/>
      <sheetName val="1.인건비"/>
      <sheetName val="견적내역서"/>
      <sheetName val="BREAKDOWN(철거설치_x0011_"/>
      <sheetName val="BREAKDOWN(철거설치Æ"/>
      <sheetName val="인천제철"/>
      <sheetName val="일위집계표"/>
      <sheetName val="98NS-N"/>
      <sheetName val="9811"/>
      <sheetName val="인부신상자료"/>
      <sheetName val="가도공"/>
      <sheetName val="중간부"/>
      <sheetName val="3BL공동구 수_x0000_"/>
      <sheetName val="3BL공동구 수嚠"/>
      <sheetName val="3BL공동구 수吐"/>
      <sheetName val="DAN"/>
      <sheetName val="백호우계수"/>
      <sheetName val="노무비단가"/>
      <sheetName val="자  재"/>
      <sheetName val="건축외주"/>
      <sheetName val="CAT_5"/>
      <sheetName val="산출내역서"/>
      <sheetName val="전기일위목록"/>
      <sheetName val="[TOTAL.xls]______D_2001_______3"/>
      <sheetName val="[TOTAL.xls]______D_2001_______2"/>
      <sheetName val="[TOTAL.xls]______D_2001_______4"/>
      <sheetName val="공내역"/>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예산계획"/>
      <sheetName val="집수정(600-700)"/>
      <sheetName val="DHEQSU_x0000__x0000_"/>
      <sheetName val="94"/>
      <sheetName val="TARG＠ͷ"/>
      <sheetName val="설䨕쟛ꀀ"/>
      <sheetName val="총Ć_x0000_"/>
      <sheetName val="b_balju_cho"/>
      <sheetName val="샘플표⁑"/>
      <sheetName val="샘플표⣨"/>
      <sheetName val="샘플표쁑"/>
      <sheetName val="샘플표샨"/>
      <sheetName val="횡배수관"/>
      <sheetName val="총?"/>
      <sheetName val="안"/>
      <sheetName val="간접비"/>
      <sheetName val="예산조서"/>
      <sheetName val="[TOTAL.xls]__4_c_1_________TO_2"/>
      <sheetName val="최적단면"/>
      <sheetName val="안정검토(온1ȕ"/>
      <sheetName val="일반부표"/>
      <sheetName val="일위산출"/>
      <sheetName val="Sheet16"/>
      <sheetName val="연락처"/>
      <sheetName val="인사자료총집계"/>
      <sheetName val="공사요율"/>
      <sheetName val="FRP배관단가(만수)"/>
      <sheetName val="만수배관단가"/>
      <sheetName val="급수공사"/>
      <sheetName val="공종별_집계"/>
      <sheetName val="VS_P-Q"/>
      <sheetName val="Bill_2_2_Villa_2_beds"/>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교각토공"/>
      <sheetName val="각형맨홀"/>
      <sheetName val="1.설계기준 "/>
      <sheetName val="업무분장"/>
      <sheetName val="설계명세"/>
      <sheetName val="배수내역"/>
      <sheetName val="집 계 표"/>
      <sheetName val="1.설계기준"/>
      <sheetName val="계측-정부노임단가"/>
      <sheetName val="보차도경계석"/>
      <sheetName val="CPM챠트"/>
      <sheetName val="노임단가명세표"/>
      <sheetName val="단중표"/>
      <sheetName val="초기화면1"/>
      <sheetName val="VVVVVVVa"/>
      <sheetName val="교육계획"/>
      <sheetName val="문서처리전"/>
      <sheetName val="샘플표⃨"/>
      <sheetName val="_Users_USER_Downloads_________2"/>
      <sheetName val="MEMORY"/>
      <sheetName val="1차 내역서"/>
      <sheetName val="GEN"/>
      <sheetName val="남춘천IC접속_x0000__x0000__x0005__x0000_"/>
      <sheetName val="순공사비"/>
      <sheetName val="2.1  노무비 평균단가산출"/>
      <sheetName val="pile bearing capa &amp; arrenge"/>
      <sheetName val="design load"/>
      <sheetName val="working load at the btm ft."/>
      <sheetName val="stability check"/>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7.PILE  (돌출)"/>
      <sheetName val="음봉방향"/>
      <sheetName val="GI-LIST"/>
      <sheetName val="가설건물"/>
      <sheetName val="실행예산"/>
      <sheetName val="[TOTAL.xls]______D_2001_______5"/>
      <sheetName val="[TOTAL.xls]______D_2001_______6"/>
      <sheetName val="[TOTAL.xls]______D_2001_______7"/>
      <sheetName val="지원5월"/>
      <sheetName val="현장경비"/>
      <sheetName val="기계상세"/>
      <sheetName val="연령_x0000__x0000_"/>
      <sheetName val="FC-101"/>
      <sheetName val="TB-내역서"/>
      <sheetName val="SILICATE"/>
      <sheetName val="Option"/>
      <sheetName val="BLR-S"/>
      <sheetName val="뜃맟뭁돽띿맟?-BLDG"/>
      <sheetName val="CAPVC"/>
      <sheetName val="1호인버트수량"/>
      <sheetName val="토적계산서"/>
      <sheetName val="제잡비계산"/>
      <sheetName val="수량산출서 (ૐƴ"/>
      <sheetName val="수량산출서 (柖"/>
      <sheetName val="수량산출서 (_x0000__x0000_"/>
      <sheetName val="수량산출서 (葔ǯ"/>
      <sheetName val="본댐설계"/>
      <sheetName val="원가계산(샷시포함총괄ESC)"/>
      <sheetName val="장비가동"/>
      <sheetName val="토사聢ἂ堃ꊐ"/>
      <sheetName val="지불내역(장비비)"/>
      <sheetName val="설계예산"/>
      <sheetName val="차량구입"/>
      <sheetName val="cash"/>
      <sheetName val="총괄뀀"/>
      <sheetName val="주안3차A-_x0000_"/>
      <sheetName val="경계석수량집계"/>
      <sheetName val="2-1. 경관조명 내역총괄표"/>
      <sheetName val="database"/>
      <sheetName val="방배동내역 (총괄)"/>
      <sheetName val="cost9702"/>
      <sheetName val="제수"/>
      <sheetName val="SCH"/>
      <sheetName val="작업일ၒ"/>
      <sheetName val="파일"/>
      <sheetName val="Adimi bldg"/>
      <sheetName val="Pump House"/>
      <sheetName val="Fuel Regu Station"/>
      <sheetName val="kich thuoc"/>
      <sheetName val="DTHH"/>
      <sheetName val="토류Y_x0000_"/>
      <sheetName val="토목내역"/>
      <sheetName val=" 갑  지 "/>
      <sheetName val="BM"/>
      <sheetName val="DATASHT2"/>
      <sheetName val="수자재단위당"/>
      <sheetName val="군자4교하부-ז_x0000_"/>
      <sheetName val="본부소개"/>
      <sheetName val="투자효율분석"/>
      <sheetName val="상세내역서"/>
      <sheetName val="#2-3 일위대가"/>
      <sheetName val="#2-4 단가대비표"/>
      <sheetName val="PROJECT BRIEF(EX.NEW)"/>
      <sheetName val="1.우편집중내역서"/>
      <sheetName val="시멘트"/>
      <sheetName val="지명 안내게시판"/>
      <sheetName val="실내건축일위대가"/>
      <sheetName val="h-013211-2"/>
      <sheetName val="G2설비도급"/>
      <sheetName val="DUT-BAT1"/>
      <sheetName val="CAUDIT"/>
      <sheetName val="적용환율"/>
      <sheetName val="계산서(직선부_x0000_"/>
      <sheetName val="WEON"/>
      <sheetName val="현장지지물_x0000__x0000_"/>
      <sheetName val="3BL공동구 수_x0005_"/>
      <sheetName val="운용방안"/>
      <sheetName val="공사대장"/>
      <sheetName val="G.R300경颳"/>
      <sheetName val="0226"/>
      <sheetName val="TOTAL_BOQ"/>
      <sheetName val="_내역"/>
      <sheetName val="_총괄표"/>
      <sheetName val="양식"/>
      <sheetName val="계산DATA입력"/>
      <sheetName val="상세 계산 내역"/>
      <sheetName val="계산정보"/>
      <sheetName val="적용토목"/>
      <sheetName val="지하"/>
      <sheetName val="구동"/>
      <sheetName val="LG제품"/>
      <sheetName val="L형집계"/>
      <sheetName val="3.하중산정4.지지력"/>
      <sheetName val="지수적용공사비내역서"/>
      <sheetName val="2_재료비"/>
      <sheetName val="1_인건비"/>
      <sheetName val="eq__mobilization"/>
      <sheetName val="5_모델링"/>
      <sheetName val="TOTAL_xls"/>
      <sheetName val="[TOTAL_xls]___________________2"/>
      <sheetName val="기성내역_x0000_"/>
      <sheetName val="단가조사표"/>
      <sheetName val="일위대가(가설)"/>
      <sheetName val="노면및방향"/>
      <sheetName val="File_관급"/>
      <sheetName val="잔토반출1월(허길욱)"/>
      <sheetName val="TIE-INS"/>
      <sheetName val="PART_DISCOUNT"/>
      <sheetName val="제출내역 (2)"/>
      <sheetName val="비탈면보호공수량산출"/>
      <sheetName val="연말 정산"/>
      <sheetName val="시설장비"/>
      <sheetName val="동력"/>
      <sheetName val="법인카드정산내역서7월"/>
      <sheetName val="법인카드정산내역서7월 (2)"/>
      <sheetName val="법인카드정산내역서8월 (3)"/>
      <sheetName val="법인카드정산내역서8월"/>
      <sheetName val="금액산정"/>
      <sheetName val="환산TB"/>
      <sheetName val="월별손익"/>
      <sheetName val="SHEET PILE단가"/>
      <sheetName val="유림䳆꽆"/>
      <sheetName val="유지관_xddc0_"/>
      <sheetName val="양식_자재단가조사표"/>
      <sheetName val="2유플(내부협의안)"/>
      <sheetName val="유지㐠ͮ"/>
      <sheetName val="유지⠨ᥚ"/>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조정금액결과표_(차수별)"/>
      <sheetName val="대상공사(조"/>
      <sheetName val="REINF_"/>
      <sheetName val="design_criteria"/>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EQT-ESTN"/>
      <sheetName val="C &amp; G RHS"/>
      <sheetName val="기준가"/>
      <sheetName val="Summary Sheets"/>
      <sheetName val="구성비"/>
      <sheetName val="1월"/>
      <sheetName val="xxxxxx"/>
      <sheetName val="Sheet6"/>
      <sheetName val="Sheet8"/>
      <sheetName val="Sheet11"/>
      <sheetName val="Sheet12"/>
      <sheetName val="Sheet15"/>
      <sheetName val="펌프부하"/>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실적"/>
      <sheetName val="경고문"/>
      <sheetName val="하중_x0000__x0000_"/>
      <sheetName val="샘플표_xd800_"/>
      <sheetName val="신축이음"/>
      <sheetName val="개거호형별수량"/>
      <sheetName val="SORCE1"/>
      <sheetName val="X17-TOTAL"/>
      <sheetName val="내역서(재노경)"/>
      <sheetName val="현금및현금등가물"/>
      <sheetName val="맨홀토공수량"/>
      <sheetName val="횡배수관집"/>
      <sheetName val="횡배수관집_x0000__x0000_餀_x0000__x0000__x0000__x0000_"/>
      <sheetName val="1SPAN"/>
      <sheetName val="기기嶘◙ﰐ"/>
      <sheetName val="Site Exp_x0000__x0000_Ā_x0002__x0000_"/>
      <sheetName val="Site Exp_x0000__x0000_∀_x0002__x0000_"/>
      <sheetName val="L형 옹_x0000_"/>
      <sheetName val="C__Users_skya1_Desktop________2"/>
      <sheetName val="말뚝물량"/>
      <sheetName val="POL6차-PIPING"/>
      <sheetName val="준검_내역_x0000_"/>
      <sheetName val="100만평"/>
      <sheetName val="개략"/>
      <sheetName val="부하집계표"/>
      <sheetName val="FCU (2)"/>
      <sheetName val="원형_x0000__x0000_Ԁ_x0000_"/>
      <sheetName val="DC등"/>
      <sheetName val="경비"/>
      <sheetName val="36+45-113-18+19+20I"/>
      <sheetName val="조건_(A)"/>
      <sheetName val="ITB_COST"/>
      <sheetName val="1_설계기준_"/>
      <sheetName val="집_계_표"/>
      <sheetName val="BREAKDOWN(철거설치"/>
      <sheetName val="1_설계기준"/>
      <sheetName val="[TOTAL_xls]__4_c_1_________TO_2"/>
      <sheetName val="DA"/>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sheetData sheetId="620"/>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refreshError="1"/>
      <sheetData sheetId="633" refreshError="1"/>
      <sheetData sheetId="634" refreshError="1"/>
      <sheetData sheetId="635" refreshError="1"/>
      <sheetData sheetId="636" refreshError="1"/>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sheetData sheetId="648">
        <row r="1">
          <cell r="A1" t="str">
            <v>단  종</v>
          </cell>
        </row>
      </sheetData>
      <sheetData sheetId="649"/>
      <sheetData sheetId="650"/>
      <sheetData sheetId="651"/>
      <sheetData sheetId="652"/>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ow r="1">
          <cell r="A1" t="str">
            <v>단  종</v>
          </cell>
        </row>
      </sheetData>
      <sheetData sheetId="662">
        <row r="1">
          <cell r="A1" t="str">
            <v>단  종</v>
          </cell>
        </row>
      </sheetData>
      <sheetData sheetId="663">
        <row r="1">
          <cell r="A1" t="str">
            <v>단  종</v>
          </cell>
        </row>
      </sheetData>
      <sheetData sheetId="664">
        <row r="1">
          <cell r="A1" t="str">
            <v>단  종</v>
          </cell>
        </row>
      </sheetData>
      <sheetData sheetId="665">
        <row r="1">
          <cell r="A1" t="str">
            <v>단  종</v>
          </cell>
        </row>
      </sheetData>
      <sheetData sheetId="666">
        <row r="1">
          <cell r="A1" t="str">
            <v>단  종</v>
          </cell>
        </row>
      </sheetData>
      <sheetData sheetId="667">
        <row r="1">
          <cell r="A1" t="str">
            <v>단  종</v>
          </cell>
        </row>
      </sheetData>
      <sheetData sheetId="668">
        <row r="1">
          <cell r="A1" t="str">
            <v>단  종</v>
          </cell>
        </row>
      </sheetData>
      <sheetData sheetId="669">
        <row r="1">
          <cell r="A1" t="str">
            <v>단  종</v>
          </cell>
        </row>
      </sheetData>
      <sheetData sheetId="670">
        <row r="1">
          <cell r="A1" t="str">
            <v>단  종</v>
          </cell>
        </row>
      </sheetData>
      <sheetData sheetId="671">
        <row r="1">
          <cell r="A1" t="str">
            <v>단  종</v>
          </cell>
        </row>
      </sheetData>
      <sheetData sheetId="672"/>
      <sheetData sheetId="673"/>
      <sheetData sheetId="674"/>
      <sheetData sheetId="675">
        <row r="1">
          <cell r="A1" t="str">
            <v>단  종</v>
          </cell>
        </row>
      </sheetData>
      <sheetData sheetId="676"/>
      <sheetData sheetId="677">
        <row r="1">
          <cell r="A1" t="str">
            <v>단  종</v>
          </cell>
        </row>
      </sheetData>
      <sheetData sheetId="678">
        <row r="1">
          <cell r="A1" t="str">
            <v>단  종</v>
          </cell>
        </row>
      </sheetData>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ow r="1">
          <cell r="A1" t="str">
            <v>단  종</v>
          </cell>
        </row>
      </sheetData>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row r="1">
          <cell r="A1" t="str">
            <v>단  종</v>
          </cell>
        </row>
      </sheetData>
      <sheetData sheetId="746"/>
      <sheetData sheetId="747">
        <row r="1">
          <cell r="A1" t="str">
            <v>단  종</v>
          </cell>
        </row>
      </sheetData>
      <sheetData sheetId="748"/>
      <sheetData sheetId="749"/>
      <sheetData sheetId="750"/>
      <sheetData sheetId="751"/>
      <sheetData sheetId="752">
        <row r="1">
          <cell r="A1" t="str">
            <v>단  종</v>
          </cell>
        </row>
      </sheetData>
      <sheetData sheetId="753">
        <row r="1">
          <cell r="A1" t="str">
            <v>단  종</v>
          </cell>
        </row>
      </sheetData>
      <sheetData sheetId="754"/>
      <sheetData sheetId="755">
        <row r="1">
          <cell r="A1" t="str">
            <v>단  종</v>
          </cell>
        </row>
      </sheetData>
      <sheetData sheetId="756">
        <row r="1">
          <cell r="A1" t="str">
            <v>단  종</v>
          </cell>
        </row>
      </sheetData>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1">
          <cell r="A1" t="str">
            <v>단  종</v>
          </cell>
        </row>
      </sheetData>
      <sheetData sheetId="788"/>
      <sheetData sheetId="789" refreshError="1"/>
      <sheetData sheetId="790"/>
      <sheetData sheetId="791"/>
      <sheetData sheetId="792">
        <row r="1">
          <cell r="A1" t="str">
            <v>단  종</v>
          </cell>
        </row>
      </sheetData>
      <sheetData sheetId="793"/>
      <sheetData sheetId="794"/>
      <sheetData sheetId="795"/>
      <sheetData sheetId="796">
        <row r="1">
          <cell r="A1" t="str">
            <v>단  종</v>
          </cell>
        </row>
      </sheetData>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row r="1">
          <cell r="A1" t="str">
            <v>단  종</v>
          </cell>
        </row>
      </sheetData>
      <sheetData sheetId="848"/>
      <sheetData sheetId="849"/>
      <sheetData sheetId="850"/>
      <sheetData sheetId="851">
        <row r="1">
          <cell r="A1" t="str">
            <v>단  종</v>
          </cell>
        </row>
      </sheetData>
      <sheetData sheetId="852" refreshError="1"/>
      <sheetData sheetId="853"/>
      <sheetData sheetId="854"/>
      <sheetData sheetId="855"/>
      <sheetData sheetId="856"/>
      <sheetData sheetId="857">
        <row r="1">
          <cell r="A1" t="str">
            <v>단  종</v>
          </cell>
        </row>
      </sheetData>
      <sheetData sheetId="858">
        <row r="1">
          <cell r="A1" t="str">
            <v>단  종</v>
          </cell>
        </row>
      </sheetData>
      <sheetData sheetId="859">
        <row r="1">
          <cell r="A1" t="str">
            <v>단  종</v>
          </cell>
        </row>
      </sheetData>
      <sheetData sheetId="860" refreshError="1"/>
      <sheetData sheetId="861" refreshError="1"/>
      <sheetData sheetId="862">
        <row r="1">
          <cell r="A1" t="str">
            <v>단  종</v>
          </cell>
        </row>
      </sheetData>
      <sheetData sheetId="863"/>
      <sheetData sheetId="864"/>
      <sheetData sheetId="865">
        <row r="1">
          <cell r="A1" t="str">
            <v>단  종</v>
          </cell>
        </row>
      </sheetData>
      <sheetData sheetId="866" refreshError="1"/>
      <sheetData sheetId="867" refreshError="1"/>
      <sheetData sheetId="868" refreshError="1"/>
      <sheetData sheetId="869"/>
      <sheetData sheetId="870">
        <row r="1">
          <cell r="A1" t="str">
            <v>단  종</v>
          </cell>
        </row>
      </sheetData>
      <sheetData sheetId="871" refreshError="1"/>
      <sheetData sheetId="872"/>
      <sheetData sheetId="873" refreshError="1"/>
      <sheetData sheetId="874" refreshError="1"/>
      <sheetData sheetId="875" refreshError="1"/>
      <sheetData sheetId="876" refreshError="1"/>
      <sheetData sheetId="877" refreshError="1"/>
      <sheetData sheetId="878" refreshError="1"/>
      <sheetData sheetId="879">
        <row r="1">
          <cell r="A1" t="str">
            <v>단  종</v>
          </cell>
        </row>
      </sheetData>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ow r="1">
          <cell r="A1" t="str">
            <v>단  종</v>
          </cell>
        </row>
      </sheetData>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ow r="1">
          <cell r="A1" t="str">
            <v>단  종</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ow r="1">
          <cell r="A1" t="str">
            <v>단  종</v>
          </cell>
        </row>
      </sheetData>
      <sheetData sheetId="1007" refreshError="1"/>
      <sheetData sheetId="1008" refreshError="1"/>
      <sheetData sheetId="1009" refreshError="1"/>
      <sheetData sheetId="1010" refreshError="1"/>
      <sheetData sheetId="1011" refreshError="1"/>
      <sheetData sheetId="1012" refreshError="1"/>
      <sheetData sheetId="1013"/>
      <sheetData sheetId="1014" refreshError="1"/>
      <sheetData sheetId="1015" refreshError="1"/>
      <sheetData sheetId="1016" refreshError="1"/>
      <sheetData sheetId="1017" refreshError="1"/>
      <sheetData sheetId="1018" refreshError="1"/>
      <sheetData sheetId="1019"/>
      <sheetData sheetId="1020"/>
      <sheetData sheetId="1021"/>
      <sheetData sheetId="1022"/>
      <sheetData sheetId="1023" refreshError="1"/>
      <sheetData sheetId="1024" refreshError="1"/>
      <sheetData sheetId="1025" refreshError="1"/>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refreshError="1"/>
      <sheetData sheetId="1077" refreshError="1"/>
      <sheetData sheetId="1078" refreshError="1"/>
      <sheetData sheetId="1079" refreshError="1"/>
      <sheetData sheetId="1080">
        <row r="1">
          <cell r="A1" t="str">
            <v>단  종</v>
          </cell>
        </row>
      </sheetData>
      <sheetData sheetId="1081" refreshError="1"/>
      <sheetData sheetId="1082" refreshError="1"/>
      <sheetData sheetId="1083" refreshError="1"/>
      <sheetData sheetId="1084" refreshError="1"/>
      <sheetData sheetId="1085" refreshError="1"/>
      <sheetData sheetId="1086"/>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refreshError="1"/>
      <sheetData sheetId="1206" refreshError="1"/>
      <sheetData sheetId="1207" refreshError="1"/>
      <sheetData sheetId="1208"/>
      <sheetData sheetId="1209" refreshError="1"/>
      <sheetData sheetId="1210" refreshError="1"/>
      <sheetData sheetId="1211" refreshError="1"/>
      <sheetData sheetId="1212" refreshError="1"/>
      <sheetData sheetId="1213"/>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ow r="1">
          <cell r="A1" t="str">
            <v>단  종</v>
          </cell>
        </row>
      </sheetData>
      <sheetData sheetId="1223">
        <row r="1">
          <cell r="A1" t="str">
            <v>단  종</v>
          </cell>
        </row>
      </sheetData>
      <sheetData sheetId="1224"/>
      <sheetData sheetId="1225">
        <row r="1">
          <cell r="A1" t="str">
            <v>단  종</v>
          </cell>
        </row>
      </sheetData>
      <sheetData sheetId="1226">
        <row r="1">
          <cell r="A1" t="str">
            <v>단  종</v>
          </cell>
        </row>
      </sheetData>
      <sheetData sheetId="1227">
        <row r="1">
          <cell r="A1" t="str">
            <v>단  종</v>
          </cell>
        </row>
      </sheetData>
      <sheetData sheetId="1228">
        <row r="1">
          <cell r="A1" t="str">
            <v>단  종</v>
          </cell>
        </row>
      </sheetData>
      <sheetData sheetId="1229">
        <row r="1">
          <cell r="A1" t="str">
            <v>단  종</v>
          </cell>
        </row>
      </sheetData>
      <sheetData sheetId="1230">
        <row r="1">
          <cell r="A1" t="str">
            <v>단  종</v>
          </cell>
        </row>
      </sheetData>
      <sheetData sheetId="1231">
        <row r="1">
          <cell r="A1" t="str">
            <v>단  종</v>
          </cell>
        </row>
      </sheetData>
      <sheetData sheetId="1232">
        <row r="1">
          <cell r="A1" t="str">
            <v>단  종</v>
          </cell>
        </row>
      </sheetData>
      <sheetData sheetId="1233">
        <row r="1">
          <cell r="A1" t="str">
            <v>단  종</v>
          </cell>
        </row>
      </sheetData>
      <sheetData sheetId="1234" refreshError="1"/>
      <sheetData sheetId="1235">
        <row r="1">
          <cell r="A1" t="str">
            <v>단  종</v>
          </cell>
        </row>
      </sheetData>
      <sheetData sheetId="1236">
        <row r="1">
          <cell r="A1" t="str">
            <v>단  종</v>
          </cell>
        </row>
      </sheetData>
      <sheetData sheetId="1237">
        <row r="1">
          <cell r="A1" t="str">
            <v>단  종</v>
          </cell>
        </row>
      </sheetData>
      <sheetData sheetId="1238">
        <row r="1">
          <cell r="A1" t="str">
            <v>단  종</v>
          </cell>
        </row>
      </sheetData>
      <sheetData sheetId="1239"/>
      <sheetData sheetId="1240">
        <row r="1">
          <cell r="A1" t="str">
            <v>단  종</v>
          </cell>
        </row>
      </sheetData>
      <sheetData sheetId="1241" refreshError="1"/>
      <sheetData sheetId="1242" refreshError="1"/>
      <sheetData sheetId="1243">
        <row r="1">
          <cell r="A1" t="str">
            <v>단  종</v>
          </cell>
        </row>
      </sheetData>
      <sheetData sheetId="1244">
        <row r="1">
          <cell r="A1" t="str">
            <v>단  종</v>
          </cell>
        </row>
      </sheetData>
      <sheetData sheetId="1245">
        <row r="1">
          <cell r="A1" t="str">
            <v>단  종</v>
          </cell>
        </row>
      </sheetData>
      <sheetData sheetId="1246">
        <row r="1">
          <cell r="A1" t="str">
            <v>단  종</v>
          </cell>
        </row>
      </sheetData>
      <sheetData sheetId="1247">
        <row r="1">
          <cell r="A1" t="str">
            <v>단  종</v>
          </cell>
        </row>
      </sheetData>
      <sheetData sheetId="1248">
        <row r="1">
          <cell r="A1" t="str">
            <v>단  종</v>
          </cell>
        </row>
      </sheetData>
      <sheetData sheetId="1249">
        <row r="1">
          <cell r="A1" t="str">
            <v>단  종</v>
          </cell>
        </row>
      </sheetData>
      <sheetData sheetId="1250">
        <row r="1">
          <cell r="A1" t="str">
            <v>단  종</v>
          </cell>
        </row>
      </sheetData>
      <sheetData sheetId="1251">
        <row r="1">
          <cell r="A1" t="str">
            <v>단  종</v>
          </cell>
        </row>
      </sheetData>
      <sheetData sheetId="1252">
        <row r="1">
          <cell r="A1" t="str">
            <v>단  종</v>
          </cell>
        </row>
      </sheetData>
      <sheetData sheetId="1253">
        <row r="1">
          <cell r="A1" t="str">
            <v>단  종</v>
          </cell>
        </row>
      </sheetData>
      <sheetData sheetId="1254">
        <row r="1">
          <cell r="A1" t="str">
            <v>단  종</v>
          </cell>
        </row>
      </sheetData>
      <sheetData sheetId="1255">
        <row r="1">
          <cell r="A1" t="str">
            <v>단  종</v>
          </cell>
        </row>
      </sheetData>
      <sheetData sheetId="1256">
        <row r="1">
          <cell r="A1" t="str">
            <v>단  종</v>
          </cell>
        </row>
      </sheetData>
      <sheetData sheetId="1257">
        <row r="1">
          <cell r="A1" t="str">
            <v>단  종</v>
          </cell>
        </row>
      </sheetData>
      <sheetData sheetId="1258">
        <row r="1">
          <cell r="A1" t="str">
            <v>단  종</v>
          </cell>
        </row>
      </sheetData>
      <sheetData sheetId="1259">
        <row r="1">
          <cell r="A1" t="str">
            <v>단  종</v>
          </cell>
        </row>
      </sheetData>
      <sheetData sheetId="1260">
        <row r="1">
          <cell r="A1" t="str">
            <v>단  종</v>
          </cell>
        </row>
      </sheetData>
      <sheetData sheetId="1261">
        <row r="1">
          <cell r="A1" t="str">
            <v>단  종</v>
          </cell>
        </row>
      </sheetData>
      <sheetData sheetId="1262">
        <row r="1">
          <cell r="A1" t="str">
            <v>단  종</v>
          </cell>
        </row>
      </sheetData>
      <sheetData sheetId="1263">
        <row r="1">
          <cell r="A1" t="str">
            <v>단  종</v>
          </cell>
        </row>
      </sheetData>
      <sheetData sheetId="1264">
        <row r="1">
          <cell r="A1" t="str">
            <v>단  종</v>
          </cell>
        </row>
      </sheetData>
      <sheetData sheetId="1265">
        <row r="1">
          <cell r="A1" t="str">
            <v>단  종</v>
          </cell>
        </row>
      </sheetData>
      <sheetData sheetId="1266">
        <row r="1">
          <cell r="A1" t="str">
            <v>단  종</v>
          </cell>
        </row>
      </sheetData>
      <sheetData sheetId="1267">
        <row r="1">
          <cell r="A1" t="str">
            <v>단  종</v>
          </cell>
        </row>
      </sheetData>
      <sheetData sheetId="1268">
        <row r="1">
          <cell r="A1" t="str">
            <v>단  종</v>
          </cell>
        </row>
      </sheetData>
      <sheetData sheetId="1269">
        <row r="1">
          <cell r="A1" t="str">
            <v>단  종</v>
          </cell>
        </row>
      </sheetData>
      <sheetData sheetId="1270">
        <row r="1">
          <cell r="A1" t="str">
            <v>단  종</v>
          </cell>
        </row>
      </sheetData>
      <sheetData sheetId="1271">
        <row r="1">
          <cell r="A1" t="str">
            <v>단  종</v>
          </cell>
        </row>
      </sheetData>
      <sheetData sheetId="1272">
        <row r="1">
          <cell r="A1" t="str">
            <v>단  종</v>
          </cell>
        </row>
      </sheetData>
      <sheetData sheetId="1273">
        <row r="1">
          <cell r="A1" t="str">
            <v>단  종</v>
          </cell>
        </row>
      </sheetData>
      <sheetData sheetId="1274">
        <row r="1">
          <cell r="A1" t="str">
            <v>단  종</v>
          </cell>
        </row>
      </sheetData>
      <sheetData sheetId="1275">
        <row r="1">
          <cell r="A1" t="str">
            <v>단  종</v>
          </cell>
        </row>
      </sheetData>
      <sheetData sheetId="1276">
        <row r="1">
          <cell r="A1" t="str">
            <v>단  종</v>
          </cell>
        </row>
      </sheetData>
      <sheetData sheetId="1277">
        <row r="1">
          <cell r="A1" t="str">
            <v>단  종</v>
          </cell>
        </row>
      </sheetData>
      <sheetData sheetId="1278">
        <row r="1">
          <cell r="A1" t="str">
            <v>단  종</v>
          </cell>
        </row>
      </sheetData>
      <sheetData sheetId="1279">
        <row r="1">
          <cell r="A1" t="str">
            <v>단  종</v>
          </cell>
        </row>
      </sheetData>
      <sheetData sheetId="1280">
        <row r="1">
          <cell r="A1" t="str">
            <v>단  종</v>
          </cell>
        </row>
      </sheetData>
      <sheetData sheetId="1281">
        <row r="1">
          <cell r="A1" t="str">
            <v>단  종</v>
          </cell>
        </row>
      </sheetData>
      <sheetData sheetId="1282">
        <row r="1">
          <cell r="A1" t="str">
            <v>단  종</v>
          </cell>
        </row>
      </sheetData>
      <sheetData sheetId="1283">
        <row r="1">
          <cell r="A1" t="str">
            <v>단  종</v>
          </cell>
        </row>
      </sheetData>
      <sheetData sheetId="1284">
        <row r="1">
          <cell r="A1" t="str">
            <v>단  종</v>
          </cell>
        </row>
      </sheetData>
      <sheetData sheetId="1285">
        <row r="1">
          <cell r="A1" t="str">
            <v>단  종</v>
          </cell>
        </row>
      </sheetData>
      <sheetData sheetId="1286">
        <row r="1">
          <cell r="A1" t="str">
            <v>단  종</v>
          </cell>
        </row>
      </sheetData>
      <sheetData sheetId="1287">
        <row r="1">
          <cell r="A1" t="str">
            <v>단  종</v>
          </cell>
        </row>
      </sheetData>
      <sheetData sheetId="1288">
        <row r="1">
          <cell r="A1" t="str">
            <v>단  종</v>
          </cell>
        </row>
      </sheetData>
      <sheetData sheetId="1289">
        <row r="1">
          <cell r="A1" t="str">
            <v>단  종</v>
          </cell>
        </row>
      </sheetData>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ow r="1">
          <cell r="A1" t="str">
            <v>단  종</v>
          </cell>
        </row>
      </sheetData>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row r="1">
          <cell r="A1" t="str">
            <v>단  종</v>
          </cell>
        </row>
      </sheetData>
      <sheetData sheetId="1314">
        <row r="1">
          <cell r="A1" t="str">
            <v>단  종</v>
          </cell>
        </row>
      </sheetData>
      <sheetData sheetId="1315">
        <row r="1">
          <cell r="A1" t="str">
            <v>단  종</v>
          </cell>
        </row>
      </sheetData>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row r="1">
          <cell r="A1" t="str">
            <v>단  종</v>
          </cell>
        </row>
      </sheetData>
      <sheetData sheetId="1321">
        <row r="1">
          <cell r="A1" t="str">
            <v>단  종</v>
          </cell>
        </row>
      </sheetData>
      <sheetData sheetId="1322">
        <row r="1">
          <cell r="A1" t="str">
            <v>단  종</v>
          </cell>
        </row>
      </sheetData>
      <sheetData sheetId="1323">
        <row r="1">
          <cell r="A1" t="str">
            <v>단  종</v>
          </cell>
        </row>
      </sheetData>
      <sheetData sheetId="1324">
        <row r="1">
          <cell r="A1" t="str">
            <v>단  종</v>
          </cell>
        </row>
      </sheetData>
      <sheetData sheetId="1325">
        <row r="1">
          <cell r="A1" t="str">
            <v>단  종</v>
          </cell>
        </row>
      </sheetData>
      <sheetData sheetId="1326">
        <row r="1">
          <cell r="A1" t="str">
            <v>단  종</v>
          </cell>
        </row>
      </sheetData>
      <sheetData sheetId="1327">
        <row r="1">
          <cell r="A1" t="str">
            <v>단  종</v>
          </cell>
        </row>
      </sheetData>
      <sheetData sheetId="1328">
        <row r="1">
          <cell r="A1" t="str">
            <v>단  종</v>
          </cell>
        </row>
      </sheetData>
      <sheetData sheetId="1329">
        <row r="1">
          <cell r="A1" t="str">
            <v>단  종</v>
          </cell>
        </row>
      </sheetData>
      <sheetData sheetId="1330">
        <row r="1">
          <cell r="A1" t="str">
            <v>단  종</v>
          </cell>
        </row>
      </sheetData>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row r="1">
          <cell r="A1" t="str">
            <v>단  종</v>
          </cell>
        </row>
      </sheetData>
      <sheetData sheetId="1336">
        <row r="1">
          <cell r="A1" t="str">
            <v>단  종</v>
          </cell>
        </row>
      </sheetData>
      <sheetData sheetId="1337">
        <row r="1">
          <cell r="A1" t="str">
            <v>단  종</v>
          </cell>
        </row>
      </sheetData>
      <sheetData sheetId="1338">
        <row r="1">
          <cell r="A1" t="str">
            <v>단  종</v>
          </cell>
        </row>
      </sheetData>
      <sheetData sheetId="1339">
        <row r="1">
          <cell r="A1" t="str">
            <v>단  종</v>
          </cell>
        </row>
      </sheetData>
      <sheetData sheetId="1340">
        <row r="1">
          <cell r="A1" t="str">
            <v>단  종</v>
          </cell>
        </row>
      </sheetData>
      <sheetData sheetId="1341">
        <row r="1">
          <cell r="A1" t="str">
            <v>단  종</v>
          </cell>
        </row>
      </sheetData>
      <sheetData sheetId="1342">
        <row r="1">
          <cell r="A1" t="str">
            <v>단  종</v>
          </cell>
        </row>
      </sheetData>
      <sheetData sheetId="1343">
        <row r="1">
          <cell r="A1" t="str">
            <v>단  종</v>
          </cell>
        </row>
      </sheetData>
      <sheetData sheetId="1344">
        <row r="1">
          <cell r="A1" t="str">
            <v>단  종</v>
          </cell>
        </row>
      </sheetData>
      <sheetData sheetId="1345">
        <row r="1">
          <cell r="A1" t="str">
            <v>단  종</v>
          </cell>
        </row>
      </sheetData>
      <sheetData sheetId="1346">
        <row r="1">
          <cell r="A1" t="str">
            <v>단  종</v>
          </cell>
        </row>
      </sheetData>
      <sheetData sheetId="1347">
        <row r="1">
          <cell r="A1" t="str">
            <v>단  종</v>
          </cell>
        </row>
      </sheetData>
      <sheetData sheetId="1348">
        <row r="1">
          <cell r="A1" t="str">
            <v>단  종</v>
          </cell>
        </row>
      </sheetData>
      <sheetData sheetId="1349">
        <row r="1">
          <cell r="A1" t="str">
            <v>단  종</v>
          </cell>
        </row>
      </sheetData>
      <sheetData sheetId="1350">
        <row r="1">
          <cell r="A1" t="str">
            <v>단  종</v>
          </cell>
        </row>
      </sheetData>
      <sheetData sheetId="1351">
        <row r="1">
          <cell r="A1" t="str">
            <v>단  종</v>
          </cell>
        </row>
      </sheetData>
      <sheetData sheetId="1352">
        <row r="1">
          <cell r="A1" t="str">
            <v>단  종</v>
          </cell>
        </row>
      </sheetData>
      <sheetData sheetId="1353">
        <row r="1">
          <cell r="A1" t="str">
            <v>단  종</v>
          </cell>
        </row>
      </sheetData>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sheetData sheetId="1387" refreshError="1"/>
      <sheetData sheetId="1388"/>
      <sheetData sheetId="1389"/>
      <sheetData sheetId="1390" refreshError="1"/>
      <sheetData sheetId="1391" refreshError="1"/>
      <sheetData sheetId="1392" refreshError="1"/>
      <sheetData sheetId="1393" refreshError="1"/>
      <sheetData sheetId="1394" refreshError="1"/>
      <sheetData sheetId="1395" refreshError="1"/>
      <sheetData sheetId="1396" refreshError="1"/>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sheetData sheetId="1423"/>
      <sheetData sheetId="1424"/>
      <sheetData sheetId="1425"/>
      <sheetData sheetId="1426"/>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sheetData sheetId="1444"/>
      <sheetData sheetId="1445"/>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sheetData sheetId="1856" refreshError="1"/>
      <sheetData sheetId="1857" refreshError="1"/>
      <sheetData sheetId="1858" refreshError="1"/>
      <sheetData sheetId="1859" refreshError="1"/>
      <sheetData sheetId="1860" refreshError="1"/>
      <sheetData sheetId="1861" refreshError="1"/>
      <sheetData sheetId="1862"/>
      <sheetData sheetId="1863" refreshError="1"/>
      <sheetData sheetId="1864" refreshError="1"/>
      <sheetData sheetId="1865" refreshError="1"/>
      <sheetData sheetId="1866"/>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sheetData sheetId="1879"/>
      <sheetData sheetId="1880"/>
      <sheetData sheetId="1881"/>
      <sheetData sheetId="1882"/>
      <sheetData sheetId="1883"/>
      <sheetData sheetId="1884"/>
      <sheetData sheetId="188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노원열병합  건축공사기성내역서"/>
      <sheetName val="BID"/>
      <sheetName val="기초공"/>
      <sheetName val="기둥(원형)"/>
      <sheetName val="내역서"/>
      <sheetName val="입출재고현황 (2)"/>
      <sheetName val="TEL"/>
      <sheetName val="공사개요"/>
      <sheetName val="공사내역"/>
      <sheetName val="설계명세서"/>
      <sheetName val="1단계"/>
      <sheetName val="조명시설"/>
      <sheetName val="총괄"/>
      <sheetName val="EKOG10건축"/>
      <sheetName val="공사비집계"/>
      <sheetName val="대비"/>
      <sheetName val="견적서"/>
      <sheetName val="일위대가"/>
      <sheetName val="DATA"/>
      <sheetName val="8공구투찰내역서"/>
      <sheetName val="Sheet2"/>
      <sheetName val="98지급계획"/>
      <sheetName val="RAHMEN"/>
      <sheetName val="말뚝지지력산정"/>
      <sheetName val="Customer Databas"/>
      <sheetName val="전체"/>
      <sheetName val="type-F"/>
      <sheetName val="데이타"/>
      <sheetName val="#REF"/>
      <sheetName val="내역"/>
      <sheetName val="경비2내역"/>
      <sheetName val="DATE"/>
      <sheetName val="1.설계조건"/>
      <sheetName val="6.OUTPUT"/>
      <sheetName val="설계조건"/>
      <sheetName val="단면검토"/>
      <sheetName val="단위중기"/>
      <sheetName val="지급자재"/>
      <sheetName val="부대대비"/>
      <sheetName val="냉연집계"/>
      <sheetName val="design criteria"/>
      <sheetName val="working load at the btm ft."/>
      <sheetName val="plan&amp;section of foundation"/>
      <sheetName val="member design"/>
      <sheetName val="영업.일"/>
      <sheetName val="hvac내역서(제어동)"/>
      <sheetName val="단가조건"/>
      <sheetName val="전기일위대가"/>
      <sheetName val="계약내역서"/>
      <sheetName val="코드표"/>
      <sheetName val="출력표"/>
      <sheetName val="터파기및재료"/>
      <sheetName val="단면가정"/>
      <sheetName val="Total"/>
      <sheetName val="산출기준(파견전산실)"/>
      <sheetName val="본부소개"/>
      <sheetName val="M1"/>
      <sheetName val="설 계"/>
      <sheetName val="2.대외공문"/>
      <sheetName val="예산변경사항"/>
      <sheetName val="청천내"/>
      <sheetName val="일위대가목차"/>
      <sheetName val="내역서(총)"/>
      <sheetName val="구미4단2"/>
      <sheetName val="EACT10"/>
      <sheetName val="실행철강하도"/>
      <sheetName val="2000.05"/>
      <sheetName val="인사자료총집계"/>
      <sheetName val="물가"/>
      <sheetName val="BOQ건축"/>
      <sheetName val="BSD (2)"/>
      <sheetName val="BSD _2_"/>
      <sheetName val="soil bearing check"/>
      <sheetName val="Sheet3"/>
      <sheetName val="토목주소"/>
      <sheetName val="프랜트면허"/>
      <sheetName val="Sheet1"/>
      <sheetName val="품종별-이름"/>
      <sheetName val="기계내역"/>
      <sheetName val="Budget 2004(DW)"/>
      <sheetName val="첨"/>
      <sheetName val="9-1차이내역"/>
      <sheetName val="표지"/>
      <sheetName val="예산M12A"/>
      <sheetName val="보도경계블럭"/>
      <sheetName val="공사비예산서(토목분)"/>
      <sheetName val="1.우편집중내역서"/>
      <sheetName val="부대내역"/>
      <sheetName val="수량산출서"/>
      <sheetName val="내역(입찰)"/>
      <sheetName val="danga"/>
      <sheetName val="ilch"/>
      <sheetName val="노임단가"/>
      <sheetName val="Y-WORK"/>
      <sheetName val="을"/>
      <sheetName val="날개벽(좌,우=45도,75도)"/>
      <sheetName val="수량산출"/>
      <sheetName val="정부노임단가"/>
      <sheetName val="가격조사서"/>
      <sheetName val="첨부파일"/>
      <sheetName val="Macro1"/>
      <sheetName val="토공계산서(부체도로)"/>
      <sheetName val="ABUT수량-A1"/>
      <sheetName val="1호맨홀토공"/>
      <sheetName val="말뚝물량"/>
      <sheetName val="협조전"/>
      <sheetName val="정보매체A동"/>
      <sheetName val="ITB COST"/>
      <sheetName val="시멘트"/>
      <sheetName val="조명율표"/>
      <sheetName val="가정급수관"/>
      <sheetName val="Proposal"/>
      <sheetName val="11"/>
      <sheetName val="음료실행"/>
      <sheetName val="결과조달"/>
      <sheetName val="토공(완충)"/>
      <sheetName val="연결임시"/>
      <sheetName val="날개벽"/>
      <sheetName val="TB-내역서"/>
      <sheetName val="교각1"/>
      <sheetName val="포장공"/>
      <sheetName val="토공"/>
      <sheetName val="기계"/>
      <sheetName val="UNIT"/>
      <sheetName val="PUMP"/>
      <sheetName val="집계표"/>
      <sheetName val="MOTOR"/>
      <sheetName val="일위목록"/>
      <sheetName val="공통가설"/>
      <sheetName val="산출근거"/>
      <sheetName val="대대터널 설계서"/>
      <sheetName val="I.설계조건"/>
      <sheetName val="내역표지"/>
      <sheetName val="현장"/>
      <sheetName val="일위대가표"/>
      <sheetName val="깨기"/>
      <sheetName val="COVER"/>
      <sheetName val="골조시행"/>
      <sheetName val="CAPVC"/>
      <sheetName val="도"/>
      <sheetName val="FRT_O"/>
      <sheetName val="FAB_I"/>
      <sheetName val="6PILE  (돌출)"/>
      <sheetName val="2002상반기노임기준"/>
      <sheetName val="단가조사"/>
      <sheetName val="CAL"/>
      <sheetName val=" 견적서"/>
      <sheetName val="소운반"/>
      <sheetName val="첨부1"/>
      <sheetName val="세부내역"/>
      <sheetName val="공틀공사"/>
      <sheetName val="공통(20-91)"/>
      <sheetName val="설비내역서"/>
      <sheetName val="건축내역서"/>
      <sheetName val="전기내역서"/>
      <sheetName val="1련박스"/>
      <sheetName val="설계예산"/>
      <sheetName val="퇴비산출근거"/>
      <sheetName val="99노임기준"/>
      <sheetName val="분석"/>
      <sheetName val="BREAKDOWN(철거설치)"/>
      <sheetName val="분류작업"/>
      <sheetName val="1.설계기준"/>
      <sheetName val="재집"/>
      <sheetName val="직재"/>
      <sheetName val="담장산출"/>
      <sheetName val="요율"/>
      <sheetName val="소방"/>
      <sheetName val="산출"/>
      <sheetName val="정렬"/>
      <sheetName val="직노"/>
      <sheetName val="산출내역서집계표"/>
      <sheetName val="WORK"/>
      <sheetName val="재1"/>
      <sheetName val="가공비"/>
      <sheetName val="준검 내역서"/>
      <sheetName val="건축원가계산서"/>
      <sheetName val="현금"/>
      <sheetName val="전기"/>
      <sheetName val="VENDOR LIST"/>
      <sheetName val="공통비"/>
      <sheetName val="예산M5A"/>
      <sheetName val="소업1교"/>
      <sheetName val="1-1"/>
      <sheetName val="전체도급"/>
      <sheetName val="AP1"/>
      <sheetName val="96수출"/>
      <sheetName val="Sheet5"/>
      <sheetName val="FAB별"/>
      <sheetName val="PROJECT BRIEF(EX.NEW)"/>
      <sheetName val="Sheet4"/>
      <sheetName val="재무가정"/>
      <sheetName val="노임이"/>
      <sheetName val="기본"/>
      <sheetName val="통합"/>
      <sheetName val="인건비"/>
      <sheetName val="물가자료"/>
      <sheetName val="Material Specification"/>
      <sheetName val="Piping(Methanol)"/>
      <sheetName val="견적가 검토"/>
      <sheetName val="대로근거"/>
      <sheetName val="중로근거"/>
      <sheetName val="설계"/>
      <sheetName val="hvac(제어동)"/>
      <sheetName val="보일러"/>
      <sheetName val="부재예실"/>
      <sheetName val="SUMMARY(S)"/>
      <sheetName val="CODE"/>
      <sheetName val="배수통관(좌)"/>
      <sheetName val="포장복구집계"/>
      <sheetName val="적용환율"/>
      <sheetName val="접속 SLAB,BRACKET 설계"/>
      <sheetName val="안정검토"/>
      <sheetName val="견적조건"/>
      <sheetName val="관리비"/>
      <sheetName val="건축내역"/>
      <sheetName val="소비자가"/>
      <sheetName val="기성내역서표지"/>
      <sheetName val="1. 설계조건 2.단면가정 3. 하중계산"/>
      <sheetName val="DATA 입력란"/>
      <sheetName val="예가표"/>
      <sheetName val="6호기"/>
      <sheetName val="내역서 "/>
      <sheetName val="옹벽"/>
      <sheetName val="갑지1"/>
      <sheetName val="설계내역서"/>
      <sheetName val="Discount Group"/>
      <sheetName val="교량전기"/>
      <sheetName val="woo(mac)"/>
      <sheetName val="자재단가비교표"/>
      <sheetName val="OD"/>
      <sheetName val="사용성검토"/>
      <sheetName val="토목내역"/>
      <sheetName val="2000년1차"/>
      <sheetName val="총괄표"/>
      <sheetName val="combi(wall)"/>
      <sheetName val="수량산출서 갑지"/>
      <sheetName val="A-4"/>
      <sheetName val="토목"/>
      <sheetName val="안정계산"/>
      <sheetName val="건축공사"/>
      <sheetName val="Main"/>
      <sheetName val="조경"/>
      <sheetName val="단면 (2)"/>
      <sheetName val="투찰금액"/>
      <sheetName val="기초일위"/>
      <sheetName val="시설일위"/>
      <sheetName val="조명일위"/>
      <sheetName val="공사개요설명서"/>
      <sheetName val="간접경상비"/>
      <sheetName val="실행"/>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토적1"/>
      <sheetName val="12용지"/>
      <sheetName val="토적"/>
      <sheetName val="인건비 "/>
      <sheetName val="Budget 2005(DW)"/>
      <sheetName val="숙소"/>
      <sheetName val="마산월령동골조물량변경"/>
      <sheetName val="근고 블록 유형별 수량"/>
      <sheetName val="당진생산팀"/>
      <sheetName val="대차대조표"/>
      <sheetName val="8.PILE  (돌출)"/>
      <sheetName val="입력값"/>
      <sheetName val="간선계산"/>
      <sheetName val="갑지"/>
      <sheetName val="갑지(추정)"/>
      <sheetName val="건축"/>
      <sheetName val="공문"/>
      <sheetName val="보온자재단가표"/>
      <sheetName val="Front"/>
      <sheetName val="wall"/>
      <sheetName val="DESCRIPTION"/>
      <sheetName val="CTEMCOST"/>
      <sheetName val="영업소실적"/>
      <sheetName val="eq_data"/>
      <sheetName val="공내역"/>
      <sheetName val="INPUT"/>
      <sheetName val="건축(충일분)"/>
      <sheetName val="가시설단위수량"/>
      <sheetName val="통계연보"/>
      <sheetName val="TEST1"/>
      <sheetName val="SIL98"/>
      <sheetName val="일위_파일"/>
      <sheetName val="가로등기초"/>
      <sheetName val="FB25JN"/>
      <sheetName val="변경내역대비표(2)"/>
      <sheetName val="6-2차"/>
      <sheetName val="유출부"/>
      <sheetName val="A"/>
      <sheetName val="단가표"/>
      <sheetName val="노무비단가"/>
      <sheetName val="3차토목내역"/>
      <sheetName val="DATA1"/>
      <sheetName val="SLAB&quot;1&quot;"/>
      <sheetName val="COPING"/>
      <sheetName val="단가조사서"/>
      <sheetName val="crude.SLAB RE-bar"/>
      <sheetName val="하중계산"/>
      <sheetName val="맨홀수량산출"/>
      <sheetName val="가감수량"/>
      <sheetName val="설비원가"/>
      <sheetName val="전신환매도율"/>
      <sheetName val="바닥판"/>
      <sheetName val="입력DATA"/>
      <sheetName val="5사남"/>
      <sheetName val="ERECTION"/>
      <sheetName val="POL설치공정"/>
      <sheetName val="공정양식"/>
      <sheetName val="오억미만"/>
      <sheetName val="내역(전체)"/>
      <sheetName val="F4-F7"/>
      <sheetName val="품종코드"/>
      <sheetName val="기초자료"/>
      <sheetName val="견적집계표"/>
      <sheetName val="손익(10월)"/>
      <sheetName val="항목"/>
      <sheetName val="손익분석"/>
      <sheetName val="TABLE"/>
      <sheetName val="123"/>
      <sheetName val="토사(PE)"/>
      <sheetName val="soil_bearing_check"/>
      <sheetName val="노원열병합__건축공사기성내역서"/>
      <sheetName val="진주방향"/>
      <sheetName val="차수"/>
      <sheetName val="FUND"/>
      <sheetName val="J"/>
      <sheetName val="진행 DATA (2)"/>
      <sheetName val="MAT_N048"/>
      <sheetName val="한강운반비"/>
      <sheetName val="경비_원본"/>
      <sheetName val="일집"/>
      <sheetName val="일위"/>
      <sheetName val="환률"/>
      <sheetName val="FOB발"/>
      <sheetName val="실행견적"/>
      <sheetName val="단면치수"/>
      <sheetName val="간접재료비산출표-27-30"/>
      <sheetName val="공종별 집계"/>
      <sheetName val="UR2-Calculation"/>
      <sheetName val="3본사"/>
      <sheetName val="4)유동표"/>
      <sheetName val="날개벽수량표"/>
      <sheetName val="계약내력"/>
      <sheetName val="개요"/>
      <sheetName val="총집계표"/>
      <sheetName val="3BL공동구 수량"/>
      <sheetName val="시설물"/>
      <sheetName val="하조서"/>
      <sheetName val="노무단가"/>
      <sheetName val="노임"/>
      <sheetName val="배수공 시멘트 및 골재량 산출"/>
      <sheetName val="금액내역서"/>
      <sheetName val="바.한일양산"/>
      <sheetName val="물량표"/>
      <sheetName val="직접기초설계"/>
      <sheetName val="모델링"/>
      <sheetName val="Pengalaman Per"/>
      <sheetName val="#34 CIVL_Original"/>
      <sheetName val="TOEC"/>
      <sheetName val="INDIRECT"/>
      <sheetName val="calculation-1"/>
      <sheetName val="FIRE FIGHTING"/>
      <sheetName val="단중표"/>
      <sheetName val="BEND LOSS"/>
      <sheetName val="기계내역서"/>
      <sheetName val="Sheet14"/>
      <sheetName val="Sheet13"/>
      <sheetName val="보고서"/>
      <sheetName val="별표집계"/>
      <sheetName val="1.설계설명서"/>
      <sheetName val="물량"/>
      <sheetName val="2F 회의실견적(5_14 일대)"/>
      <sheetName val="수목표준대가"/>
      <sheetName val="정읍농소"/>
      <sheetName val="간접비"/>
      <sheetName val="Macro(전선)"/>
      <sheetName val="Sheet1 (2)"/>
      <sheetName val="삼성전기"/>
      <sheetName val="지주목시비량산출서"/>
      <sheetName val="일위(설)"/>
      <sheetName val="원형1호맨홀토공수량"/>
      <sheetName val="수로교총재료집계"/>
      <sheetName val="중기(목록)"/>
      <sheetName val="일위대가(목록)"/>
      <sheetName val="산근(목록)"/>
      <sheetName val="노무비"/>
      <sheetName val="재료비"/>
      <sheetName val="경비"/>
      <sheetName val="예산서"/>
      <sheetName val="AABS내역"/>
      <sheetName val="방식총괄"/>
      <sheetName val="일위대가(계측기설치)"/>
      <sheetName val="Ⅴ-2.공종별내역"/>
      <sheetName val="기본DATA"/>
      <sheetName val="ITEM"/>
      <sheetName val="J直材4"/>
      <sheetName val="INPUT(덕도방향-시점)"/>
      <sheetName val="부표총괄"/>
      <sheetName val="빈"/>
      <sheetName val="기초목"/>
      <sheetName val="비용"/>
      <sheetName val="CAT_5"/>
      <sheetName val="1월"/>
      <sheetName val="VXXXXXXX"/>
      <sheetName val="#3E1_GCR"/>
      <sheetName val="기기리스트"/>
      <sheetName val="설계서"/>
      <sheetName val="9811"/>
      <sheetName val="9509"/>
      <sheetName val="SG"/>
      <sheetName val="대전21토목내역서"/>
      <sheetName val="sheets"/>
      <sheetName val="품셈1-17"/>
      <sheetName val="계수시트"/>
      <sheetName val="원가계산서"/>
      <sheetName val="케이블및전선관규격표"/>
      <sheetName val="98수문일위"/>
      <sheetName val="자재표"/>
      <sheetName val="자판실행"/>
      <sheetName val="토공정보"/>
      <sheetName val="기성내역서"/>
      <sheetName val="수량 산출서(당초)"/>
      <sheetName val="외자배분"/>
      <sheetName val="횡배수관토공수량"/>
      <sheetName val="상가지급현황"/>
      <sheetName val="유림골조"/>
      <sheetName val="2000년 임금추정"/>
      <sheetName val="입력"/>
      <sheetName val="조도계산서 (도서)"/>
      <sheetName val="Ext. Stone-P"/>
      <sheetName val="수목데이타 "/>
      <sheetName val="GAEYO"/>
      <sheetName val="6공구(당초)"/>
      <sheetName val="전기공사"/>
      <sheetName val="건축공사 집계표"/>
      <sheetName val="골조"/>
      <sheetName val="좌측"/>
      <sheetName val="2.하자처리현황(CS)"/>
      <sheetName val="과거교육훈련비"/>
      <sheetName val="총 원가계산"/>
      <sheetName val="본장"/>
      <sheetName val="중기사용료"/>
      <sheetName val="방송(체육관)"/>
      <sheetName val="신우"/>
      <sheetName val="설계개요"/>
      <sheetName val="교각계산"/>
      <sheetName val="36+45-113-18+19+20I"/>
      <sheetName val="당진1,2호기전선관설치및접지4차공사내역서-을지"/>
      <sheetName val="dtxl"/>
      <sheetName val="설산1.나"/>
      <sheetName val="본사S"/>
      <sheetName val="일위대가표(DEEP)"/>
      <sheetName val="수량명세서"/>
      <sheetName val="계산근거"/>
      <sheetName val="자재단가"/>
      <sheetName val="1.관로"/>
      <sheetName val="흄관기초"/>
      <sheetName val="3.하중산정4.지지력"/>
      <sheetName val="45,46"/>
      <sheetName val="설계예시"/>
      <sheetName val="000000"/>
      <sheetName val="주식"/>
      <sheetName val="기본입력표"/>
      <sheetName val="재료집계"/>
      <sheetName val="도대하도변경최종정산조경"/>
      <sheetName val="원가계산서구조조정"/>
      <sheetName val="예정공정표(도급)"/>
      <sheetName val="MCC제원"/>
      <sheetName val="c_balju"/>
      <sheetName val="guard(mac)"/>
      <sheetName val="AILC004"/>
      <sheetName val="내역서2안"/>
      <sheetName val="서울산업대(토)"/>
      <sheetName val="횡날개수집"/>
      <sheetName val="SLAB근거-1"/>
      <sheetName val="3.공통공사대비"/>
      <sheetName val="내역서(당초변경)"/>
      <sheetName val="3차준공"/>
      <sheetName val="토 적 표"/>
      <sheetName val="투찰"/>
      <sheetName val="참조"/>
      <sheetName val="P&amp;L01-02GR"/>
      <sheetName val="건축집계표"/>
      <sheetName val="1"/>
      <sheetName val="부대공자재집계표"/>
      <sheetName val="신규일위대가"/>
      <sheetName val="1근거"/>
      <sheetName val="NS"/>
      <sheetName val="TYPE-A"/>
      <sheetName val="96까지"/>
      <sheetName val="97년"/>
      <sheetName val="98이후"/>
      <sheetName val="PO-BOQ"/>
      <sheetName val="투자양식"/>
      <sheetName val="보통예금"/>
      <sheetName val="T13(P68~72,78)"/>
      <sheetName val="예산내역서"/>
      <sheetName val="설계예산서"/>
      <sheetName val="총계"/>
      <sheetName val="수문일1"/>
      <sheetName val="변화치수"/>
      <sheetName val="2000전체분"/>
      <sheetName val="냉천부속동"/>
      <sheetName val="약품설비"/>
      <sheetName val="회사기본자료"/>
      <sheetName val="플랜트 설치"/>
      <sheetName val="실행내역"/>
      <sheetName val="전기BOX내역서"/>
      <sheetName val="여과지동"/>
      <sheetName val="역T형"/>
      <sheetName val="직접비"/>
      <sheetName val="토공(우물통,기타) "/>
      <sheetName val="960318-1"/>
      <sheetName val="물량표S"/>
      <sheetName val="3련 BOX"/>
      <sheetName val="자료"/>
      <sheetName val="대림경상68억"/>
      <sheetName val="REINF."/>
      <sheetName val="LOADS"/>
      <sheetName val="KMT물량"/>
      <sheetName val="페이징 배관배선"/>
      <sheetName val="견적내역서"/>
      <sheetName val="산출내역서"/>
      <sheetName val="실정보고내역서"/>
      <sheetName val="Breakdown"/>
      <sheetName val="변경비교-을"/>
      <sheetName val="일위대가표 (2)"/>
      <sheetName val="금액집계"/>
      <sheetName val="TAIHAN"/>
      <sheetName val="unitpric"/>
      <sheetName val="저판(버림100)"/>
      <sheetName val="CHECK1"/>
      <sheetName val="자단"/>
      <sheetName val="인공산출"/>
      <sheetName val="11.자재단가"/>
      <sheetName val="표  지"/>
      <sheetName val="날개벽(시점좌측)"/>
      <sheetName val="CLAUSE"/>
      <sheetName val="목차"/>
      <sheetName val="내역을"/>
      <sheetName val="LinerWt"/>
      <sheetName val="일위대가(1)"/>
      <sheetName val="갑지(비계타입)"/>
      <sheetName val="APT내역"/>
      <sheetName val="견적3"/>
      <sheetName val="TYPE별집계"/>
      <sheetName val="구분자"/>
      <sheetName val="내역(2000년)"/>
      <sheetName val="단가"/>
      <sheetName val="VOR"/>
      <sheetName val="노임,재료비"/>
      <sheetName val="교통시설 표지판"/>
      <sheetName val="가로등내역서"/>
      <sheetName val="초기화면"/>
      <sheetName val="이름정의"/>
      <sheetName val="원가계산서(건축)"/>
      <sheetName val="주관사업"/>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깨기집계"/>
      <sheetName val="적용기준"/>
      <sheetName val="일위대가목록"/>
      <sheetName val="DI1"/>
      <sheetName val="직접재료비"/>
      <sheetName val="과천MAIN"/>
      <sheetName val="unit 4"/>
      <sheetName val="증감대비"/>
      <sheetName val="기성2"/>
      <sheetName val="대전(세창동)"/>
      <sheetName val="측구터파기공수량집계"/>
      <sheetName val="구조물터파기수량집계"/>
      <sheetName val="단가비교"/>
      <sheetName val="h-013211-2"/>
      <sheetName val="추가예산"/>
      <sheetName val="o현장경비"/>
      <sheetName val="정산입력"/>
      <sheetName val="기별수량산출서"/>
      <sheetName val="설계서(7)"/>
      <sheetName val="도급정산"/>
      <sheetName val="CAUDIT"/>
      <sheetName val="품의"/>
      <sheetName val="전체현황"/>
      <sheetName val="2003.4.1."/>
      <sheetName val="토적계산"/>
      <sheetName val="신규품셈목차"/>
      <sheetName val="시중노임단가"/>
      <sheetName val="JUCKEYK"/>
      <sheetName val="준공평가"/>
      <sheetName val="중간부"/>
      <sheetName val="교통대책내역"/>
      <sheetName val="주소(한문)"/>
      <sheetName val="구성비"/>
      <sheetName val="평가데이터"/>
      <sheetName val="Load Total"/>
      <sheetName val="MM"/>
      <sheetName val="F-Assump"/>
      <sheetName val="견적대비표"/>
      <sheetName val="하도급기성_(2)1"/>
      <sheetName val="하도급단가산출_(2)1"/>
      <sheetName val="입출재고현황_(2)1"/>
      <sheetName val="설_계1"/>
      <sheetName val="design_criteria1"/>
      <sheetName val="working_load_at_the_btm_ft_1"/>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업무분장"/>
      <sheetName val="작성"/>
      <sheetName val="수원공공사비"/>
      <sheetName val="20관리비율"/>
      <sheetName val="산출근거1"/>
      <sheetName val="2.단면가정"/>
      <sheetName val="4.말뚝설계"/>
      <sheetName val="N賃率-職"/>
      <sheetName val="간지"/>
      <sheetName val="9GNG운반"/>
      <sheetName val="준공조서갑지"/>
      <sheetName val="설비"/>
      <sheetName val="유화"/>
      <sheetName val="전 기"/>
      <sheetName val="시행후면적"/>
      <sheetName val="옥내아파트(전기)"/>
      <sheetName val="라멘수량"/>
      <sheetName val="총괄내역서"/>
      <sheetName val="Basic Input"/>
      <sheetName val="Notes "/>
      <sheetName val="Bank charge"/>
      <sheetName val="Notes_"/>
      <sheetName val="Bank_charge"/>
      <sheetName val="개소별수량산출"/>
      <sheetName val="토공집계"/>
      <sheetName val="기둥(하중)"/>
      <sheetName val="서울대규장각(가시설흙막이)"/>
      <sheetName val="간접"/>
      <sheetName val="기안"/>
      <sheetName val="경산"/>
      <sheetName val="조도"/>
      <sheetName val="CRUDE RE-bar"/>
      <sheetName val="날개벽(TYPE3)"/>
      <sheetName val="운반"/>
      <sheetName val="품셈TABLE"/>
      <sheetName val="성남여성복지내역"/>
      <sheetName val="Sheet15"/>
      <sheetName val="국내총괄"/>
      <sheetName val="약품공급2"/>
      <sheetName val="가시설(TYPE-A)"/>
      <sheetName val="1호맨홀가감수량"/>
      <sheetName val="1-1평균터파기고(1)"/>
      <sheetName val="1호맨홀수량산출"/>
      <sheetName val="10월"/>
      <sheetName val="2공구산출내역"/>
      <sheetName val="HP1AMLIST"/>
      <sheetName val="분양가"/>
      <sheetName val="대가단최종"/>
      <sheetName val="70%"/>
      <sheetName val="분양금할인"/>
      <sheetName val="기초코드"/>
      <sheetName val="공사비산출내역"/>
      <sheetName val="ML"/>
      <sheetName val="SUMMARY"/>
      <sheetName val="PAINT"/>
      <sheetName val="실행대비"/>
      <sheetName val="강북라우터"/>
      <sheetName val="일위대가(가설)"/>
      <sheetName val="업체별기성내역"/>
      <sheetName val="1차 내역서"/>
      <sheetName val="단면"/>
      <sheetName val="국영"/>
      <sheetName val="품의서"/>
      <sheetName val="A3.공사비 검토"/>
      <sheetName val="C3.토목_옹벽"/>
      <sheetName val="3.건축(현장안)"/>
      <sheetName val="2.냉난방설비공사"/>
      <sheetName val="단위중량"/>
      <sheetName val="배수내역"/>
      <sheetName val="패널"/>
      <sheetName val="실행내역서 "/>
      <sheetName val="고창방향"/>
      <sheetName val="관급자재"/>
      <sheetName val="내역(토목2)11-7"/>
      <sheetName val="16-1"/>
      <sheetName val="목표세부명세"/>
      <sheetName val="마산방향"/>
      <sheetName val="마산방향철근집계"/>
      <sheetName val="기초"/>
      <sheetName val="램머"/>
      <sheetName val="기계경비(시간당)"/>
      <sheetName val="구조물공1"/>
      <sheetName val="배수및구조물공1"/>
      <sheetName val="영업.일1"/>
      <sheetName val="본부장"/>
      <sheetName val="콘크리트타설집계표"/>
      <sheetName val="적용건축"/>
      <sheetName val="P.M 별"/>
      <sheetName val="중동공구"/>
      <sheetName val="Sheet10"/>
      <sheetName val="배수내역 (2)"/>
      <sheetName val="현황산출서"/>
      <sheetName val="외주비"/>
      <sheetName val="토공총괄표"/>
      <sheetName val="우수"/>
      <sheetName val="설비2차"/>
      <sheetName val="2-3.V.D일위"/>
      <sheetName val="옹벽1"/>
      <sheetName val="SLAB"/>
      <sheetName val="base"/>
      <sheetName val="빙설"/>
      <sheetName val="단가일람표"/>
      <sheetName val="COST"/>
      <sheetName val="대목"/>
      <sheetName val="의왕내역"/>
      <sheetName val="단"/>
      <sheetName val="수정시산표"/>
      <sheetName val="매출채권 및 담보비율 변동"/>
      <sheetName val="기초단가"/>
      <sheetName val="견적"/>
      <sheetName val="시설물기초"/>
      <sheetName val="해외(원화)"/>
      <sheetName val="을지"/>
      <sheetName val="CON'C"/>
      <sheetName val="공통가설공사"/>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자료입력"/>
      <sheetName val="기자재비"/>
      <sheetName val="별표 "/>
      <sheetName val="단가조정"/>
      <sheetName val="돈암사업"/>
      <sheetName val="일위대가(출입)"/>
      <sheetName val="단가산출서"/>
      <sheetName val="장비사양"/>
      <sheetName val="식재일위대가"/>
      <sheetName val="가도공"/>
      <sheetName val="비교1"/>
      <sheetName val="완성차 미수금"/>
      <sheetName val="Mc1"/>
      <sheetName val="외주"/>
      <sheetName val="개산공사비"/>
      <sheetName val="이토변실(A3-LINE)"/>
      <sheetName val="PSCbeam설계"/>
      <sheetName val="배수장토목공사비"/>
      <sheetName val="APT"/>
      <sheetName val="인건-측정"/>
      <sheetName val="부분별수량산출(조합기초)"/>
      <sheetName val="CR CODE"/>
      <sheetName val="부서CODE"/>
      <sheetName val="THEME CODE"/>
      <sheetName val="설계예산2"/>
      <sheetName val="구리토평1전기"/>
      <sheetName val="신대방33(적용)"/>
      <sheetName val="구의33고"/>
      <sheetName val="구조물공"/>
      <sheetName val="배수공"/>
      <sheetName val="목차 및 표지"/>
      <sheetName val="매크로"/>
      <sheetName val="외주가공"/>
      <sheetName val="취수탑"/>
      <sheetName val="static.cal"/>
      <sheetName val="Sheet9"/>
      <sheetName val="NEYOK"/>
      <sheetName val="Galaxy 소비자가격표"/>
      <sheetName val="수입"/>
      <sheetName val="사통"/>
      <sheetName val="원형맨홀수량"/>
      <sheetName val="토량1-1"/>
      <sheetName val="견적시담(송포2공구)"/>
      <sheetName val="사방수량"/>
      <sheetName val="설계내역(2001)"/>
      <sheetName val="내역서(기성청구)"/>
      <sheetName val="3.현장배치"/>
      <sheetName val="현장배치"/>
      <sheetName val="시설물일위"/>
      <sheetName val="SKETCH"/>
      <sheetName val="부하계산서"/>
      <sheetName val="단가목록"/>
      <sheetName val="토공사"/>
      <sheetName val="6.일위대가"/>
      <sheetName val="ins"/>
      <sheetName val="견적총괄표"/>
      <sheetName val="FD"/>
      <sheetName val="LD"/>
      <sheetName val="감가상각"/>
      <sheetName val="inter"/>
      <sheetName val="콤보박스와 리스트박스의 연결"/>
      <sheetName val="터널조도"/>
      <sheetName val="화전내"/>
      <sheetName val="기종별"/>
      <sheetName val="외형규모"/>
      <sheetName val="과거실적"/>
      <sheetName val="보고계획"/>
      <sheetName val="보고실적"/>
      <sheetName val="손익"/>
      <sheetName val="Sheet7"/>
      <sheetName val="Sheet8"/>
      <sheetName val="Sheet11"/>
      <sheetName val="Sheet12"/>
      <sheetName val="Sheet16"/>
      <sheetName val="SILICATE"/>
      <sheetName val="SORCE1"/>
      <sheetName val="잡재료비"/>
      <sheetName val="수량집계표"/>
      <sheetName val="사급분 설계내역서"/>
      <sheetName val="단관비계수량"/>
      <sheetName val="수로BOX(시점부)"/>
      <sheetName val="PIPE"/>
      <sheetName val="집수정수량총집계"/>
      <sheetName val="단면 Ȩ_x0000_栀"/>
      <sheetName val="BQ"/>
      <sheetName val="공조기휀"/>
      <sheetName val="AHU집계"/>
      <sheetName val="공조기"/>
      <sheetName val="원가서"/>
      <sheetName val="견적의뢰"/>
      <sheetName val="역T형교대-2수량"/>
      <sheetName val="인천제철"/>
      <sheetName val="FAX"/>
      <sheetName val="연습"/>
      <sheetName val="보험료"/>
      <sheetName val="부전지"/>
      <sheetName val="규격"/>
      <sheetName val="UNSTEADY"/>
      <sheetName val="대운산출"/>
      <sheetName val="Regenerator  Concrete Structure"/>
      <sheetName val="예산M2"/>
      <sheetName val="기초대가"/>
      <sheetName val="예산"/>
      <sheetName val="2.고용보험료산출근거"/>
      <sheetName val="단위세대"/>
      <sheetName val="원가"/>
      <sheetName val="_산근2_"/>
      <sheetName val="_산근4_"/>
      <sheetName val="_산근5_"/>
      <sheetName val="기초설계"/>
      <sheetName val="라멘"/>
      <sheetName val="PROCESS"/>
      <sheetName val="정산내역서"/>
      <sheetName val="소요자재"/>
      <sheetName val="산근목록"/>
      <sheetName val="총괄내역서 (2)"/>
      <sheetName val="수영4,5,6,7,8,9"/>
      <sheetName val="품셈"/>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식재가격"/>
      <sheetName val="식재총괄"/>
      <sheetName val="식재인부"/>
      <sheetName val="수량집계"/>
      <sheetName val="99총공사내역서"/>
      <sheetName val="전담운영PM"/>
      <sheetName val="단  가  대  비  표"/>
      <sheetName val="일  위  대  가  목  록"/>
      <sheetName val="도급원가"/>
      <sheetName val="물가대비표"/>
      <sheetName val="용산1(해보)"/>
      <sheetName val="집계"/>
      <sheetName val="제품별단가"/>
      <sheetName val="제품별절단길이-0628"/>
      <sheetName val="토목공종세부"/>
      <sheetName val="200"/>
      <sheetName val="ELECTRIC"/>
      <sheetName val="투찰목록"/>
      <sheetName val="96보완계획7.12"/>
      <sheetName val="전력"/>
      <sheetName val="단가산출"/>
      <sheetName val="96노임기준"/>
      <sheetName val="내역서(기계)"/>
      <sheetName val="7.자동제어공사"/>
      <sheetName val="안전시설내역서"/>
      <sheetName val="단가대비표"/>
      <sheetName val="공정코드"/>
      <sheetName val="DATA 입력부"/>
      <sheetName val="기초일위대가"/>
      <sheetName val="부지현황"/>
      <sheetName val="목록"/>
      <sheetName val="파스콘"/>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지질조사"/>
      <sheetName val="설계기준"/>
      <sheetName val="내역1"/>
      <sheetName val="역T형교대(말뚝기초)"/>
      <sheetName val="정공공사"/>
      <sheetName val="중기조종사 단위단가"/>
      <sheetName val="인제내역"/>
      <sheetName val="장비"/>
      <sheetName val="산근1"/>
      <sheetName val="노무"/>
      <sheetName val="자재"/>
      <sheetName val="BOM-Form A.1.III"/>
      <sheetName val="CB"/>
      <sheetName val="결재갑지"/>
      <sheetName val="연돌일위집계"/>
      <sheetName val="두정2차"/>
      <sheetName val="투찰추정"/>
      <sheetName val="등록업체(031124)"/>
      <sheetName val="내역서(전기)"/>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동해title"/>
      <sheetName val="동수"/>
      <sheetName val="인원계획-미화"/>
      <sheetName val="공통단가"/>
      <sheetName val="운반비"/>
      <sheetName val="2000양배"/>
      <sheetName val="설변물량"/>
      <sheetName val="기계설비-물가변동"/>
      <sheetName val="보할공정"/>
      <sheetName val="남양주댠가표"/>
      <sheetName val="굴화내역"/>
      <sheetName val="전선 및 전선관"/>
      <sheetName val="기계설비"/>
      <sheetName val="공용정보"/>
      <sheetName val="시행예산"/>
      <sheetName val="물량내역서"/>
      <sheetName val="PI"/>
      <sheetName val="database"/>
      <sheetName val="현장경비"/>
      <sheetName val="crude_SLAB_RE-bar"/>
      <sheetName val="설직재-1"/>
      <sheetName val="제-노임"/>
      <sheetName val="I一般比"/>
      <sheetName val="EQUIP-H"/>
      <sheetName val="건축-물가변동"/>
      <sheetName val="반중력식옹벽3.5"/>
      <sheetName val=" 자재물류센터 증축공사 중 철근콘크리트 공사.xlsx"/>
      <sheetName val="부서별(배부후)_계획"/>
      <sheetName val="Setting"/>
      <sheetName val="장외반출및폐기물 "/>
      <sheetName val="EE-PROP"/>
      <sheetName val="cost9702"/>
      <sheetName val="접속슬래브"/>
      <sheetName val="찍기"/>
      <sheetName val="SANBAISU"/>
      <sheetName val="수지예산"/>
      <sheetName val="견적대비"/>
      <sheetName val="ENE-CAL 1"/>
      <sheetName val="변수2"/>
      <sheetName val="저항"/>
      <sheetName val="가설공사"/>
      <sheetName val="단가조건(02년)"/>
      <sheetName val="예산대비표(현장작성)"/>
      <sheetName val="CON포장수량"/>
      <sheetName val="ACUNIT"/>
      <sheetName val="CONUNIT"/>
      <sheetName val="TCA"/>
      <sheetName val="하도급기성_(2)2"/>
      <sheetName val="하도급단가산출_(2)2"/>
      <sheetName val="노원열병합__건축공사기성내역서1"/>
      <sheetName val="입출재고현황_(2)2"/>
      <sheetName val="Customer_Databas1"/>
      <sheetName val="design_criteria2"/>
      <sheetName val="working_load_at_the_btm_ft_2"/>
      <sheetName val="plan&amp;section_of_foundation2"/>
      <sheetName val="member_design2"/>
      <sheetName val="1_우편집중내역서1"/>
      <sheetName val="설_계2"/>
      <sheetName val="1_설계조건1"/>
      <sheetName val="영업_일1"/>
      <sheetName val="2_대외공문1"/>
      <sheetName val="2000_051"/>
      <sheetName val="BSD_(2)1"/>
      <sheetName val="BSD__2_1"/>
      <sheetName val="soil_bearing_check1"/>
      <sheetName val="Budget_2004(DW)1"/>
      <sheetName val="PROJECT_BRIEF(EX_NEW)1"/>
      <sheetName val="ITB_COST1"/>
      <sheetName val="6_OUTPUT1"/>
      <sheetName val="I_설계조건1"/>
      <sheetName val="단면_(2)1"/>
      <sheetName val="6PILE__(돌출)1"/>
      <sheetName val="8_PILE__(돌출)"/>
      <sheetName val="대대터널_설계서1"/>
      <sheetName val="접속_SLAB,BRACKET_설계1"/>
      <sheetName val="인건비_"/>
      <sheetName val="Budget_2005(DW)"/>
      <sheetName val="근고_블록_유형별_수량"/>
      <sheetName val="VENDOR_LIST1"/>
      <sheetName val="crude_SLAB_RE-bar1"/>
      <sheetName val="내역서_"/>
      <sheetName val="1_설계기준"/>
      <sheetName val="Discount_Group"/>
      <sheetName val="_견적서1"/>
      <sheetName val="바_한일양산"/>
      <sheetName val="진행_DATA_(2)"/>
      <sheetName val="견적가_검토1"/>
      <sheetName val="Sheet1_(2)"/>
      <sheetName val="3BL공동구_수량"/>
      <sheetName val="1__설계조건_2_단면가정_3__하중계산"/>
      <sheetName val="DATA_입력란"/>
      <sheetName val="배수공_시멘트_및_골재량_산출"/>
      <sheetName val="공종별_집계"/>
      <sheetName val="수량_산출서(당초)"/>
      <sheetName val="설산1_나"/>
      <sheetName val="건축공사_집계표"/>
      <sheetName val="수량산출서_갑지"/>
      <sheetName val="Ⅴ-2_공종별내역"/>
      <sheetName val="Material_Specification"/>
      <sheetName val="Ext__Stone-P"/>
      <sheetName val="수목데이타_"/>
      <sheetName val="2F_회의실견적(5_14_일대)"/>
      <sheetName val="페이징_배관배선"/>
      <sheetName val="3_공통공사대비"/>
      <sheetName val="조도계산서_(도서)"/>
      <sheetName val="일위대가표_(2)"/>
      <sheetName val="#34_CIVL_Original"/>
      <sheetName val="2000년_임금추정"/>
      <sheetName val="플랜트_설치"/>
      <sheetName val="REINF_"/>
      <sheetName val="토_적_표"/>
      <sheetName val="교통시설_표지판"/>
      <sheetName val="Pengalaman_Per"/>
      <sheetName val="FIRE_FIGHTING"/>
      <sheetName val="BEND_LOSS"/>
      <sheetName val="1_설계설명서"/>
      <sheetName val="Load_Total"/>
      <sheetName val="2_하자처리현황(CS)"/>
      <sheetName val="총_원가계산"/>
      <sheetName val="2003_4_1_"/>
      <sheetName val="11_자재단가"/>
      <sheetName val="표__지"/>
      <sheetName val="3_하중산정4_지지력"/>
      <sheetName val="3련_BOX"/>
      <sheetName val="토공(우물통,기타)_"/>
      <sheetName val="실행내역서_"/>
      <sheetName val="1_관로"/>
      <sheetName val="준검_내역서"/>
      <sheetName val="2_단면가정"/>
      <sheetName val="4_말뚝설계"/>
      <sheetName val="unit_4"/>
      <sheetName val="전_기"/>
      <sheetName val="2-3_V_D일위"/>
      <sheetName val="1차_내역서"/>
      <sheetName val="Basic_Input"/>
      <sheetName val="Notes_1"/>
      <sheetName val="Bank_charge1"/>
      <sheetName val="5호광장_(만점)"/>
      <sheetName val="인천국제_(만점)_(2)"/>
      <sheetName val="6_일위대가"/>
      <sheetName val="static_cal"/>
      <sheetName val="Galaxy_소비자가격표"/>
      <sheetName val="CRUDE_RE-bar"/>
      <sheetName val="콤보박스와_리스트박스의_연결"/>
      <sheetName val="A3_공사비_검토"/>
      <sheetName val="C3_토목_옹벽"/>
      <sheetName val="3_건축(현장안)"/>
      <sheetName val="2_냉난방설비공사"/>
      <sheetName val="영업_일11"/>
      <sheetName val="P_M_별"/>
      <sheetName val="매출채권_및_담보비율_변동"/>
      <sheetName val="2_건축"/>
      <sheetName val="별표_"/>
      <sheetName val="완성차_미수금"/>
      <sheetName val="CR_CODE"/>
      <sheetName val="THEME_CODE"/>
      <sheetName val="목차_및_표지"/>
      <sheetName val="단가표_(2)"/>
      <sheetName val="배수내역_(2)"/>
      <sheetName val="3_현장배치"/>
      <sheetName val="단__가__대__비__표"/>
      <sheetName val="일__위__대__가__목__록"/>
      <sheetName val="96보완계획7_12"/>
      <sheetName val="7_자동제어공사"/>
      <sheetName val="DATA_입력부"/>
      <sheetName val="중기조종사_단위단가"/>
      <sheetName val="BOM-Form_A_1_III"/>
      <sheetName val="변압기_및_발전기_용량"/>
      <sheetName val="실행,원가_최종예상"/>
      <sheetName val="전선_및_전선관"/>
      <sheetName val="POL6차-PIPING"/>
      <sheetName val="DS-최종"/>
      <sheetName val="Co-ef"/>
      <sheetName val="신기1-LINE별연장"/>
      <sheetName val="2000년 임금_x0000__x0000_"/>
      <sheetName val="공사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sheetData sheetId="837"/>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sheetData sheetId="971"/>
      <sheetData sheetId="972"/>
      <sheetData sheetId="973" refreshError="1"/>
      <sheetData sheetId="974"/>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sheetData sheetId="1005"/>
      <sheetData sheetId="1006"/>
      <sheetData sheetId="1007"/>
      <sheetData sheetId="1008"/>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도서)"/>
      <sheetName val="변압기용량"/>
      <sheetName val="발전기"/>
      <sheetName val="발전기부하"/>
      <sheetName val="축전지"/>
      <sheetName val="전압조건(도서)"/>
      <sheetName val="전압(도서)"/>
      <sheetName val="부하조건(도서)"/>
      <sheetName val="조도계산서 (도서)"/>
      <sheetName val="조도계산서 _도서_"/>
      <sheetName val="MOTOR"/>
      <sheetName val="ITEM"/>
      <sheetName val="건축내역"/>
      <sheetName val="IMP(MAIN)"/>
      <sheetName val="IMP (REACTOR)"/>
      <sheetName val="일반공사"/>
      <sheetName val="견적시담(송포2공구)"/>
      <sheetName val="#REF"/>
      <sheetName val="인건비"/>
      <sheetName val="공사원가계산서"/>
      <sheetName val="전기일위대가"/>
      <sheetName val="방송노임"/>
      <sheetName val="정부노임단가"/>
      <sheetName val="내역"/>
      <sheetName val="부하계산서"/>
      <sheetName val="중기일위대가"/>
      <sheetName val="횡배위치"/>
      <sheetName val="일위대가"/>
      <sheetName val="설계명세서"/>
      <sheetName val="산#3-1"/>
      <sheetName val="B"/>
      <sheetName val="차액보증"/>
      <sheetName val="Y-WORK"/>
      <sheetName val="현황산출서"/>
      <sheetName val="직노"/>
      <sheetName val="실행내역"/>
      <sheetName val="BJJIN"/>
      <sheetName val="Sheet1"/>
      <sheetName val="실행예산"/>
      <sheetName val="부하(성남)"/>
      <sheetName val="출근부"/>
      <sheetName val="내역서"/>
      <sheetName val="WORK"/>
      <sheetName val="3BL공동구 수량"/>
      <sheetName val="단가산출집계"/>
      <sheetName val="SE-611"/>
      <sheetName val="자재테이블"/>
      <sheetName val="별표 "/>
      <sheetName val="9GNG운반"/>
      <sheetName val="내역1"/>
      <sheetName val="여흥"/>
      <sheetName val="중기사용료"/>
      <sheetName val="노임단가(0.3)"/>
      <sheetName val="노임단가"/>
      <sheetName val="현장지지물물량"/>
      <sheetName val="TABLE"/>
      <sheetName val="DS-LOAD"/>
      <sheetName val="단가"/>
      <sheetName val="시설물일위"/>
      <sheetName val="원가"/>
      <sheetName val="K1자재(3차등)"/>
      <sheetName val="도급및 실행내역"/>
      <sheetName val="가시설(TYPE-A)"/>
      <sheetName val="1호맨홀가감수량"/>
      <sheetName val="1-1평균터파기고(1)"/>
      <sheetName val="1호맨홀수량산출"/>
      <sheetName val="을"/>
      <sheetName val="내역서 "/>
      <sheetName val="재료집계"/>
      <sheetName val="ABUT수량-A1"/>
      <sheetName val="표지"/>
      <sheetName val="DATA(BAC)"/>
      <sheetName val="2F 회의실견적(5_14 일대)"/>
      <sheetName val="CALCULATION"/>
      <sheetName val="General Data"/>
      <sheetName val="단위중량"/>
      <sheetName val="TYPE-B 평균H"/>
      <sheetName val="금액내역서"/>
      <sheetName val="Sheet4"/>
      <sheetName val="ilch"/>
      <sheetName val="견적서"/>
      <sheetName val="투자효율분석"/>
      <sheetName val="하수실행"/>
      <sheetName val="단가표 (2)"/>
      <sheetName val="Proposal"/>
      <sheetName val="BQ"/>
      <sheetName val="조인트"/>
      <sheetName val="조건표"/>
      <sheetName val="토공총괄집계"/>
      <sheetName val="외자배분"/>
      <sheetName val="부대내역"/>
      <sheetName val="명세서"/>
      <sheetName val="토사(PE)"/>
      <sheetName val="변화치수"/>
      <sheetName val="I.설계조건"/>
      <sheetName val="수량산출서"/>
      <sheetName val="지급자재"/>
      <sheetName val="보집계표"/>
      <sheetName val="도"/>
      <sheetName val="플랜트 설치"/>
      <sheetName val="타공종이기"/>
      <sheetName val="Macro(전선)"/>
      <sheetName val="대비"/>
      <sheetName val="기성금내역서"/>
      <sheetName val="가시설수량"/>
      <sheetName val="토목내역"/>
      <sheetName val="DATA1"/>
      <sheetName val="원가계산"/>
      <sheetName val="단가대비"/>
      <sheetName val="정렬"/>
      <sheetName val="자판실행"/>
      <sheetName val="U-TYPE(1)"/>
      <sheetName val="교각계산"/>
      <sheetName val="FOOTING단면력"/>
      <sheetName val="기계내역"/>
      <sheetName val="CTEMCOST"/>
      <sheetName val="말뚝물량"/>
      <sheetName val="8.PILE  (돌출)"/>
      <sheetName val="금액"/>
      <sheetName val="신공"/>
      <sheetName val="내력서"/>
      <sheetName val="JOINT1"/>
      <sheetName val="Sheet3 (2)"/>
      <sheetName val="123"/>
      <sheetName val="cable"/>
      <sheetName val="Total"/>
      <sheetName val="목차"/>
      <sheetName val="일위대가목록"/>
      <sheetName val="단가대비표"/>
      <sheetName val="98수문일위"/>
      <sheetName val="조도계산서_(도서)"/>
      <sheetName val="조도계산서__도서_"/>
      <sheetName val="IMP_(REACTOR)"/>
      <sheetName val="토공"/>
      <sheetName val="집계표"/>
      <sheetName val="일위대가목차"/>
      <sheetName val="D25"/>
      <sheetName val="D16"/>
      <sheetName val="D22"/>
      <sheetName val="소비자가"/>
      <sheetName val="콘크리트 블록 유형별 수량"/>
      <sheetName val="6PILE  (돌출)"/>
      <sheetName val="spec1"/>
      <sheetName val="관급단가"/>
      <sheetName val="노임"/>
      <sheetName val="원형맨홀수량"/>
      <sheetName val="내역표지"/>
      <sheetName val="경비_원본"/>
      <sheetName val="壓降計算基本資料"/>
      <sheetName val="견적접수"/>
      <sheetName val="견적내역서"/>
      <sheetName val="깨기"/>
      <sheetName val="단가조서"/>
      <sheetName val="착공계"/>
      <sheetName val="근생APT-신마감"/>
      <sheetName val="복지관_FIART"/>
      <sheetName val="근생APT-FIART"/>
      <sheetName val="근생-FIART"/>
      <sheetName val="터파기및재료"/>
      <sheetName val=" 견적서"/>
      <sheetName val="안정검토"/>
      <sheetName val="Sheet1 (2)"/>
      <sheetName val="2002상반기노임기준"/>
      <sheetName val="단가표 "/>
      <sheetName val="2002계약현황"/>
      <sheetName val="위치조서"/>
      <sheetName val="N賃率-職"/>
      <sheetName val="자재단가 산출근거"/>
      <sheetName val="입력DATA"/>
      <sheetName val="바닥판"/>
      <sheetName val="오산갈곳"/>
      <sheetName val="경산"/>
      <sheetName val="c_balju"/>
      <sheetName val="erl-b"/>
      <sheetName val="3BL공동구_수량"/>
      <sheetName val="별표_"/>
      <sheetName val="2F_회의실견적(5_14_일대)"/>
      <sheetName val="General_Data"/>
      <sheetName val="TYPE-B_평균H"/>
      <sheetName val="추가및 공제(방파제)"/>
      <sheetName val="수문보고"/>
      <sheetName val="가시설단위수량"/>
      <sheetName val="J형측구단위수량"/>
      <sheetName val="내역서(총)"/>
      <sheetName val="화산경계"/>
      <sheetName val="년도별시공"/>
      <sheetName val="사각맨홀"/>
      <sheetName val="1단계"/>
      <sheetName val="2.내역서"/>
      <sheetName val="문산방향-교대(A2)"/>
      <sheetName val="인건-측정"/>
      <sheetName val="노무단가"/>
      <sheetName val="계약내력"/>
      <sheetName val="계산중"/>
      <sheetName val="수로단위수량"/>
      <sheetName val="여과지동"/>
      <sheetName val="기초자료"/>
      <sheetName val="부대tu"/>
      <sheetName val="공종별 집계"/>
      <sheetName val="횡배수관"/>
      <sheetName val="단면가정"/>
      <sheetName val="D-3503"/>
      <sheetName val="자재집계표"/>
      <sheetName val="교각1"/>
      <sheetName val="토공,기초"/>
      <sheetName val="dike도수로"/>
      <sheetName val="수질정화시설"/>
      <sheetName val="A-4"/>
      <sheetName val="CODE"/>
      <sheetName val="일위대가(계측기설치)"/>
      <sheetName val="수량산출"/>
      <sheetName val="ATS단가"/>
      <sheetName val="바.한일양산"/>
      <sheetName val="INPUT"/>
      <sheetName val="데이타"/>
      <sheetName val="DATA"/>
      <sheetName val="반중력식옹벽3.5"/>
      <sheetName val="설계조건"/>
      <sheetName val="안정계산"/>
      <sheetName val="단면검토"/>
      <sheetName val="장비"/>
      <sheetName val="노무"/>
      <sheetName val="설계"/>
      <sheetName val="XL4Poppy"/>
      <sheetName val="가공비"/>
      <sheetName val="밸브설치"/>
      <sheetName val="원가계산서"/>
      <sheetName val="총중목"/>
      <sheetName val="환률"/>
      <sheetName val="자재단가"/>
      <sheetName val="연결임시"/>
      <sheetName val="plan&amp;section of foundation"/>
      <sheetName val="design load"/>
      <sheetName val="working load at the btm ft."/>
      <sheetName val="stability check"/>
      <sheetName val="design criteria"/>
      <sheetName val="다이꾸"/>
      <sheetName val="wall"/>
      <sheetName val="입찰견적보고서"/>
      <sheetName val="LOPCALC"/>
      <sheetName val="일위대가표"/>
      <sheetName val="재집"/>
      <sheetName val="직재"/>
      <sheetName val="배수공"/>
      <sheetName val="암거"/>
      <sheetName val="포장공"/>
      <sheetName val="장비집계"/>
      <sheetName val="단가표"/>
      <sheetName val="Sheet2"/>
      <sheetName val="Sheet3"/>
      <sheetName val="Dae_Jiju"/>
      <sheetName val="Sikje_ingun"/>
      <sheetName val="TREE_D"/>
      <sheetName val="DESIGN_CRETERIA"/>
      <sheetName val="일위목록"/>
      <sheetName val="토공계산서(부체도로)"/>
      <sheetName val="동원인원산출"/>
      <sheetName val="공사개요"/>
      <sheetName val="터널조도"/>
      <sheetName val="POL6차-PIPING"/>
      <sheetName val="조도계산서_(도서)1"/>
      <sheetName val="조도계산서__도서_1"/>
      <sheetName val="IMP_(REACTOR)1"/>
      <sheetName val="3BL공동구_수량1"/>
      <sheetName val="2F_회의실견적(5_14_일대)1"/>
      <sheetName val="별표_1"/>
      <sheetName val="내역서_"/>
      <sheetName val="도급및_실행내역"/>
      <sheetName val="TYPE-B_평균H1"/>
      <sheetName val="General_Data1"/>
      <sheetName val="I_설계조건"/>
      <sheetName val="플랜트_설치"/>
      <sheetName val="Sheet1_(2)"/>
      <sheetName val="노임단가(0_3)"/>
      <sheetName val="단가표_(2)"/>
      <sheetName val="단가표_"/>
      <sheetName val="8_PILE__(돌출)"/>
      <sheetName val="콘크리트_블록_유형별_수량"/>
      <sheetName val="6PILE__(돌출)"/>
      <sheetName val="_견적서"/>
      <sheetName val="자재단가_산출근거"/>
      <sheetName val="Sheet3_(2)"/>
      <sheetName val="2_내역서"/>
      <sheetName val="추가및_공제(방파제)"/>
      <sheetName val="공종별_집계"/>
      <sheetName val="조도계산서_(도서)2"/>
      <sheetName val="조도계산서__도서_2"/>
      <sheetName val="IMP_(REACTOR)2"/>
      <sheetName val="3BL공동구_수량2"/>
      <sheetName val="2F_회의실견적(5_14_일대)2"/>
      <sheetName val="별표_2"/>
      <sheetName val="내역서_1"/>
      <sheetName val="도급및_실행내역1"/>
      <sheetName val="TYPE-B_평균H2"/>
      <sheetName val="General_Data2"/>
      <sheetName val="I_설계조건1"/>
      <sheetName val="플랜트_설치1"/>
      <sheetName val="Sheet1_(2)1"/>
      <sheetName val="노임단가(0_3)1"/>
      <sheetName val="단가표_(2)1"/>
      <sheetName val="단가표_1"/>
      <sheetName val="8_PILE__(돌출)1"/>
      <sheetName val="콘크리트_블록_유형별_수량1"/>
      <sheetName val="6PILE__(돌출)1"/>
      <sheetName val="_견적서1"/>
      <sheetName val="자재단가_산출근거1"/>
      <sheetName val="Sheet3_(2)1"/>
      <sheetName val="2_내역서1"/>
      <sheetName val="추가및_공제(방파제)1"/>
      <sheetName val="공종별_집계1"/>
      <sheetName val="날개수량1_51"/>
      <sheetName val="표__지"/>
      <sheetName val="대가호표"/>
      <sheetName val="건축"/>
      <sheetName val="FACTOR"/>
      <sheetName val="단중"/>
      <sheetName val="CABLE DATA"/>
      <sheetName val="Contents"/>
      <sheetName val="BM"/>
      <sheetName val="pipe-table"/>
      <sheetName val="DATA for Bill"/>
      <sheetName val="한강운반비"/>
      <sheetName val="예산서"/>
      <sheetName val="SORCE1"/>
      <sheetName val="기본"/>
      <sheetName val="입찰안"/>
      <sheetName val="MEXICO-C"/>
      <sheetName val="TIE-IN"/>
      <sheetName val="eq_data"/>
      <sheetName val="hvac(제어동)"/>
      <sheetName val="적용기준"/>
      <sheetName val="건축(충일분)"/>
      <sheetName val="001"/>
      <sheetName val="부하"/>
      <sheetName val="TR용량"/>
      <sheetName val="BATT"/>
      <sheetName val="GENCALC"/>
      <sheetName val="CABLE SIZE CALCULATION SHEET"/>
      <sheetName val="IMPEADENCE MAP "/>
      <sheetName val="IMPEADENCE "/>
      <sheetName val="등가거리"/>
      <sheetName val="MCCCALC"/>
      <sheetName val="CABLECALC"/>
      <sheetName val="견적갑지"/>
      <sheetName val="입찰참가보고 (2)"/>
      <sheetName val="부대공II"/>
      <sheetName val="가설사무실"/>
      <sheetName val="조직도"/>
      <sheetName val="카메라"/>
      <sheetName val="000000"/>
      <sheetName val="조명율표"/>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공정현황보고(3.20) (2)"/>
      <sheetName val="추진공정(법인)3.20"/>
      <sheetName val="공정현황보고(3.27) (2)"/>
      <sheetName val="추진공정(법인)3.27"/>
      <sheetName val="공정현황보고(4.2)"/>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단가비교표"/>
      <sheetName val="Chart1"/>
      <sheetName val="단위내역목록"/>
      <sheetName val="단위내역서"/>
      <sheetName val="총괄표"/>
      <sheetName val="원가(1)"/>
      <sheetName val="원가(2)"/>
      <sheetName val="공량산출서"/>
      <sheetName val="공사비"/>
      <sheetName val="단가산출"/>
      <sheetName val="가드레일산근"/>
      <sheetName val="수량집계표"/>
      <sheetName val="수량"/>
      <sheetName val="단가비교"/>
      <sheetName val="적용2002"/>
      <sheetName val="중기"/>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Module1"/>
      <sheetName val="적쒩2002"/>
      <sheetName val="단위내엍목록"/>
      <sheetName val="설계내역서"/>
      <sheetName val="제어반공량"/>
      <sheetName val="가격조사"/>
      <sheetName val="제어반견적"/>
      <sheetName val="주요물량"/>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P礔CKAGE"/>
      <sheetName val="운반비(전선륐)"/>
      <sheetName val="31.고"/>
      <sheetName val="뚝토공"/>
      <sheetName val="가설공사"/>
      <sheetName val="5지구단위"/>
      <sheetName val="우수관로집계"/>
      <sheetName val="평균높이산출근거"/>
      <sheetName val="횡배수관위치조서"/>
      <sheetName val="관집계"/>
      <sheetName val="danga"/>
      <sheetName val="단가 (2)"/>
      <sheetName val="단중표"/>
      <sheetName val="Material"/>
      <sheetName val="6.INTER CONNECTING"/>
      <sheetName val="i zone"/>
      <sheetName val="공정양식"/>
      <sheetName val="2선재"/>
      <sheetName val="작성방법"/>
      <sheetName val="Base_Data"/>
      <sheetName val="POL설치공정"/>
      <sheetName val="연돌일위집계"/>
      <sheetName val="BEND LOSS"/>
      <sheetName val="총(철거)"/>
      <sheetName val="Legend"/>
      <sheetName val="식재인부"/>
      <sheetName val="????? (??)"/>
      <sheetName val="조건표 (2)"/>
      <sheetName val="단위수량"/>
      <sheetName val="공내역"/>
      <sheetName val="---FAB#1업무일지---"/>
      <sheetName val="날개수량1.5"/>
      <sheetName val="공사비명세서"/>
      <sheetName val="FOR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sheetData sheetId="337" refreshError="1"/>
      <sheetData sheetId="338"/>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refreshError="1"/>
      <sheetData sheetId="428"/>
      <sheetData sheetId="429"/>
      <sheetData sheetId="430"/>
      <sheetData sheetId="431"/>
      <sheetData sheetId="432"/>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남양시작동자105노65기1.3화1.2"/>
      <sheetName val="간선계산"/>
      <sheetName val="일반공사"/>
      <sheetName val="일위대가"/>
      <sheetName val="견적조건"/>
      <sheetName val="견적조건(을지)"/>
      <sheetName val="0.집계"/>
      <sheetName val="1.수변전설비공사"/>
      <sheetName val="N賃率-職"/>
      <sheetName val="기초단가"/>
      <sheetName val="ITEM"/>
      <sheetName val="을"/>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Baby일위대가"/>
      <sheetName val="직노"/>
      <sheetName val="부대공Ⅱ"/>
      <sheetName val="설계내역서"/>
      <sheetName val="98지급계획"/>
      <sheetName val="입찰안"/>
      <sheetName val="실행내역"/>
      <sheetName val="DATA"/>
      <sheetName val="200"/>
      <sheetName val="단가산출"/>
      <sheetName val="대구실행"/>
      <sheetName val="을지"/>
      <sheetName val="표지 (2)"/>
      <sheetName val="인건비"/>
      <sheetName val="내역"/>
      <sheetName val="MOTOR"/>
      <sheetName val="Y-WORK"/>
      <sheetName val="AIR SHOWER(3인용)"/>
      <sheetName val="CTEMCOST"/>
      <sheetName val="노무비"/>
      <sheetName val="말뚝지지력산정"/>
      <sheetName val="수량"/>
      <sheetName val="자재단가"/>
      <sheetName val="손익분석"/>
      <sheetName val="조도계산서 (도서)"/>
      <sheetName val="아산추가1220"/>
      <sheetName val="구역화물"/>
      <sheetName val="단가일람"/>
      <sheetName val="제-노임"/>
      <sheetName val="제직재"/>
      <sheetName val="3-1.CB"/>
      <sheetName val="당초"/>
      <sheetName val="연습"/>
      <sheetName val="포장공"/>
      <sheetName val="STORAGE"/>
      <sheetName val="대치판정"/>
      <sheetName val="철거산출근거"/>
      <sheetName val="일위대가목차"/>
      <sheetName val="2F 회의실견적(5_14 일대)"/>
      <sheetName val="재집"/>
      <sheetName val="직재"/>
      <sheetName val="전차선로 물량표"/>
      <sheetName val="일위대가(가설)"/>
      <sheetName val="48전력선로일위"/>
      <sheetName val="접지수량"/>
      <sheetName val="조명율표"/>
      <sheetName val="TOT"/>
      <sheetName val="정부노임단가"/>
      <sheetName val="1.수인터널"/>
      <sheetName val="인건-측정"/>
      <sheetName val="보차도경계석"/>
      <sheetName val="부하계산서"/>
      <sheetName val="부대내역"/>
      <sheetName val="unit 4"/>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신우"/>
      <sheetName val="대비"/>
      <sheetName val="수량산출"/>
      <sheetName val="집계표"/>
      <sheetName val="단가"/>
      <sheetName val="총괄표"/>
      <sheetName val="실행철강하도"/>
      <sheetName val="소야공정계획표"/>
      <sheetName val="내역서2안"/>
      <sheetName val="6호기"/>
      <sheetName val="봉양~조차장간고하개명(신설)"/>
      <sheetName val="하조서"/>
      <sheetName val="보증수수료산출"/>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총괄집계표"/>
      <sheetName val="Module1"/>
      <sheetName val="Module2"/>
      <sheetName val="Module3"/>
      <sheetName val="Module4"/>
      <sheetName val="Module5"/>
      <sheetName val="Module6"/>
      <sheetName val="Module8"/>
      <sheetName val="Module9"/>
      <sheetName val="Module7"/>
      <sheetName val="Module11"/>
      <sheetName val="DATA1"/>
      <sheetName val="점검총괄"/>
      <sheetName val="주상도"/>
      <sheetName val="일위대가(목록)"/>
      <sheetName val="재료비"/>
      <sheetName val="자재목록"/>
      <sheetName val="2000년1차"/>
      <sheetName val="내역서(전기)"/>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3BL공동구 수량"/>
      <sheetName val="Total"/>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BQ"/>
      <sheetName val="전기일위대가"/>
      <sheetName val="단면(RW1)"/>
      <sheetName val="시설물일위"/>
      <sheetName val="비교표"/>
      <sheetName val="소비자가"/>
      <sheetName val="ilch"/>
      <sheetName val="예정(3)"/>
      <sheetName val="동원(3)"/>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원가계산서"/>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효성CB 1P기초"/>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96보완계획7.12"/>
      <sheetName val="지진시"/>
      <sheetName val="3.공통공사대비"/>
      <sheetName val="설비내역서"/>
      <sheetName val="건축내역서"/>
      <sheetName val="전기내역서"/>
      <sheetName val="설직재-1"/>
      <sheetName val="노원열병합  건축공사기성내역서"/>
      <sheetName val="본부소개"/>
      <sheetName val="주사무실종합"/>
      <sheetName val="기초자료"/>
      <sheetName val="여과지동"/>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자재"/>
      <sheetName val="공통(20-91)"/>
      <sheetName val="C3"/>
      <sheetName val="연결임시"/>
      <sheetName val="계산식"/>
      <sheetName val="가도공"/>
      <sheetName val="DATE"/>
      <sheetName val="철거집계"/>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토목 철주"/>
      <sheetName val="철거 일위대가(1-19)"/>
      <sheetName val="철거 일위대가(20-22)"/>
      <sheetName val="설치 일위대가(23-45호)"/>
      <sheetName val="설치 일위대가(46~78호)"/>
      <sheetName val="AS복구"/>
      <sheetName val="중기터파기"/>
      <sheetName val="변수값"/>
      <sheetName val="중기상차"/>
      <sheetName val="관급총괄"/>
      <sheetName val="2007일위 "/>
      <sheetName val="토목일위 (83~)"/>
      <sheetName val="표지판일위(105~"/>
      <sheetName val="장비일위"/>
      <sheetName val="재료1월호"/>
      <sheetName val="노무비 "/>
      <sheetName val="00000000"/>
      <sheetName val="guard(mac)"/>
      <sheetName val="물량산출근거"/>
      <sheetName val="CONCRETE"/>
      <sheetName val="현장관리비내역서"/>
      <sheetName val="설산1.나"/>
      <sheetName val="본사S"/>
      <sheetName val="전압강하계산"/>
      <sheetName val="D-3503"/>
      <sheetName val="조건"/>
      <sheetName val="여흥"/>
      <sheetName val="고등학교"/>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연결관산출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가드레일산근"/>
      <sheetName val="수량집계표"/>
      <sheetName val="단가비교"/>
      <sheetName val="적용2002"/>
      <sheetName val="중기"/>
      <sheetName val="45,46"/>
      <sheetName val="교대(A1)"/>
      <sheetName val="교대(A1-A2)"/>
      <sheetName val="경비2내역"/>
      <sheetName val="단가대비표"/>
      <sheetName val="일위대가표 (2)"/>
      <sheetName val="포장복구집계"/>
      <sheetName val="REACTION(USD지진시)"/>
      <sheetName val="안정검토"/>
      <sheetName val="REACTION(USE평시)"/>
      <sheetName val="부재력정리"/>
      <sheetName val="BLOCK(1)"/>
      <sheetName val="8. 안정검토"/>
      <sheetName val="대구-교대(A1-A2)"/>
      <sheetName val="원형1호맨홀토공수량"/>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탑(을지)"/>
      <sheetName val="부서현황"/>
      <sheetName val="현장지지물물량"/>
      <sheetName val="48일위"/>
      <sheetName val="1SPAN"/>
      <sheetName val="5.정산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증감대비"/>
      <sheetName val="공종단가"/>
      <sheetName val="종합기별"/>
      <sheetName val="노무비명세서"/>
      <sheetName val="소요자재명세서"/>
      <sheetName val="MACRO(MCC)"/>
      <sheetName val="담장산출"/>
      <sheetName val="수로교총재료집계"/>
      <sheetName val="대창(함평)-창열"/>
      <sheetName val="대창(장성)"/>
      <sheetName val="Data&amp;Result"/>
      <sheetName val="일위대가(출입)"/>
      <sheetName val="일위대가(계측기설치)"/>
      <sheetName val="감액총괄표"/>
      <sheetName val="KMT물량"/>
      <sheetName val="재료집계"/>
      <sheetName val="견적의뢰서"/>
      <sheetName val="신공항A-9(원가수정)"/>
      <sheetName val="품셈TABLE"/>
      <sheetName val="품셈표"/>
      <sheetName val="부대대비"/>
      <sheetName val="냉연집계"/>
      <sheetName val="BSD (2)"/>
      <sheetName val="산출내역서"/>
      <sheetName val="저"/>
      <sheetName val="SLAB&quot;1&quot;"/>
      <sheetName val="경상비"/>
      <sheetName val="토목주소"/>
      <sheetName val="프랜트면허"/>
      <sheetName val="기자재대비표"/>
      <sheetName val="전기혼잡제경비(45)"/>
      <sheetName val="LP-S"/>
      <sheetName val="제품별"/>
      <sheetName val="Á¤»ê¼¼ºÎ¹°·®1Â÷ºÐ½ÇÀû"/>
      <sheetName val="Á¤»êº¹±¸·®"/>
      <sheetName val="ÀÏÀ§´ë°¡Ç¥(1)"/>
      <sheetName val="ÀÏÀ§´ë°¡Ç¥(2)"/>
      <sheetName val="ÀÚÀç´Ü°¡ºñ±³Ç¥"/>
      <sheetName val="실행간접비용"/>
      <sheetName val="P-산#1-1(WOWA1)"/>
      <sheetName val="48수량"/>
      <sheetName val="22수량"/>
      <sheetName val="49일위"/>
      <sheetName val="22일위"/>
      <sheetName val="49수량"/>
      <sheetName val="노임이"/>
      <sheetName val="세부내역"/>
      <sheetName val="°ø»çºñ¿¹»ê¼­(Åä¸ñºÐ)"/>
      <sheetName val="°¢Çü¸ÇÈ¦"/>
      <sheetName val="¼ö¸ñ´Ü°¡"/>
      <sheetName val="½Ã¼³¼ö·®Ç¥"/>
      <sheetName val="½ÄÀç¼ö·®Ç¥"/>
      <sheetName val="ÀÏÀ§¸ñ·Ï"/>
      <sheetName val="ÀÚÀç´Ü°¡"/>
      <sheetName val="°¡·Îµî"/>
      <sheetName val="평교-내역"/>
      <sheetName val="실행갑지"/>
      <sheetName val="견적990322"/>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9GNG운반"/>
      <sheetName val="단가목록"/>
      <sheetName val="부하LOAD"/>
      <sheetName val="품셈"/>
      <sheetName val="토량1-1"/>
      <sheetName val="공내역"/>
      <sheetName val="백호우계수"/>
      <sheetName val="접속도로1"/>
      <sheetName val="직공비"/>
      <sheetName val="DATA 입력란"/>
      <sheetName val="1. 설계조건 2.단면가정 3. 하중계산"/>
      <sheetName val="주관사업"/>
      <sheetName val="수문일1"/>
      <sheetName val="발주설계서(당초)"/>
      <sheetName val="관람석제출"/>
      <sheetName val="간접"/>
      <sheetName val="설계기준 및 하중계산"/>
      <sheetName val="입력값"/>
      <sheetName val="일위"/>
      <sheetName val="BEND LOSS"/>
      <sheetName val="견적율"/>
      <sheetName val="기자재비"/>
      <sheetName val="목동1절주.bh01"/>
      <sheetName val="주차구획선수량"/>
      <sheetName val="basic"/>
      <sheetName val="단면치수"/>
      <sheetName val="변화치수"/>
      <sheetName val="실행예산"/>
      <sheetName val="진우+대광"/>
      <sheetName val="수안보-MBR1"/>
      <sheetName val="입력DATA"/>
      <sheetName val="기본DATA"/>
      <sheetName val="본선토량운반계산서(1)0"/>
      <sheetName val="몰탈재료산출"/>
      <sheetName val="단위목록"/>
      <sheetName val="기계경비목록"/>
      <sheetName val="관급"/>
      <sheetName val="36신설수량"/>
      <sheetName val="cost"/>
      <sheetName val="금액내역서"/>
      <sheetName val="DB"/>
      <sheetName val="간선"/>
      <sheetName val="전압"/>
      <sheetName val="조도"/>
      <sheetName val="동력"/>
      <sheetName val="노임,재료비"/>
      <sheetName val="약품공급2"/>
      <sheetName val="loading"/>
      <sheetName val="b_balju_cho"/>
      <sheetName val="정화조동내역"/>
      <sheetName val="단위수량"/>
      <sheetName val="관리사무소"/>
      <sheetName val="Testing"/>
      <sheetName val="계화배수"/>
      <sheetName val="방음벽 기초 일반수량"/>
      <sheetName val="I.설계조건"/>
      <sheetName val="NEYOK"/>
      <sheetName val="15"/>
      <sheetName val="설계예시"/>
      <sheetName val="01"/>
      <sheetName val="소방사항"/>
      <sheetName val="기성"/>
      <sheetName val="기성내역 진짜"/>
      <sheetName val="기성갑지"/>
      <sheetName val="2회기성사정"/>
      <sheetName val="3회기성갑지"/>
      <sheetName val="3회총괄"/>
      <sheetName val="3회기성"/>
      <sheetName val="TRE TABLE"/>
      <sheetName val="제수"/>
      <sheetName val="공기"/>
      <sheetName val="기계경비일람"/>
      <sheetName val="FAX"/>
      <sheetName val="전기공사"/>
      <sheetName val="조경"/>
      <sheetName val="단가표"/>
      <sheetName val="인수공총괄"/>
      <sheetName val="명세서"/>
      <sheetName val="시멘트"/>
      <sheetName val="준공평가"/>
      <sheetName val="경산(을)"/>
      <sheetName val="진주방향"/>
      <sheetName val="마산방향"/>
      <sheetName val="기초코드"/>
      <sheetName val="사각맨홀"/>
      <sheetName val="광혁기성"/>
      <sheetName val="sw1"/>
      <sheetName val="Working(wo WTs)"/>
      <sheetName val="주조정실"/>
      <sheetName val="Requirements"/>
      <sheetName val="교통대책내역"/>
      <sheetName val="LD일"/>
      <sheetName val="FA설치명세"/>
      <sheetName val="FD"/>
      <sheetName val="교통량조사"/>
      <sheetName val="건축"/>
      <sheetName val="단가산출서 (2)"/>
      <sheetName val="단가산출서"/>
      <sheetName val="화해(함평)"/>
      <sheetName val="화해(장성)"/>
      <sheetName val="실행대비"/>
      <sheetName val="날개벽수량표"/>
      <sheetName val="CIVIL"/>
      <sheetName val="자  재"/>
      <sheetName val="공통가설"/>
      <sheetName val="정화조방수미장"/>
      <sheetName val="건축내역서 (경제상무실)"/>
      <sheetName val="IMPEADENCE MAP 취수장"/>
      <sheetName val="갑지(추정)"/>
      <sheetName val="금액"/>
      <sheetName val="결과조달"/>
      <sheetName val="건축내역"/>
      <sheetName val="부안일위"/>
      <sheetName val="정공공사"/>
      <sheetName val="청천내"/>
      <sheetName val="1공구 건정토건 철콘"/>
      <sheetName val="2공구하도급내역서"/>
      <sheetName val="도급내역"/>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충주"/>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2공구산출내역"/>
      <sheetName val="1공구산출내역서"/>
      <sheetName val="현경"/>
      <sheetName val="전화번호DATA (2001)"/>
      <sheetName val="장비"/>
      <sheetName val="노무"/>
      <sheetName val="자압"/>
      <sheetName val="106C0300"/>
      <sheetName val="도로경계블럭단위수량"/>
      <sheetName val="도로경계블럭단위토공"/>
      <sheetName val="L형측구단위수량"/>
      <sheetName val="L형측구연장조서"/>
      <sheetName val="가시설단위수량"/>
      <sheetName val="SORCE1"/>
      <sheetName val="공사별 가중치 산출근거(토목)"/>
      <sheetName val="가중치근거(조경)"/>
      <sheetName val="BJJIN"/>
      <sheetName val="시공계획"/>
      <sheetName val="노임(1차)"/>
      <sheetName val="건축개요"/>
      <sheetName val="1-1"/>
      <sheetName val="실행(표지,갑,을)"/>
      <sheetName val="신표지1"/>
      <sheetName val="개보수공사BM"/>
      <sheetName val="메서,변+증"/>
      <sheetName val="공사별 가중치 산출근거(건축)"/>
      <sheetName val="집수A"/>
      <sheetName val="HRSG SMALL07220"/>
      <sheetName val="데리네이타현황"/>
      <sheetName val="공통비"/>
      <sheetName val="VENDOR LIST"/>
      <sheetName val="TYPE집계표"/>
      <sheetName val="차도조도계산"/>
      <sheetName val="자재비"/>
      <sheetName val="1단계"/>
      <sheetName val="상 부"/>
      <sheetName val="woo(mac)"/>
      <sheetName val="현금"/>
      <sheetName val="현장"/>
      <sheetName val="산출(전주P7)"/>
      <sheetName val="H-PILE수량집계"/>
      <sheetName val="__MAIN"/>
      <sheetName val="工완성공사율"/>
      <sheetName val="공사진행"/>
      <sheetName val="견적서(대외) (2)"/>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TYPE-A"/>
      <sheetName val="MCC제원"/>
      <sheetName val="철근량 검토"/>
      <sheetName val="설비"/>
      <sheetName val="통합"/>
      <sheetName val="BOX"/>
      <sheetName val="STBOX"/>
      <sheetName val="TC표지"/>
      <sheetName val="H PILE수량"/>
      <sheetName val="일위대가 집계표"/>
      <sheetName val="횡배수관토공수량"/>
      <sheetName val="하중계산"/>
      <sheetName val="8.PILE  (돌출)"/>
      <sheetName val="A 견적"/>
      <sheetName val="오억미만"/>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refreshError="1"/>
      <sheetData sheetId="469" refreshError="1"/>
      <sheetData sheetId="470" refreshError="1"/>
      <sheetData sheetId="471" refreshError="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sheetData sheetId="804"/>
      <sheetData sheetId="805"/>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증감표"/>
      <sheetName val="공사비예산서"/>
      <sheetName val="설계명세서"/>
      <sheetName val="물량집계표"/>
      <sheetName val="품셈총괄표"/>
      <sheetName val="품셈표"/>
      <sheetName val="물량산출서(조명설비)"/>
      <sheetName val="물량산출서(22.9KV 철거)"/>
      <sheetName val="물량산출서(22.9KV 신설)"/>
      <sheetName val="운반비산출서"/>
      <sheetName val="자재중량집계표"/>
      <sheetName val="작업부산물"/>
      <sheetName val="단가비교표"/>
      <sheetName val="일위목록"/>
      <sheetName val="일 위 대 가 표"/>
      <sheetName val="단가산출"/>
      <sheetName val="요율"/>
      <sheetName val="노임단가"/>
      <sheetName val="기계화시공5-7m"/>
      <sheetName val="기계화시공8-9m"/>
      <sheetName val="기계화시공10-12m"/>
      <sheetName val="PAD TR 50KVA"/>
      <sheetName val="PAD TR 100KVA"/>
      <sheetName val="PAD TR 200KVA"/>
      <sheetName val="PAD TR 300KVA"/>
      <sheetName val="PAD TR 1000KVA"/>
      <sheetName val="GS 기계화시공"/>
      <sheetName val="ALTS 기계화시공"/>
      <sheetName val="지중케이블신설(3열)"/>
      <sheetName val="지중케이블신설(2열)"/>
      <sheetName val="전주철거10m"/>
      <sheetName val="전주철거12m"/>
      <sheetName val="전주철거14m"/>
      <sheetName val="전주철거16m"/>
      <sheetName val="기계화철거주상TR 30KVA"/>
      <sheetName val="기계화철거주상TR 75KVA"/>
      <sheetName val="기계화철거주상TR 100KVA"/>
      <sheetName val="전주이설14m"/>
      <sheetName val="수량산출서"/>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E2 (품셈표)"/>
      <sheetName val="PULLING SUPT등"/>
      <sheetName val="#REF"/>
      <sheetName val="단가산"/>
      <sheetName val="품셈"/>
      <sheetName val="cable품셈표(한전)"/>
      <sheetName val="노임단가"/>
      <sheetName val="BID"/>
      <sheetName val="남양시작동자105노65기1.3화1.2"/>
      <sheetName val="ABUT수량-A1"/>
      <sheetName val="내역"/>
      <sheetName val="예산서"/>
      <sheetName val="tggwan(mac)"/>
      <sheetName val="2000년1차"/>
      <sheetName val="2000전체분"/>
      <sheetName val="총괄"/>
      <sheetName val="내역(한신APT)"/>
      <sheetName val="내역서"/>
      <sheetName val="개략"/>
      <sheetName val="본체"/>
      <sheetName val="개양 CABLE LIST"/>
      <sheetName val="물가변동3"/>
      <sheetName val="실행철강하도"/>
      <sheetName val="집계표"/>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주요자재"/>
      <sheetName val="재료분리"/>
      <sheetName val="강교총괄"/>
      <sheetName val="철근총괄"/>
      <sheetName val="강교수량"/>
      <sheetName val="강판수량"/>
      <sheetName val="기타자재"/>
      <sheetName val="도장수량"/>
      <sheetName val="강재도장(수량)"/>
      <sheetName val="Sheet1"/>
      <sheetName val="Sheet1 (2)"/>
      <sheetName val="수량산출"/>
      <sheetName val="2층LOAD"/>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토공개요C"/>
    </sheetNames>
    <sheetDataSet>
      <sheetData sheetId="0"/>
      <sheetData sheetId="1"/>
      <sheetData sheetId="2"/>
      <sheetData sheetId="3"/>
      <sheetData sheetId="4"/>
      <sheetData sheetId="5"/>
      <sheetData sheetId="6"/>
      <sheetData sheetId="7"/>
      <sheetData sheetId="8">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H4" t="str">
            <v>NO.1-00-00</v>
          </cell>
        </row>
        <row r="5">
          <cell r="A5">
            <v>5</v>
          </cell>
          <cell r="B5" t="str">
            <v xml:space="preserve"> </v>
          </cell>
          <cell r="C5" t="str">
            <v xml:space="preserve"> </v>
          </cell>
          <cell r="D5" t="str">
            <v xml:space="preserve"> </v>
          </cell>
          <cell r="E5" t="str">
            <v xml:space="preserve"> </v>
          </cell>
          <cell r="F5" t="str">
            <v xml:space="preserve"> </v>
          </cell>
          <cell r="H5" t="str">
            <v xml:space="preserve"> </v>
          </cell>
        </row>
        <row r="6">
          <cell r="A6">
            <v>6</v>
          </cell>
          <cell r="F6" t="str">
            <v xml:space="preserve"> </v>
          </cell>
        </row>
        <row r="7">
          <cell r="A7">
            <v>7</v>
          </cell>
          <cell r="F7" t="str">
            <v xml:space="preserve"> </v>
          </cell>
        </row>
        <row r="8">
          <cell r="A8">
            <v>8</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xml:space="preserve">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xml:space="preserve"> </v>
          </cell>
          <cell r="H27" t="str">
            <v>NO.1-02-00</v>
          </cell>
        </row>
        <row r="28">
          <cell r="A28">
            <v>27</v>
          </cell>
          <cell r="B28" t="str">
            <v xml:space="preserve">ROLL SCREEN </v>
          </cell>
          <cell r="C28" t="str">
            <v>1,800L x 1,200H</v>
          </cell>
          <cell r="D28" t="str">
            <v>SET</v>
          </cell>
          <cell r="E28">
            <v>1</v>
          </cell>
          <cell r="F28" t="str">
            <v xml:space="preserve">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xml:space="preserve"> </v>
          </cell>
          <cell r="D35" t="str">
            <v>SET</v>
          </cell>
          <cell r="E35">
            <v>1</v>
          </cell>
          <cell r="H35" t="str">
            <v>NO.1-09-00</v>
          </cell>
        </row>
        <row r="36">
          <cell r="A36">
            <v>35</v>
          </cell>
          <cell r="B36" t="str">
            <v>배관 및 배선</v>
          </cell>
          <cell r="C36" t="str">
            <v xml:space="preserve"> </v>
          </cell>
          <cell r="D36" t="str">
            <v>식</v>
          </cell>
          <cell r="E36">
            <v>1</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H39" t="str">
            <v xml:space="preserve"> </v>
          </cell>
        </row>
        <row r="40">
          <cell r="A40">
            <v>39</v>
          </cell>
          <cell r="B40" t="str">
            <v xml:space="preserve"> </v>
          </cell>
          <cell r="C40" t="str">
            <v xml:space="preserve"> </v>
          </cell>
          <cell r="D40" t="str">
            <v xml:space="preserve"> </v>
          </cell>
          <cell r="E40" t="str">
            <v xml:space="preserve"> </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xml:space="preserve">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xml:space="preserve">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D91" t="str">
            <v xml:space="preserve"> </v>
          </cell>
          <cell r="E91" t="str">
            <v xml:space="preserve"> </v>
          </cell>
          <cell r="F91" t="str">
            <v xml:space="preserve"> </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xml:space="preserve"> </v>
          </cell>
        </row>
        <row r="173">
          <cell r="A173" t="e">
            <v>#REF!</v>
          </cell>
        </row>
        <row r="174">
          <cell r="A174" t="e">
            <v>#REF!</v>
          </cell>
        </row>
        <row r="175">
          <cell r="A175" t="e">
            <v>#REF!</v>
          </cell>
        </row>
        <row r="176">
          <cell r="A176" t="e">
            <v>#REF!</v>
          </cell>
          <cell r="F176" t="str">
            <v xml:space="preserve">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D223" t="str">
            <v xml:space="preserve"> </v>
          </cell>
          <cell r="E223" t="str">
            <v xml:space="preserve"> </v>
          </cell>
          <cell r="F223" t="str">
            <v xml:space="preserve"> </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xml:space="preserve">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D253" t="str">
            <v xml:space="preserve"> </v>
          </cell>
          <cell r="E253" t="str">
            <v xml:space="preserve"> </v>
          </cell>
          <cell r="F253" t="str">
            <v xml:space="preserve"> </v>
          </cell>
        </row>
        <row r="254">
          <cell r="A254" t="e">
            <v>#REF!</v>
          </cell>
          <cell r="B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수량산출"/>
      <sheetName val="전기"/>
      <sheetName val="2-1. 경관조명 내역총괄표"/>
      <sheetName val="공사개요"/>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건축일위"/>
      <sheetName val="그라우팅일위"/>
      <sheetName val="수량산출"/>
      <sheetName val="수량산출(음암)"/>
      <sheetName val="갑지"/>
      <sheetName val="노임단가"/>
      <sheetName val="단가 및 재료비"/>
      <sheetName val="단가산출2"/>
      <sheetName val="일위대가"/>
      <sheetName val="전기"/>
      <sheetName val="00노임기준"/>
      <sheetName val="N賃率-職"/>
      <sheetName val="I一般比"/>
      <sheetName val="기본일위"/>
      <sheetName val="수목단가"/>
      <sheetName val="식재수량표"/>
      <sheetName val="자재단가"/>
      <sheetName val="94"/>
      <sheetName val="Sheet1"/>
      <sheetName val="#REF"/>
      <sheetName val="신우"/>
      <sheetName val="소비자가"/>
      <sheetName val="건축"/>
      <sheetName val="제잡비"/>
      <sheetName val="데이타"/>
      <sheetName val="토사(PE)"/>
      <sheetName val="기계경비산출기준"/>
      <sheetName val="원가계산서"/>
      <sheetName val="시설수량표"/>
      <sheetName val="총 원가계산"/>
      <sheetName val="일위목록"/>
      <sheetName val="철거산출근거"/>
      <sheetName val="공사개요"/>
      <sheetName val="현장관리비"/>
      <sheetName val="TEL"/>
      <sheetName val="단가표"/>
      <sheetName val="집계표"/>
      <sheetName val="내역서"/>
      <sheetName val="건축내역"/>
      <sheetName val="개산공사비"/>
      <sheetName val="부대내역"/>
      <sheetName val="안전장치"/>
      <sheetName val="정공공사"/>
      <sheetName val="간이(갑)"/>
      <sheetName val="자료"/>
      <sheetName val="간선"/>
      <sheetName val="전압"/>
      <sheetName val="조도"/>
      <sheetName val="동력"/>
      <sheetName val="Sheet14"/>
      <sheetName val="건축명"/>
      <sheetName val="기계명"/>
      <sheetName val="전기명"/>
      <sheetName val="토목명"/>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수량-가로등"/>
      <sheetName val="단가"/>
      <sheetName val="H-PILE수량집계"/>
      <sheetName val="해평견적"/>
      <sheetName val="소비자가"/>
      <sheetName val="말뚝지지력산정"/>
      <sheetName val="돌담교 상부수량"/>
      <sheetName val="SLAB&quot;1&quot;"/>
      <sheetName val="토적표"/>
      <sheetName val="총괄"/>
      <sheetName val="기초단가"/>
      <sheetName val="중기손료"/>
      <sheetName val="산출근거"/>
      <sheetName val="건축내역"/>
      <sheetName val="건축"/>
      <sheetName val="원가계산"/>
      <sheetName val="개산공사비"/>
      <sheetName val="6PILE  (돌출)"/>
      <sheetName val="8.석축단위(H=1.5M)"/>
      <sheetName val="BID"/>
      <sheetName val="일위대가9803"/>
      <sheetName val="설계명세서"/>
      <sheetName val="내역"/>
      <sheetName val="노임이"/>
      <sheetName val="실행철강하도"/>
      <sheetName val="수량산출"/>
      <sheetName val="#REF"/>
      <sheetName val="8.PILE  (돌출)"/>
      <sheetName val="원가계산서"/>
      <sheetName val="산근"/>
      <sheetName val="입력자료"/>
      <sheetName val="내역서1999.8최종"/>
      <sheetName val="내역서 제출"/>
      <sheetName val="공사개요"/>
      <sheetName val="설계예시"/>
      <sheetName val="1단계"/>
      <sheetName val="골조시행"/>
      <sheetName val="우수받이"/>
      <sheetName val="역T형교대(말뚝기초)"/>
      <sheetName val="단위수량"/>
      <sheetName val="가시설수량"/>
      <sheetName val="기안"/>
      <sheetName val="테이블"/>
      <sheetName val="토목주소"/>
      <sheetName val="날개벽수량표"/>
      <sheetName val="덕전리"/>
      <sheetName val="입찰안"/>
      <sheetName val="2.가정단면"/>
      <sheetName val="사급자재"/>
      <sheetName val="3BL공동구 수량"/>
      <sheetName val="POL6차-PIPING"/>
      <sheetName val="b_balju_cho"/>
      <sheetName val="방음벽기초"/>
      <sheetName val="단중표"/>
      <sheetName val="건축명"/>
      <sheetName val="기계명"/>
      <sheetName val="전기명"/>
      <sheetName val="토목명"/>
      <sheetName val="표지"/>
      <sheetName val="데이타"/>
      <sheetName val="견적단가"/>
      <sheetName val="노임단가"/>
      <sheetName val="SAP_INPUT"/>
      <sheetName val="갑지(추정)"/>
      <sheetName val="철거산출근거"/>
      <sheetName val="노무비단가"/>
      <sheetName val="2.토목공사"/>
      <sheetName val="INPUT"/>
      <sheetName val="설계기준"/>
      <sheetName val="내역1"/>
      <sheetName val="2호맨홀공제수량"/>
      <sheetName val="제원및배치"/>
      <sheetName val="돌담교_상부수량"/>
      <sheetName val="CON기초"/>
      <sheetName val="집수정(600-700)"/>
      <sheetName val="단가대비표"/>
      <sheetName val="교각계산"/>
      <sheetName val="전기"/>
      <sheetName val="중동공구"/>
      <sheetName val="CON'C"/>
      <sheetName val="건물철거"/>
      <sheetName val="기타배수구조물깨기-단위수량"/>
      <sheetName val="BOX-1510"/>
      <sheetName val="내역을"/>
      <sheetName val="COPING"/>
      <sheetName val="자재단가"/>
      <sheetName val="I一般比"/>
      <sheetName val="신규보류입력"/>
      <sheetName val="이름정의"/>
      <sheetName val="입력"/>
      <sheetName val="초기화면"/>
      <sheetName val="7.PILE  (돌출)"/>
      <sheetName val="Total"/>
      <sheetName val="정부노임단가"/>
      <sheetName val="식재인부"/>
      <sheetName val="용수량(생활용수)"/>
      <sheetName val="건축내역서"/>
      <sheetName val="설비내역서"/>
      <sheetName val="전기내역서"/>
      <sheetName val="집계표"/>
      <sheetName val="AS포장복구 "/>
      <sheetName val="FILE1"/>
      <sheetName val="ABUT수량-A1"/>
      <sheetName val="안전장치"/>
      <sheetName val="노임,재료비"/>
      <sheetName val="단가조사서"/>
      <sheetName val="구체"/>
      <sheetName val="좌측날개벽"/>
      <sheetName val="우측날개벽"/>
      <sheetName val="Sheet3"/>
      <sheetName val="setup"/>
      <sheetName val="총괄표"/>
      <sheetName val="내역표지"/>
      <sheetName val="노임"/>
      <sheetName val="초"/>
      <sheetName val="가도공"/>
      <sheetName val="토공개요C"/>
      <sheetName val="정공공사"/>
      <sheetName val="공사비 증감 내역서"/>
      <sheetName val="수목단가"/>
      <sheetName val="시설수량표"/>
      <sheetName val="식재수량표"/>
      <sheetName val="관경별내역서"/>
      <sheetName val="일위목록"/>
      <sheetName val="2-1. 경관조명 내역총괄표"/>
      <sheetName val="대전가오_견출_집계표"/>
      <sheetName val="공사"/>
      <sheetName val="Sheet5"/>
      <sheetName val="연결관암거"/>
      <sheetName val="예산명세서"/>
      <sheetName val="자료입력"/>
      <sheetName val="DATE"/>
      <sheetName val="도로"/>
      <sheetName val="6호기"/>
      <sheetName val="터파기및재료"/>
      <sheetName val="산출내역서집계표"/>
      <sheetName val="데리네이타현황"/>
      <sheetName val="대림경상68억"/>
      <sheetName val="운임료"/>
      <sheetName val="Macro2"/>
      <sheetName val="설명서 "/>
      <sheetName val="토목"/>
      <sheetName val="년도별노임표"/>
      <sheetName val="중기목록표"/>
      <sheetName val="구조물철거타공정이월"/>
      <sheetName val="1.설계조건"/>
      <sheetName val="내역서"/>
      <sheetName val="Sheet1"/>
      <sheetName val="공구"/>
      <sheetName val="관로토공"/>
      <sheetName val="Sheet2"/>
      <sheetName val="갑지"/>
      <sheetName val="작업입력"/>
      <sheetName val="Macro1"/>
      <sheetName val="2003상반기노임기준"/>
      <sheetName val="99노임기준"/>
      <sheetName val="수로BOX"/>
      <sheetName val="증감내역서"/>
      <sheetName val="2000전체분"/>
      <sheetName val="2000년1차"/>
      <sheetName val="관급자재대"/>
      <sheetName val="대비"/>
      <sheetName val="기계경비(시간당)"/>
      <sheetName val="램머"/>
      <sheetName val="대창(함평)"/>
      <sheetName val="대창(장성)"/>
      <sheetName val="대창(함평)-창열"/>
      <sheetName val="BOX(1.5X1.5)"/>
      <sheetName val="일반수량"/>
      <sheetName val="날개벽(TYPE2)"/>
      <sheetName val="적용기준"/>
      <sheetName val="pier-1"/>
      <sheetName val="수량"/>
      <sheetName val="단면치수"/>
      <sheetName val="노임단가 (2)"/>
      <sheetName val="보도교산출근거"/>
      <sheetName val="토공개요"/>
      <sheetName val="토공(1)"/>
      <sheetName val="단가 및 재료비"/>
      <sheetName val="중기사용료산출근거"/>
      <sheetName val="T13(P68~72,78)"/>
      <sheetName val="건축일위"/>
      <sheetName val="그라우팅일위"/>
      <sheetName val="문산방향-교대(A2)"/>
      <sheetName val="맨홀수량"/>
      <sheetName val="부대내역"/>
      <sheetName val="공종별자재"/>
      <sheetName val="우수공"/>
      <sheetName val="환경기계공정표 (3)"/>
      <sheetName val="견적서"/>
      <sheetName val="원가&amp;하도급원가"/>
      <sheetName val="각형맨홀"/>
      <sheetName val="준공조서"/>
      <sheetName val="공사준공계"/>
      <sheetName val="준공검사보고서"/>
      <sheetName val="투찰"/>
      <sheetName val="L_RPTB02_01"/>
      <sheetName val="A2"/>
      <sheetName val="계단"/>
      <sheetName val=" 상부공통집계(총괄)"/>
      <sheetName val="청주(철골발주의뢰서)"/>
      <sheetName val="일위대가표"/>
      <sheetName val="조작대(1연)"/>
      <sheetName val="설계변경총괄표(계산식)"/>
      <sheetName val="방수"/>
      <sheetName val="포장자재집계표"/>
      <sheetName val="EQUIP LIST"/>
      <sheetName val="기본일위"/>
      <sheetName val="중기단가LIST"/>
      <sheetName val="산출기준"/>
      <sheetName val="개별직종노임"/>
      <sheetName val="엔지니어링노임"/>
      <sheetName val="N賃率-職"/>
      <sheetName val="2"/>
      <sheetName val="터파기단면도(보도)"/>
      <sheetName val="격점수량"/>
      <sheetName val="II손익관리"/>
      <sheetName val="기존건물 깨기원단위"/>
      <sheetName val="시장성초안camera"/>
      <sheetName val="장비종합부표"/>
      <sheetName val="집계표_식재"/>
      <sheetName val="부표"/>
      <sheetName val="가감수량"/>
      <sheetName val="맨홀수량산출"/>
      <sheetName val="Sheet1 (2)"/>
      <sheetName val="FAB별"/>
      <sheetName val="역T형"/>
      <sheetName val="재료비"/>
      <sheetName val="차액보증"/>
      <sheetName val="부속동"/>
      <sheetName val="기본데이타입력"/>
      <sheetName val="단가산출2"/>
      <sheetName val="실행"/>
      <sheetName val="시설일위"/>
      <sheetName val="식재일위"/>
      <sheetName val="tggwan(mac)"/>
      <sheetName val="HVAC"/>
      <sheetName val="대공종"/>
      <sheetName val="개별직종노임단가(2003.9)"/>
      <sheetName val="3련 BOX"/>
      <sheetName val="실행내역(10.13)"/>
      <sheetName val="도급"/>
      <sheetName val="DATA"/>
      <sheetName val="1구간FRP수량산출"/>
      <sheetName val="경비_원본"/>
      <sheetName val="공사원가계산서"/>
      <sheetName val="도급예산내역서총괄표"/>
      <sheetName val="Macro(차단기)"/>
      <sheetName val="프랜트면허"/>
      <sheetName val="JUCKEYK"/>
      <sheetName val="물가시세"/>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설계설명서"/>
      <sheetName val="실행(ALT1)"/>
      <sheetName val="양식3"/>
      <sheetName val="노.표-조"/>
      <sheetName val="단관데이터"/>
      <sheetName val="이형관데이터"/>
      <sheetName val="대로근거"/>
      <sheetName val="중로근거"/>
      <sheetName val="입력란"/>
      <sheetName val="97노임단가"/>
      <sheetName val="가설공사비"/>
      <sheetName val="도로구조공사비"/>
      <sheetName val="도로토공공사비"/>
      <sheetName val="여수토공사비"/>
      <sheetName val="철거현황"/>
      <sheetName val="기초자료입력"/>
      <sheetName val="준공정산"/>
      <sheetName val="기본단가표"/>
      <sheetName val="2000노임기준"/>
      <sheetName val="노무자도장2"/>
      <sheetName val="sw1"/>
      <sheetName val="목포방향"/>
      <sheetName val="집계"/>
      <sheetName val="식재"/>
      <sheetName val="시설물"/>
      <sheetName val="식재출력용"/>
      <sheetName val="유지관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토목공사일반"/>
      <sheetName val="unitpric"/>
      <sheetName val="noyim"/>
      <sheetName val="99노임단가"/>
      <sheetName val="설계내역서"/>
      <sheetName val="준비공"/>
      <sheetName val="목교수량산출"/>
      <sheetName val="물가단가"/>
      <sheetName val="제표일위대가"/>
      <sheetName val="208-238"/>
      <sheetName val="노무비"/>
      <sheetName val="건축계약내역"/>
      <sheetName val="수량산출서"/>
      <sheetName val="기계경비"/>
      <sheetName val="일위"/>
      <sheetName val="COVER"/>
      <sheetName val="철근량 산정"/>
      <sheetName val="구분표"/>
      <sheetName val="원형맨홀수량"/>
      <sheetName val="개거산출내역"/>
      <sheetName val="공사비산출내역"/>
      <sheetName val="연동내역"/>
      <sheetName val="건설성적"/>
      <sheetName val="슬래브 -연속(3경간)"/>
      <sheetName val="고창방향"/>
      <sheetName val="장비집계"/>
      <sheetName val="토공분배표"/>
      <sheetName val="일위대가목차"/>
      <sheetName val="간지"/>
      <sheetName val="산출3-동력"/>
      <sheetName val="산출4-전등"/>
      <sheetName val="원가"/>
      <sheetName val="종배수단위_CON기초"/>
      <sheetName val="터널굴착단산"/>
      <sheetName val="터널구조물산근"/>
      <sheetName val="총 원가계산"/>
      <sheetName val="위생"/>
      <sheetName val="산출2-전력"/>
      <sheetName val="산출9-TRAY"/>
      <sheetName val="원형1호맨홀토공수량"/>
      <sheetName val="D"/>
      <sheetName val="Front"/>
      <sheetName val="wall"/>
      <sheetName val="DATE2001"/>
      <sheetName val="평가데이터"/>
      <sheetName val="밸브설치"/>
      <sheetName val="사  업  비  수  지  예  산  서"/>
      <sheetName val="각사별공사비분개 "/>
      <sheetName val="배수공수집"/>
      <sheetName val="참여현황 (직원)"/>
      <sheetName val="종형증설공"/>
      <sheetName val="배수관산출"/>
      <sheetName val="type-F"/>
      <sheetName val="시노501"/>
      <sheetName val="빗물받이(910-510-410)"/>
      <sheetName val="포장집계"/>
      <sheetName val="포장연장"/>
      <sheetName val="교대철근집계"/>
      <sheetName val="산정표"/>
      <sheetName val="토공"/>
      <sheetName val="내역- CCTV"/>
      <sheetName val="내역서적용수량"/>
      <sheetName val="지급자재"/>
      <sheetName val="설비공사(4)"/>
      <sheetName val="견적1"/>
      <sheetName val="아파트"/>
      <sheetName val="부대시설"/>
      <sheetName val="자재단가_사급"/>
      <sheetName val="중기적산목록"/>
      <sheetName val="을지"/>
      <sheetName val="단가비교표"/>
      <sheetName val="DHEQSUPT"/>
      <sheetName val="(X)품셈집계"/>
      <sheetName val="단가산출1"/>
      <sheetName val="CONCRETE"/>
      <sheetName val="캔개발배경"/>
      <sheetName val="캔판매목표"/>
      <sheetName val="시장"/>
      <sheetName val="손익"/>
      <sheetName val="일정표"/>
      <sheetName val="개요"/>
      <sheetName val="마케팅"/>
      <sheetName val="목차"/>
      <sheetName val="추정손익"/>
      <sheetName val="할당"/>
      <sheetName val="실적"/>
      <sheetName val="제목"/>
      <sheetName val="원가,목표"/>
      <sheetName val="판매"/>
      <sheetName val="판촉"/>
      <sheetName val="협조"/>
      <sheetName val="정의"/>
      <sheetName val="대3류 "/>
      <sheetName val="분전반계산서(석관)"/>
      <sheetName val="제경비"/>
      <sheetName val="입력(K0)"/>
      <sheetName val="장비"/>
      <sheetName val="인부신상자료"/>
      <sheetName val="지수"/>
      <sheetName val="건축공사"/>
      <sheetName val="인제내역"/>
      <sheetName val="1~9 하중계산"/>
      <sheetName val="학습율"/>
      <sheetName val="PL단가산정"/>
      <sheetName val="그림"/>
      <sheetName val="그림2"/>
      <sheetName val="우수"/>
      <sheetName val="단가(자재)"/>
      <sheetName val="단가(노임)"/>
      <sheetName val="기초목록"/>
      <sheetName val="단위중량"/>
      <sheetName val="세목전체"/>
      <sheetName val="돌담교_상부수량1"/>
      <sheetName val="3BL공동구_수량"/>
      <sheetName val="내역서1999_8최종"/>
      <sheetName val="8_석축단위(H=1_5M)"/>
      <sheetName val="2_가정단면"/>
      <sheetName val="6PILE__(돌출)"/>
      <sheetName val="2_토목공사"/>
      <sheetName val="_상부공통집계(총괄)"/>
      <sheetName val="3-구교-오리지날"/>
      <sheetName val="경율산정.XLS"/>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변화치수"/>
      <sheetName val="코드표"/>
      <sheetName val="설계개요"/>
      <sheetName val="거래처등록"/>
      <sheetName val="참고자료"/>
      <sheetName val="견적갑지"/>
      <sheetName val="물량내역"/>
      <sheetName val="대구은행"/>
      <sheetName val="잡비계산"/>
      <sheetName val="검사원"/>
      <sheetName val="지점별강우량"/>
      <sheetName val="노임자재단가"/>
      <sheetName val="전등수량산출"/>
      <sheetName val="총_구조물공"/>
      <sheetName val="woo(mac)"/>
      <sheetName val="설치조서"/>
      <sheetName val="배수공집계표"/>
      <sheetName val="예정공정표"/>
      <sheetName val="건설사업관리 공제요율"/>
      <sheetName val="건설공사 감리원 배치기준"/>
      <sheetName val="책임감리 공제요율"/>
      <sheetName val="본문"/>
      <sheetName val="참조"/>
      <sheetName val="2.대외공문"/>
      <sheetName val="간접"/>
      <sheetName val="1.토공"/>
      <sheetName val="노임DB"/>
      <sheetName val="BSD (2)"/>
      <sheetName val="소방"/>
      <sheetName val="주공 갑지"/>
      <sheetName val="진주방향"/>
      <sheetName val="일위대가(가설)"/>
      <sheetName val="금액"/>
      <sheetName val="설계"/>
      <sheetName val="내역서(도급)"/>
      <sheetName val="계수시트"/>
      <sheetName val="제잡비"/>
      <sheetName val="단가조사"/>
      <sheetName val="BS2"/>
      <sheetName val="1.견적보고서"/>
      <sheetName val="날개벽"/>
      <sheetName val="현장경비"/>
      <sheetName val="노임단가표"/>
      <sheetName val="예총"/>
      <sheetName val="Bldg Brkdown"/>
      <sheetName val="산출3-유도등"/>
      <sheetName val="산출2-동력"/>
      <sheetName val="산출2-피뢰침"/>
      <sheetName val="5사남"/>
      <sheetName val="준검 내역서"/>
      <sheetName val="총정리"/>
      <sheetName val="INPUTDATA"/>
      <sheetName val="GT 1050x650"/>
      <sheetName val="매인"/>
      <sheetName val="공사일위대가"/>
      <sheetName val="15)VE제안서(유형1)"/>
      <sheetName val="12)아이디어 목록 및 개략평가"/>
      <sheetName val="11)VE 예비검토서"/>
      <sheetName val="15-3)VE제안서(가치향상 등)"/>
      <sheetName val="15-2)VE제안서(유형3)"/>
      <sheetName val="기초수량자료"/>
      <sheetName val="우각부보강"/>
      <sheetName val="건축집계"/>
      <sheetName val="준공조서갑지"/>
      <sheetName val="01노임적용기준"/>
      <sheetName val="간이(갑)"/>
      <sheetName val="기초자료"/>
      <sheetName val="1호맨홀토공"/>
      <sheetName val="동일대내"/>
      <sheetName val="3.하중산정4.지지력"/>
      <sheetName val="플랜트 설치"/>
      <sheetName val="단가목록"/>
      <sheetName val="자재목록"/>
      <sheetName val="노임목록"/>
      <sheetName val="공사비예산서(토목분)"/>
      <sheetName val="횡배수관수량집계"/>
      <sheetName val="횡배수관기초"/>
      <sheetName val="직재"/>
      <sheetName val="재집"/>
      <sheetName val="재료집계표"/>
      <sheetName val="단가산출서 (2)"/>
      <sheetName val="단가산출서"/>
      <sheetName val="소요자재명세서"/>
      <sheetName val="과거자료"/>
      <sheetName val="식생블럭단위수량"/>
      <sheetName val="결재란"/>
      <sheetName val="2.견적조건 정보"/>
      <sheetName val="공간분류체계"/>
      <sheetName val="부위별항목"/>
      <sheetName val="영향요인"/>
      <sheetName val="대창토공"/>
      <sheetName val="산출서-1"/>
      <sheetName val="산출서-수식"/>
      <sheetName val="TOTAL_BOQ"/>
      <sheetName val="설계내역"/>
      <sheetName val="단위집계표"/>
      <sheetName val="단위량당중기"/>
      <sheetName val="수지예산"/>
      <sheetName val="노임단가(직종번호 순)"/>
      <sheetName val="설계예산서"/>
      <sheetName val="상부수량"/>
      <sheetName val="공량산출서"/>
      <sheetName val="설계내역2"/>
      <sheetName val="시설국장자료"/>
      <sheetName val="설계서(동안동)"/>
      <sheetName val="수목표준대가"/>
      <sheetName val="산출집계표"/>
      <sheetName val="검측감리공제요율"/>
      <sheetName val="시공감리공제요율"/>
      <sheetName val="책임감리공제요율"/>
      <sheetName val="가로등"/>
      <sheetName val="출력"/>
      <sheetName val="근로자명단"/>
      <sheetName val="참조자료"/>
      <sheetName val="교대"/>
      <sheetName val="98수문일위"/>
      <sheetName val="음료실행"/>
      <sheetName val="포장수량"/>
      <sheetName val="기초수량산출서"/>
      <sheetName val="4.2.1 마루높이 검토"/>
      <sheetName val="내역서_제출"/>
      <sheetName val="8_PILE__(돌출)"/>
      <sheetName val="EQUIP_LIST"/>
      <sheetName val="BOX(1_5X1_5)"/>
      <sheetName val="7_PILE__(돌출)"/>
      <sheetName val="공사비_증감_내역서"/>
      <sheetName val="실행내역(10_13)"/>
      <sheetName val="토사(PE)"/>
      <sheetName val="매원개착터널총괄"/>
      <sheetName val=""/>
      <sheetName val="기계경비산출기준"/>
      <sheetName val="기계경비목록"/>
      <sheetName val="건설기계가격1"/>
      <sheetName val="회사기초자료"/>
      <sheetName val="가시설단위수량"/>
      <sheetName val="약품공급2"/>
      <sheetName val="내역(포장)"/>
      <sheetName val="BOQ"/>
      <sheetName val="노무비계"/>
      <sheetName val="7월천안현장 집계표"/>
      <sheetName val="장비.자재"/>
      <sheetName val="장비명세서"/>
      <sheetName val=" 노무집계"/>
      <sheetName val="일용노무비"/>
      <sheetName val="수량산출(음암)"/>
      <sheetName val="가시설(TYPE-A)"/>
      <sheetName val="토목검측서"/>
      <sheetName val="Sheet17"/>
      <sheetName val="CTEMCOST"/>
      <sheetName val="결재갑지"/>
      <sheetName val="직접비"/>
      <sheetName val="자단"/>
      <sheetName val="48일위"/>
      <sheetName val="48수량"/>
      <sheetName val="22수량"/>
      <sheetName val="49일위"/>
      <sheetName val="22일위"/>
      <sheetName val="49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전문"/>
      <sheetName val="예산서"/>
      <sheetName val="사급분"/>
      <sheetName val="도급총괄"/>
      <sheetName val="설계예시"/>
      <sheetName val="세부내역"/>
      <sheetName val="단가목록"/>
      <sheetName val="자재집계"/>
      <sheetName val="일위대가 "/>
      <sheetName val="정공공사"/>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총괄)"/>
      <sheetName val="공사총괄"/>
      <sheetName val="사급자재"/>
      <sheetName val="전문"/>
      <sheetName val="예산서"/>
      <sheetName val="품질시험비"/>
      <sheetName val="사급분"/>
      <sheetName val="사급내역"/>
      <sheetName val="도급총괄"/>
      <sheetName val="도급내역표지"/>
      <sheetName val="도급내역"/>
      <sheetName val="건축품셈총괄표"/>
      <sheetName val="건축품셈"/>
      <sheetName val="표준품셈목록"/>
      <sheetName val="표준품셈"/>
      <sheetName val="노임"/>
      <sheetName val="장비부표"/>
      <sheetName val="인테리어(로비외6)"/>
      <sheetName val="차고도급내역"/>
      <sheetName val="중기부표"/>
      <sheetName val="연기지점견적서"/>
      <sheetName val="사급자재내역"/>
      <sheetName val="설계예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구조물"/>
      <sheetName val="토공"/>
      <sheetName val="총집계표"/>
      <sheetName val="#REF"/>
      <sheetName val="현장관리비"/>
      <sheetName val="장비비"/>
    </sheetNames>
    <sheetDataSet>
      <sheetData sheetId="0" refreshError="1"/>
      <sheetData sheetId="1"/>
      <sheetData sheetId="2" refreshError="1"/>
      <sheetData sheetId="3" refreshError="1"/>
      <sheetData sheetId="4" refreshError="1"/>
      <sheetData sheetId="5" refreshError="1"/>
      <sheetData sheetId="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설계 내역서"/>
      <sheetName val="품셈총괄표"/>
      <sheetName val=" 품셈"/>
      <sheetName val="장비부표총괄표"/>
      <sheetName val="부표총괄표"/>
      <sheetName val="일반부표"/>
      <sheetName val="별표총괄표"/>
      <sheetName val="별표 "/>
      <sheetName val="자료"/>
      <sheetName val="단가"/>
      <sheetName val="Sheet13"/>
      <sheetName val="Sheet14"/>
      <sheetName val="Sheet15"/>
      <sheetName val="Sheet16"/>
      <sheetName val="데이타"/>
      <sheetName val="인건비 "/>
      <sheetName val="품셈"/>
      <sheetName val="기별종합"/>
      <sheetName val="도급내역"/>
      <sheetName val="설계예시"/>
      <sheetName val="일위대가"/>
      <sheetName val="AS포장복구 "/>
      <sheetName val="내역"/>
      <sheetName val="DATE"/>
      <sheetName val="터파기및재료"/>
      <sheetName val="국산화"/>
      <sheetName val="수량집계(1)"/>
      <sheetName val="토사(PE)"/>
      <sheetName val="모래기초"/>
      <sheetName val="G.R300경비"/>
      <sheetName val="연결임시"/>
      <sheetName val="공사비예산서 (2)"/>
      <sheetName val="설계 내역서 (2)"/>
      <sheetName val="별표 (2)"/>
      <sheetName val="사급자재"/>
      <sheetName val="지입자재"/>
      <sheetName val="자재수량"/>
      <sheetName val="토량총괄"/>
      <sheetName val="토적계산"/>
      <sheetName val="구조물토량"/>
      <sheetName val="우수평균깊이"/>
      <sheetName val="구조물수량산출"/>
      <sheetName val="Sheet11"/>
      <sheetName val="Sheet12"/>
      <sheetName val="일반부표총괄"/>
      <sheetName val="별 표"/>
      <sheetName val="별표총괄"/>
      <sheetName val="품셈TABLE"/>
      <sheetName val="견적 조건 변경사항"/>
      <sheetName val="단지내-공내역"/>
      <sheetName val="Sheet2"/>
      <sheetName val="Sheet3"/>
      <sheetName val="JOIN(2span)"/>
      <sheetName val="내역표지"/>
      <sheetName val="원가계산서(총괄)"/>
      <sheetName val="산출내역집계"/>
      <sheetName val="건축집계"/>
      <sheetName val="건축내역"/>
      <sheetName val="토목집계"/>
      <sheetName val="토목내역"/>
      <sheetName val="설비집계"/>
      <sheetName val="설비내역"/>
      <sheetName val="별표내역"/>
      <sheetName val="노임단가"/>
      <sheetName val="품셈표"/>
      <sheetName val="품 셈"/>
      <sheetName val="부표"/>
      <sheetName val="부표 TABLE"/>
      <sheetName val="Sheet4"/>
      <sheetName val="Sheet5"/>
      <sheetName val="Sheet6"/>
      <sheetName val="종단계산"/>
      <sheetName val="포장(수량)-관로부"/>
      <sheetName val="금액내역서"/>
      <sheetName val="원가계산서(남측)"/>
      <sheetName val="공통가설(현장검토안)"/>
      <sheetName val="토목"/>
      <sheetName val="TB-내역서"/>
      <sheetName val="3BL공동구 수량"/>
      <sheetName val="자재집계표"/>
      <sheetName val="실행내역"/>
      <sheetName val="우,오수"/>
      <sheetName val="자료입력"/>
      <sheetName val="견적서"/>
      <sheetName val="도급"/>
      <sheetName val="총괄-1"/>
      <sheetName val="일위대가표"/>
      <sheetName val="PIPE(UG)내역"/>
      <sheetName val="보차도경계석"/>
      <sheetName val="시설물기초"/>
      <sheetName val="부표총괄"/>
      <sheetName val="품셈1-"/>
      <sheetName val="AABS내역"/>
      <sheetName val="공사내역"/>
      <sheetName val="별총"/>
      <sheetName val="원가계산"/>
      <sheetName val="2000년1차"/>
      <sheetName val="단가표"/>
      <sheetName val="EJ"/>
      <sheetName val="간접경상비"/>
      <sheetName val="시멘트"/>
      <sheetName val="6-1. 관개량조서"/>
      <sheetName val="오억미만"/>
      <sheetName val="단중"/>
      <sheetName val="을지"/>
      <sheetName val="경비_원본"/>
      <sheetName val="총물량"/>
      <sheetName val="LIST"/>
      <sheetName val="접속도로"/>
      <sheetName val="인건비"/>
      <sheetName val="중기"/>
      <sheetName val="정렬"/>
      <sheetName val="플랜트 설치"/>
      <sheetName val="건축"/>
      <sheetName val="투찰(하수)"/>
      <sheetName val="접속도로1"/>
      <sheetName val="Ⅴ-2.공종별내역"/>
      <sheetName val="갑지"/>
      <sheetName val="토목내역서"/>
      <sheetName val="일위대가목록"/>
      <sheetName val="PUMP"/>
      <sheetName val="VENDOR LIST"/>
      <sheetName val="공통비"/>
      <sheetName val="6동"/>
      <sheetName val="노임"/>
      <sheetName val="sw1"/>
      <sheetName val="NOMUBI"/>
      <sheetName val="접속도로집계"/>
      <sheetName val="실행"/>
      <sheetName val="단중표"/>
      <sheetName val="자재단가조사표-수목"/>
      <sheetName val="기성내역서표지"/>
      <sheetName val="00상노임"/>
      <sheetName val="부대내역"/>
      <sheetName val="값"/>
      <sheetName val="일위"/>
      <sheetName val="참조-(1)"/>
      <sheetName val="내역서"/>
      <sheetName val="NYS"/>
      <sheetName val="#REF"/>
      <sheetName val="표준단면수량(출력안함)"/>
      <sheetName val="구조물"/>
      <sheetName val="예산M2"/>
      <sheetName val="원가계산서"/>
      <sheetName val="전기"/>
      <sheetName val="공정코드"/>
      <sheetName val="data"/>
      <sheetName val="2.품제O호표"/>
      <sheetName val="프랜트면허"/>
      <sheetName val="소방"/>
      <sheetName val="마감"/>
      <sheetName val="부대공(집계)"/>
      <sheetName val="외주비"/>
      <sheetName val="별표집계"/>
      <sheetName val="일위대가표집계표"/>
      <sheetName val="교통대책내역"/>
      <sheetName val="가시설(TYPE-A)"/>
      <sheetName val="1-1평균터파기고(1)"/>
      <sheetName val="에너지요금"/>
      <sheetName val="공사개요"/>
      <sheetName val="수량산출서"/>
      <sheetName val="제품별절단길이-0628"/>
      <sheetName val="절단길이-CODE4"/>
      <sheetName val="색상코드-CODE5,6,7,8"/>
      <sheetName val="직노"/>
      <sheetName val="견적의뢰"/>
      <sheetName val="잡설비내역"/>
      <sheetName val="토공사"/>
      <sheetName val="빙장비사양"/>
      <sheetName val="장비사양"/>
      <sheetName val="대구칠곡5전기"/>
      <sheetName val="장비별표(오거보링)(Ø400)(12M)"/>
      <sheetName val="Sheet1"/>
      <sheetName val="1월"/>
      <sheetName val="지질조사"/>
      <sheetName val="하수급견적대비"/>
      <sheetName val="관계주식"/>
      <sheetName val="평균터파기고(1-2,ASP)"/>
      <sheetName val="국내"/>
      <sheetName val="중소기업"/>
      <sheetName val="BID"/>
      <sheetName val="갑지(요약)"/>
      <sheetName val="사다리"/>
      <sheetName val="포장공사"/>
      <sheetName val="가시설흙막이"/>
      <sheetName val="갑지(추정)"/>
      <sheetName val="기초일위"/>
      <sheetName val="일위대가목차"/>
      <sheetName val="집계"/>
      <sheetName val="Macro1"/>
      <sheetName val="guard(mac)"/>
      <sheetName val="물량표"/>
      <sheetName val="정부노임단가"/>
      <sheetName val="밸브설치"/>
      <sheetName val="대가표(품셈)"/>
      <sheetName val="200"/>
      <sheetName val="청주(철골발주의뢰서)"/>
      <sheetName val="정공공사"/>
      <sheetName val="명단"/>
      <sheetName val="정부노임"/>
      <sheetName val="우수맨홀공제단위수량"/>
      <sheetName val="자재단가"/>
      <sheetName val="P.M 별"/>
      <sheetName val="평자재단가"/>
      <sheetName val="원본"/>
      <sheetName val="부대공Ⅱ"/>
      <sheetName val="품목"/>
      <sheetName val="I一般比"/>
      <sheetName val="직재"/>
      <sheetName val="Customer Databas"/>
      <sheetName val="총괄표"/>
      <sheetName val="공통가설"/>
      <sheetName val="laroux"/>
      <sheetName val="전기관급내역서"/>
      <sheetName val="전기관급내역총계"/>
      <sheetName val="목차"/>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인건-측정"/>
      <sheetName val="Y-WORK"/>
      <sheetName val="내역_ver1.0"/>
      <sheetName val="골조시행"/>
      <sheetName val="설 계"/>
      <sheetName val="토공집계표"/>
      <sheetName val="지급자재"/>
      <sheetName val="기계경비(시간당)"/>
      <sheetName val="A3.공사비 검토"/>
      <sheetName val="이자율"/>
      <sheetName val="이익영"/>
      <sheetName val="변경총괄표"/>
      <sheetName val="재공품"/>
      <sheetName val="입력자료(노무비)"/>
      <sheetName val="분수장비시설수량"/>
      <sheetName val="식재수량표"/>
      <sheetName val="입고장부 (4)"/>
      <sheetName val="inputdata"/>
      <sheetName val="남양내역"/>
      <sheetName val="설계예산서"/>
      <sheetName val="품셈목록"/>
      <sheetName val="제잡비(주공종)"/>
      <sheetName val="별표 (1)"/>
      <sheetName val="잡비"/>
      <sheetName val="6호기"/>
      <sheetName val="유림골조"/>
      <sheetName val="건축공사"/>
      <sheetName val="건축직"/>
      <sheetName val="원가"/>
      <sheetName val="단가 및 재료비"/>
      <sheetName val="9-1차이내역"/>
      <sheetName val="SIL98"/>
      <sheetName val="노임대가"/>
      <sheetName val="1062-X방향 "/>
      <sheetName val="2002상반기노임기준"/>
      <sheetName val="비탈면보호공수량산출"/>
      <sheetName val="내역조적"/>
      <sheetName val="세부내역"/>
      <sheetName val="전기일위대가"/>
      <sheetName val="산출내역서"/>
      <sheetName val="부분별수량산출(조합기초)"/>
      <sheetName val="조명시설"/>
      <sheetName val="(C)원내역"/>
      <sheetName val="견적대비"/>
      <sheetName val="총괄원가계산서"/>
      <sheetName val="SLAB&quot;1&quot;"/>
      <sheetName val="SG"/>
      <sheetName val="견"/>
      <sheetName val="공사비산출내역"/>
      <sheetName val="선수금"/>
      <sheetName val="출자한도"/>
      <sheetName val="MIJIBI"/>
      <sheetName val="MOTOR"/>
      <sheetName val="식재일위"/>
      <sheetName val="조명율표"/>
      <sheetName val="AP1"/>
      <sheetName val="몰탈재료산출"/>
      <sheetName val="집계표"/>
      <sheetName val="노무비"/>
      <sheetName val="재료"/>
      <sheetName val="자재단가비교표"/>
      <sheetName val="포장복구집계"/>
      <sheetName val="하조서"/>
      <sheetName val="3.3수량집계"/>
      <sheetName val="개요"/>
      <sheetName val="수량산출서 갑지"/>
      <sheetName val="101동"/>
      <sheetName val="DB"/>
      <sheetName val="입찰"/>
      <sheetName val="현경"/>
      <sheetName val="관리,공감"/>
      <sheetName val="#3E1_GCR"/>
      <sheetName val="기본일위"/>
      <sheetName val="TABLE"/>
      <sheetName val="제잡비"/>
      <sheetName val="06-BATCH "/>
      <sheetName val="산출(열차무선)"/>
      <sheetName val="산출(역무통신)"/>
      <sheetName val="C3.토목_옹벽"/>
      <sheetName val="A6.샤시등"/>
      <sheetName val="기계사급자재"/>
      <sheetName val="날개벽수량표"/>
      <sheetName val="슬래브"/>
      <sheetName val="견적을지"/>
      <sheetName val="공사비투입-데이타"/>
      <sheetName val="기성부분내역(한빛-영조)"/>
      <sheetName val="세부내역(한빛-영조)"/>
      <sheetName val="토공총괄표"/>
      <sheetName val="암거"/>
      <sheetName val="노임이"/>
      <sheetName val="신당동집계표"/>
      <sheetName val="계수시트"/>
      <sheetName val="수로단위수량"/>
      <sheetName val="토공(우물통,기타) "/>
      <sheetName val="총괄"/>
      <sheetName val="wall"/>
      <sheetName val="국민연금표"/>
      <sheetName val="A1"/>
      <sheetName val="조달청적격심사"/>
      <sheetName val="토적(3차분)"/>
      <sheetName val="토량운반계산"/>
      <sheetName val="실행내역서 "/>
      <sheetName val="교량하부공"/>
      <sheetName val="구조물공집계"/>
      <sheetName val="투입내역"/>
      <sheetName val="자금신청서"/>
      <sheetName val="부대tu"/>
      <sheetName val="교육종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C3" t="str">
            <v xml:space="preserve">Q = </v>
          </cell>
          <cell r="D3" t="str">
            <v>3600 * q * K * f * E / Cm</v>
          </cell>
        </row>
        <row r="4">
          <cell r="D4" t="str">
            <v>q = 0.7</v>
          </cell>
        </row>
        <row r="5">
          <cell r="D5" t="str">
            <v>K = 0.9</v>
          </cell>
        </row>
        <row r="6">
          <cell r="D6" t="str">
            <v>f = 1 / L = 1 / 1.25 = 0.8</v>
          </cell>
        </row>
        <row r="7">
          <cell r="D7" t="str">
            <v>E = 0.7 - 0.05 = 0.65</v>
          </cell>
        </row>
        <row r="8">
          <cell r="D8" t="str">
            <v>Cm = 19 sec</v>
          </cell>
        </row>
        <row r="9">
          <cell r="C9" t="str">
            <v xml:space="preserve">Q = 3600 * 0.7 * 0.9 * 0.8 * 0.65 / 19 = </v>
          </cell>
        </row>
        <row r="10">
          <cell r="C10" t="str">
            <v xml:space="preserve"> </v>
          </cell>
        </row>
        <row r="12">
          <cell r="C12" t="str">
            <v>운     반 ( D.T 15 Ton )</v>
          </cell>
        </row>
        <row r="13">
          <cell r="C13" t="str">
            <v>Q =</v>
          </cell>
          <cell r="D13" t="str">
            <v>60 * q * f * E / Cm</v>
          </cell>
        </row>
        <row r="14">
          <cell r="D14" t="str">
            <v>q = T / rt * L = 15 / 1.8 * 1.25 = 10.41 ㎥</v>
          </cell>
        </row>
        <row r="15">
          <cell r="D15" t="str">
            <v>f = 0.8</v>
          </cell>
        </row>
        <row r="16">
          <cell r="D16" t="str">
            <v>E = 0.9</v>
          </cell>
        </row>
        <row r="17">
          <cell r="D17" t="str">
            <v>Cm = t1 + t2 + t3 + t4 + t5</v>
          </cell>
        </row>
        <row r="18">
          <cell r="D18" t="str">
            <v xml:space="preserve">t1 = 19 * 10.41 / ( 60 * 0.65 * 0.7 * 0.9 ) = 8.05  </v>
          </cell>
        </row>
        <row r="19">
          <cell r="D19" t="str">
            <v>t2 = ( 0.1/5 + 0.1/7 ) * 60 = 2.05</v>
          </cell>
        </row>
        <row r="20">
          <cell r="D20" t="str">
            <v>t3 = 0.8</v>
          </cell>
        </row>
        <row r="21">
          <cell r="D21" t="str">
            <v>Cm = 8.05 + 2.05 + 0.8 + 0.42 + 3.77 = 15.09 min</v>
          </cell>
        </row>
        <row r="22">
          <cell r="C22" t="str">
            <v>Q =</v>
          </cell>
          <cell r="D22" t="str">
            <v>60 * 10.41 * 0.8 * 0.9 / 15.09  =</v>
          </cell>
        </row>
        <row r="28">
          <cell r="C28" t="str">
            <v xml:space="preserve">Q = </v>
          </cell>
          <cell r="D28" t="str">
            <v>3600 * q * K * f * E / Cm</v>
          </cell>
        </row>
        <row r="29">
          <cell r="D29" t="str">
            <v>q = 0.7</v>
          </cell>
        </row>
        <row r="30">
          <cell r="D30" t="str">
            <v>K = 0.9</v>
          </cell>
        </row>
        <row r="31">
          <cell r="D31" t="str">
            <v>f = 1 / L = 1 / 1.375 = 0.727</v>
          </cell>
        </row>
        <row r="32">
          <cell r="D32" t="str">
            <v>E = 0.7 - 0.05 = 0.65</v>
          </cell>
        </row>
        <row r="33">
          <cell r="D33" t="str">
            <v>Cm = 19 sec</v>
          </cell>
        </row>
        <row r="34">
          <cell r="C34" t="str">
            <v xml:space="preserve">Q = 3600 * 0.7 * 0.9 * 0.73 * 0.65 / 19 = </v>
          </cell>
        </row>
        <row r="35">
          <cell r="C35" t="str">
            <v xml:space="preserve"> </v>
          </cell>
        </row>
        <row r="38">
          <cell r="C38" t="str">
            <v xml:space="preserve">Q = </v>
          </cell>
          <cell r="D38" t="str">
            <v>3600 * q * K * f * E / Cm</v>
          </cell>
        </row>
        <row r="39">
          <cell r="D39" t="str">
            <v>q = 0.7</v>
          </cell>
        </row>
        <row r="40">
          <cell r="D40" t="str">
            <v>K = 0.9</v>
          </cell>
        </row>
        <row r="41">
          <cell r="D41" t="str">
            <v>f = 1 / L = 1 / 1.375 = 0.727</v>
          </cell>
        </row>
        <row r="42">
          <cell r="D42" t="str">
            <v>E = 0.7 - 0.05 = 0.65</v>
          </cell>
        </row>
        <row r="43">
          <cell r="D43" t="str">
            <v>Cm = 25 sec</v>
          </cell>
        </row>
        <row r="44">
          <cell r="C44" t="str">
            <v xml:space="preserve">Q = 3600 * 0.7 * 0.9 * 0.73 * 0.65 / 25 = </v>
          </cell>
        </row>
        <row r="45">
          <cell r="C45" t="str">
            <v xml:space="preserve"> </v>
          </cell>
        </row>
        <row r="48">
          <cell r="C48" t="str">
            <v xml:space="preserve">Q = </v>
          </cell>
          <cell r="D48" t="str">
            <v>3600 * q * K * f * E / Cm</v>
          </cell>
        </row>
        <row r="49">
          <cell r="D49" t="str">
            <v>q = 0.7</v>
          </cell>
        </row>
        <row r="50">
          <cell r="D50" t="str">
            <v>K = 0.9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refreshError="1"/>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동해"/>
      <sheetName val="갑지"/>
      <sheetName val="한보중흥리b"/>
      <sheetName val="갑지 (2)"/>
      <sheetName val="을 1"/>
      <sheetName val="을 2"/>
      <sheetName val="기준단가표"/>
      <sheetName val="48일위(기존)"/>
    </sheetNames>
    <sheetDataSet>
      <sheetData sheetId="0" refreshError="1"/>
      <sheetData sheetId="1" refreshError="1"/>
      <sheetData sheetId="2" refreshError="1"/>
      <sheetData sheetId="3"/>
      <sheetData sheetId="4" refreshError="1"/>
      <sheetData sheetId="5"/>
      <sheetData sheetId="6"/>
      <sheetData sheetId="7" refreshError="1"/>
      <sheetData sheetId="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rus"/>
      <sheetName val="공사비예산서"/>
      <sheetName val="표지 (1)"/>
      <sheetName val="설계명세서"/>
      <sheetName val="표지 (2)"/>
      <sheetName val="품셈총괄표"/>
      <sheetName val="표지 (3)"/>
      <sheetName val="품셈표"/>
      <sheetName val="표지 (4)"/>
      <sheetName val="물량집계표"/>
      <sheetName val="표지 (5)"/>
      <sheetName val="일 위 대 가 표"/>
      <sheetName val="단가비교표"/>
      <sheetName val="단가산출"/>
      <sheetName val="표지 (6)"/>
      <sheetName val="운반비산출서"/>
      <sheetName val="표지 (7)"/>
      <sheetName val="자재중량집계표"/>
      <sheetName val="일위목록"/>
      <sheetName val="표지 (8)"/>
      <sheetName val="공사대비표"/>
      <sheetName val="공사비변경사유"/>
      <sheetName val="한전수탁공사비"/>
      <sheetName val="요율"/>
      <sheetName val="노임단가"/>
      <sheetName val="노임"/>
      <sheetName val="단가 "/>
      <sheetName val="수목표준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v>0.15</v>
          </cell>
        </row>
      </sheetData>
      <sheetData sheetId="24" refreshError="1">
        <row r="4">
          <cell r="B4" t="str">
            <v>갱부</v>
          </cell>
          <cell r="C4" t="str">
            <v>인</v>
          </cell>
          <cell r="D4">
            <v>51617</v>
          </cell>
        </row>
        <row r="5">
          <cell r="B5" t="str">
            <v>도목수</v>
          </cell>
          <cell r="C5" t="str">
            <v>인</v>
          </cell>
        </row>
        <row r="6">
          <cell r="B6" t="str">
            <v>건축목공</v>
          </cell>
          <cell r="C6" t="str">
            <v>인</v>
          </cell>
          <cell r="D6">
            <v>63257</v>
          </cell>
        </row>
        <row r="7">
          <cell r="B7" t="str">
            <v>형틀목공</v>
          </cell>
          <cell r="C7" t="str">
            <v>인</v>
          </cell>
          <cell r="D7">
            <v>64943</v>
          </cell>
        </row>
        <row r="8">
          <cell r="B8" t="str">
            <v>창호목공</v>
          </cell>
          <cell r="C8" t="str">
            <v>인</v>
          </cell>
          <cell r="D8">
            <v>53621</v>
          </cell>
        </row>
        <row r="9">
          <cell r="B9" t="str">
            <v>철골공</v>
          </cell>
          <cell r="C9" t="str">
            <v>인</v>
          </cell>
          <cell r="D9">
            <v>64609</v>
          </cell>
        </row>
        <row r="10">
          <cell r="B10" t="str">
            <v>철공</v>
          </cell>
          <cell r="C10" t="str">
            <v>인</v>
          </cell>
          <cell r="D10">
            <v>65845</v>
          </cell>
        </row>
        <row r="11">
          <cell r="B11" t="str">
            <v>철근공</v>
          </cell>
          <cell r="C11" t="str">
            <v>인</v>
          </cell>
          <cell r="D11">
            <v>68758</v>
          </cell>
        </row>
        <row r="12">
          <cell r="B12" t="str">
            <v>철판공</v>
          </cell>
          <cell r="C12" t="str">
            <v>인</v>
          </cell>
          <cell r="D12">
            <v>61903</v>
          </cell>
        </row>
        <row r="13">
          <cell r="B13" t="str">
            <v>셔터공</v>
          </cell>
          <cell r="C13" t="str">
            <v>인</v>
          </cell>
        </row>
        <row r="14">
          <cell r="B14" t="str">
            <v>샤시공</v>
          </cell>
          <cell r="C14" t="str">
            <v>인</v>
          </cell>
          <cell r="D14">
            <v>58429</v>
          </cell>
        </row>
        <row r="15">
          <cell r="B15" t="str">
            <v>절단공</v>
          </cell>
          <cell r="C15" t="str">
            <v>인</v>
          </cell>
          <cell r="D15">
            <v>59029</v>
          </cell>
        </row>
        <row r="16">
          <cell r="B16" t="str">
            <v>석공</v>
          </cell>
          <cell r="C16" t="str">
            <v>인</v>
          </cell>
          <cell r="D16">
            <v>65443</v>
          </cell>
        </row>
        <row r="17">
          <cell r="B17" t="str">
            <v>특수비계공</v>
          </cell>
          <cell r="C17" t="str">
            <v>인</v>
          </cell>
          <cell r="D17">
            <v>73285</v>
          </cell>
        </row>
        <row r="18">
          <cell r="B18" t="str">
            <v>비계공</v>
          </cell>
          <cell r="C18" t="str">
            <v>인</v>
          </cell>
          <cell r="D18">
            <v>68645</v>
          </cell>
        </row>
        <row r="19">
          <cell r="B19" t="str">
            <v>동발공(터널)</v>
          </cell>
          <cell r="C19" t="str">
            <v>인</v>
          </cell>
          <cell r="D19">
            <v>55046</v>
          </cell>
        </row>
        <row r="20">
          <cell r="B20" t="str">
            <v>조적공</v>
          </cell>
          <cell r="C20" t="str">
            <v>인</v>
          </cell>
          <cell r="D20">
            <v>57592</v>
          </cell>
        </row>
        <row r="21">
          <cell r="B21" t="str">
            <v>치장벽돌공</v>
          </cell>
          <cell r="C21" t="str">
            <v>인</v>
          </cell>
          <cell r="D21">
            <v>63567</v>
          </cell>
        </row>
        <row r="22">
          <cell r="B22" t="str">
            <v>벽돌(블럭)제작공</v>
          </cell>
          <cell r="C22" t="str">
            <v>인</v>
          </cell>
          <cell r="D22">
            <v>55132</v>
          </cell>
        </row>
        <row r="23">
          <cell r="B23" t="str">
            <v>연돌공</v>
          </cell>
          <cell r="C23" t="str">
            <v>인</v>
          </cell>
        </row>
        <row r="24">
          <cell r="B24" t="str">
            <v>미장공</v>
          </cell>
          <cell r="C24" t="str">
            <v>인</v>
          </cell>
          <cell r="D24">
            <v>59187</v>
          </cell>
        </row>
        <row r="25">
          <cell r="B25" t="str">
            <v>방수공</v>
          </cell>
          <cell r="C25" t="str">
            <v>인</v>
          </cell>
          <cell r="D25">
            <v>50753</v>
          </cell>
        </row>
        <row r="26">
          <cell r="B26" t="str">
            <v>타일공</v>
          </cell>
          <cell r="C26" t="str">
            <v>인</v>
          </cell>
          <cell r="D26">
            <v>57740</v>
          </cell>
        </row>
        <row r="27">
          <cell r="B27" t="str">
            <v>줄눈공</v>
          </cell>
          <cell r="C27" t="str">
            <v>인</v>
          </cell>
          <cell r="D27">
            <v>54268</v>
          </cell>
        </row>
        <row r="28">
          <cell r="B28" t="str">
            <v>연마공</v>
          </cell>
          <cell r="C28" t="str">
            <v>인</v>
          </cell>
          <cell r="D28">
            <v>60676</v>
          </cell>
        </row>
        <row r="29">
          <cell r="B29" t="str">
            <v>콘크리트공</v>
          </cell>
          <cell r="C29" t="str">
            <v>인</v>
          </cell>
          <cell r="D29">
            <v>63355</v>
          </cell>
        </row>
        <row r="30">
          <cell r="B30" t="str">
            <v>바이브레이터공</v>
          </cell>
          <cell r="C30" t="str">
            <v>인</v>
          </cell>
        </row>
        <row r="31">
          <cell r="B31" t="str">
            <v>보일러공</v>
          </cell>
          <cell r="C31" t="str">
            <v>인</v>
          </cell>
          <cell r="D31">
            <v>47570</v>
          </cell>
        </row>
        <row r="32">
          <cell r="B32" t="str">
            <v>배관공</v>
          </cell>
          <cell r="C32" t="str">
            <v>인</v>
          </cell>
          <cell r="D32">
            <v>51272</v>
          </cell>
        </row>
        <row r="33">
          <cell r="B33" t="str">
            <v>온돌공</v>
          </cell>
          <cell r="C33" t="str">
            <v>인</v>
          </cell>
        </row>
        <row r="34">
          <cell r="B34" t="str">
            <v>위생공</v>
          </cell>
          <cell r="C34" t="str">
            <v>인</v>
          </cell>
          <cell r="D34">
            <v>51626</v>
          </cell>
        </row>
        <row r="35">
          <cell r="B35" t="str">
            <v>보온공</v>
          </cell>
          <cell r="C35" t="str">
            <v>인</v>
          </cell>
          <cell r="D35">
            <v>52961</v>
          </cell>
        </row>
        <row r="36">
          <cell r="B36" t="str">
            <v>도장공</v>
          </cell>
          <cell r="C36" t="str">
            <v>인</v>
          </cell>
          <cell r="D36">
            <v>57502</v>
          </cell>
        </row>
        <row r="37">
          <cell r="B37" t="str">
            <v>내장공</v>
          </cell>
          <cell r="C37" t="str">
            <v>인</v>
          </cell>
          <cell r="D37">
            <v>58925</v>
          </cell>
        </row>
        <row r="38">
          <cell r="B38" t="str">
            <v>도배공</v>
          </cell>
          <cell r="C38" t="str">
            <v>인</v>
          </cell>
          <cell r="D38">
            <v>53852</v>
          </cell>
        </row>
        <row r="39">
          <cell r="B39" t="str">
            <v>아스타일공</v>
          </cell>
          <cell r="C39" t="str">
            <v>인</v>
          </cell>
        </row>
        <row r="40">
          <cell r="B40" t="str">
            <v>기와공</v>
          </cell>
          <cell r="C40" t="str">
            <v>인</v>
          </cell>
        </row>
        <row r="41">
          <cell r="B41" t="str">
            <v>슬레이트공</v>
          </cell>
          <cell r="C41" t="str">
            <v>인</v>
          </cell>
        </row>
        <row r="42">
          <cell r="B42" t="str">
            <v>화약취급공</v>
          </cell>
          <cell r="C42" t="str">
            <v>인</v>
          </cell>
          <cell r="D42">
            <v>68580</v>
          </cell>
        </row>
        <row r="43">
          <cell r="B43" t="str">
            <v>착암공</v>
          </cell>
          <cell r="C43" t="str">
            <v>인</v>
          </cell>
          <cell r="D43">
            <v>50430</v>
          </cell>
        </row>
        <row r="44">
          <cell r="B44" t="str">
            <v>보안공</v>
          </cell>
          <cell r="C44" t="str">
            <v>인</v>
          </cell>
          <cell r="D44">
            <v>42925</v>
          </cell>
        </row>
        <row r="45">
          <cell r="B45" t="str">
            <v>포장공</v>
          </cell>
          <cell r="C45" t="str">
            <v>인</v>
          </cell>
          <cell r="D45">
            <v>59901</v>
          </cell>
        </row>
        <row r="46">
          <cell r="B46" t="str">
            <v>포설공</v>
          </cell>
          <cell r="C46" t="str">
            <v>인</v>
          </cell>
          <cell r="D46">
            <v>56799</v>
          </cell>
        </row>
        <row r="47">
          <cell r="B47" t="str">
            <v>궤도공</v>
          </cell>
          <cell r="C47" t="str">
            <v>인</v>
          </cell>
          <cell r="D47">
            <v>58478</v>
          </cell>
        </row>
        <row r="48">
          <cell r="B48" t="str">
            <v>용접공(철도)</v>
          </cell>
          <cell r="C48" t="str">
            <v>인</v>
          </cell>
          <cell r="D48">
            <v>64144</v>
          </cell>
        </row>
        <row r="49">
          <cell r="B49" t="str">
            <v>잠수부</v>
          </cell>
          <cell r="C49" t="str">
            <v>인</v>
          </cell>
          <cell r="D49">
            <v>89256</v>
          </cell>
        </row>
        <row r="50">
          <cell r="B50" t="str">
            <v>잠함공</v>
          </cell>
          <cell r="C50" t="str">
            <v>인</v>
          </cell>
        </row>
        <row r="51">
          <cell r="B51" t="str">
            <v>보링공(지질조사)</v>
          </cell>
          <cell r="C51" t="str">
            <v>인</v>
          </cell>
          <cell r="D51">
            <v>47958</v>
          </cell>
        </row>
        <row r="52">
          <cell r="B52" t="str">
            <v>우물공</v>
          </cell>
          <cell r="C52" t="str">
            <v>인</v>
          </cell>
        </row>
        <row r="53">
          <cell r="B53" t="str">
            <v>영림기사</v>
          </cell>
          <cell r="C53" t="str">
            <v>인</v>
          </cell>
        </row>
        <row r="54">
          <cell r="B54" t="str">
            <v>조경공</v>
          </cell>
          <cell r="C54" t="str">
            <v>인</v>
          </cell>
          <cell r="D54">
            <v>54828</v>
          </cell>
        </row>
        <row r="55">
          <cell r="B55" t="str">
            <v>벌목부</v>
          </cell>
          <cell r="C55" t="str">
            <v>인</v>
          </cell>
          <cell r="D55">
            <v>60692</v>
          </cell>
        </row>
        <row r="56">
          <cell r="B56" t="str">
            <v>조림인부</v>
          </cell>
          <cell r="C56" t="str">
            <v>인</v>
          </cell>
          <cell r="D56">
            <v>40995</v>
          </cell>
        </row>
        <row r="57">
          <cell r="B57" t="str">
            <v>플랜트기계설치공</v>
          </cell>
          <cell r="C57" t="str">
            <v>인</v>
          </cell>
          <cell r="D57">
            <v>66009</v>
          </cell>
        </row>
        <row r="58">
          <cell r="B58" t="str">
            <v>플랜트특수용접공</v>
          </cell>
          <cell r="C58" t="str">
            <v>인</v>
          </cell>
          <cell r="D58">
            <v>87559</v>
          </cell>
        </row>
        <row r="59">
          <cell r="B59" t="str">
            <v>플랜트용접공</v>
          </cell>
          <cell r="C59" t="str">
            <v>인</v>
          </cell>
          <cell r="D59">
            <v>61599</v>
          </cell>
        </row>
        <row r="60">
          <cell r="B60" t="str">
            <v>플랜트배관공</v>
          </cell>
          <cell r="C60" t="str">
            <v>인</v>
          </cell>
          <cell r="D60">
            <v>63723</v>
          </cell>
        </row>
        <row r="61">
          <cell r="B61" t="str">
            <v>플랜트제관공</v>
          </cell>
          <cell r="C61" t="str">
            <v>인</v>
          </cell>
          <cell r="D61">
            <v>53665</v>
          </cell>
        </row>
        <row r="62">
          <cell r="B62" t="str">
            <v>시공측량사</v>
          </cell>
          <cell r="C62" t="str">
            <v>인</v>
          </cell>
          <cell r="D62">
            <v>51058</v>
          </cell>
        </row>
        <row r="63">
          <cell r="B63" t="str">
            <v>시공측량사조수</v>
          </cell>
          <cell r="C63" t="str">
            <v>인</v>
          </cell>
          <cell r="D63">
            <v>32808</v>
          </cell>
        </row>
        <row r="64">
          <cell r="B64" t="str">
            <v>측부</v>
          </cell>
          <cell r="C64" t="str">
            <v>인</v>
          </cell>
          <cell r="D64">
            <v>29562</v>
          </cell>
        </row>
        <row r="65">
          <cell r="B65" t="str">
            <v>검조부</v>
          </cell>
          <cell r="C65" t="str">
            <v>인</v>
          </cell>
        </row>
        <row r="66">
          <cell r="B66" t="str">
            <v>송전전공</v>
          </cell>
          <cell r="C66" t="str">
            <v>인</v>
          </cell>
          <cell r="D66">
            <v>226235</v>
          </cell>
        </row>
        <row r="67">
          <cell r="B67" t="str">
            <v>송전활선전공</v>
          </cell>
          <cell r="C67" t="str">
            <v>인</v>
          </cell>
          <cell r="D67">
            <v>258018</v>
          </cell>
        </row>
        <row r="68">
          <cell r="B68" t="str">
            <v>배전전공</v>
          </cell>
          <cell r="C68" t="str">
            <v>인</v>
          </cell>
          <cell r="D68">
            <v>180602</v>
          </cell>
        </row>
        <row r="69">
          <cell r="B69" t="str">
            <v>배전활선전공</v>
          </cell>
          <cell r="C69" t="str">
            <v>인</v>
          </cell>
          <cell r="D69">
            <v>207143</v>
          </cell>
        </row>
        <row r="70">
          <cell r="B70" t="str">
            <v>플랜트전공</v>
          </cell>
          <cell r="C70" t="str">
            <v>인</v>
          </cell>
          <cell r="D70">
            <v>56509</v>
          </cell>
        </row>
        <row r="71">
          <cell r="B71" t="str">
            <v>내선전공</v>
          </cell>
          <cell r="C71" t="str">
            <v>인</v>
          </cell>
          <cell r="D71">
            <v>51165</v>
          </cell>
        </row>
        <row r="72">
          <cell r="B72" t="str">
            <v>특고압케이블전공</v>
          </cell>
          <cell r="C72" t="str">
            <v>인</v>
          </cell>
          <cell r="D72">
            <v>113924</v>
          </cell>
        </row>
        <row r="73">
          <cell r="B73" t="str">
            <v>고압케이블전공</v>
          </cell>
          <cell r="C73" t="str">
            <v>인</v>
          </cell>
          <cell r="D73">
            <v>74140</v>
          </cell>
        </row>
        <row r="74">
          <cell r="B74" t="str">
            <v>저압케이블전공</v>
          </cell>
          <cell r="C74" t="str">
            <v>인</v>
          </cell>
          <cell r="D74">
            <v>66313</v>
          </cell>
        </row>
        <row r="75">
          <cell r="B75" t="str">
            <v>철도신호공</v>
          </cell>
          <cell r="C75" t="str">
            <v>인</v>
          </cell>
          <cell r="D75">
            <v>89120</v>
          </cell>
        </row>
        <row r="76">
          <cell r="B76" t="str">
            <v>계장공</v>
          </cell>
          <cell r="C76" t="str">
            <v>인</v>
          </cell>
          <cell r="D76">
            <v>56122</v>
          </cell>
        </row>
        <row r="77">
          <cell r="B77" t="str">
            <v>통신외선공</v>
          </cell>
          <cell r="C77" t="str">
            <v>인</v>
          </cell>
          <cell r="D77">
            <v>88931</v>
          </cell>
        </row>
        <row r="78">
          <cell r="B78" t="str">
            <v>통신설비공</v>
          </cell>
          <cell r="C78" t="str">
            <v>인</v>
          </cell>
          <cell r="D78">
            <v>73094</v>
          </cell>
        </row>
        <row r="79">
          <cell r="B79" t="str">
            <v>통신내선공</v>
          </cell>
          <cell r="C79" t="str">
            <v>인</v>
          </cell>
          <cell r="D79">
            <v>57615</v>
          </cell>
        </row>
        <row r="80">
          <cell r="B80" t="str">
            <v>통신케이블공</v>
          </cell>
          <cell r="C80" t="str">
            <v>인</v>
          </cell>
          <cell r="D80">
            <v>90922</v>
          </cell>
        </row>
        <row r="81">
          <cell r="B81" t="str">
            <v>무선안테나공</v>
          </cell>
          <cell r="C81" t="str">
            <v>인</v>
          </cell>
          <cell r="D81">
            <v>94774</v>
          </cell>
        </row>
        <row r="82">
          <cell r="B82" t="str">
            <v>수작업반장</v>
          </cell>
          <cell r="C82" t="str">
            <v>인</v>
          </cell>
        </row>
        <row r="83">
          <cell r="B83" t="str">
            <v>작업반장</v>
          </cell>
          <cell r="C83" t="str">
            <v>인</v>
          </cell>
          <cell r="D83">
            <v>56993</v>
          </cell>
        </row>
        <row r="84">
          <cell r="B84" t="str">
            <v>목도공</v>
          </cell>
          <cell r="C84" t="str">
            <v>인</v>
          </cell>
          <cell r="D84">
            <v>65769</v>
          </cell>
        </row>
        <row r="85">
          <cell r="B85" t="str">
            <v>조력공</v>
          </cell>
          <cell r="C85" t="str">
            <v>인</v>
          </cell>
          <cell r="D85">
            <v>41366</v>
          </cell>
        </row>
        <row r="86">
          <cell r="B86" t="str">
            <v>특별인부</v>
          </cell>
          <cell r="C86" t="str">
            <v>인</v>
          </cell>
          <cell r="D86">
            <v>52232</v>
          </cell>
        </row>
        <row r="87">
          <cell r="B87" t="str">
            <v>보통인부</v>
          </cell>
          <cell r="C87" t="str">
            <v>인</v>
          </cell>
          <cell r="D87">
            <v>37483</v>
          </cell>
        </row>
        <row r="88">
          <cell r="B88" t="str">
            <v>중기운전기사</v>
          </cell>
          <cell r="C88" t="str">
            <v>인</v>
          </cell>
          <cell r="D88">
            <v>55245</v>
          </cell>
        </row>
        <row r="89">
          <cell r="B89" t="str">
            <v>중기조장</v>
          </cell>
          <cell r="C89" t="str">
            <v>인</v>
          </cell>
          <cell r="D89">
            <v>63182</v>
          </cell>
        </row>
        <row r="90">
          <cell r="B90" t="str">
            <v>운전사(운반차)</v>
          </cell>
          <cell r="C90" t="str">
            <v>인</v>
          </cell>
          <cell r="D90">
            <v>54064</v>
          </cell>
        </row>
        <row r="91">
          <cell r="B91" t="str">
            <v>운전사(기계)</v>
          </cell>
          <cell r="C91" t="str">
            <v>인</v>
          </cell>
          <cell r="D91">
            <v>47406</v>
          </cell>
        </row>
        <row r="92">
          <cell r="B92" t="str">
            <v>중기운전조수</v>
          </cell>
          <cell r="C92" t="str">
            <v>인</v>
          </cell>
          <cell r="D92">
            <v>43082</v>
          </cell>
        </row>
        <row r="93">
          <cell r="B93" t="str">
            <v>고급선원</v>
          </cell>
          <cell r="C93" t="str">
            <v>인</v>
          </cell>
          <cell r="D93">
            <v>64818</v>
          </cell>
        </row>
        <row r="94">
          <cell r="B94" t="str">
            <v>보통선원</v>
          </cell>
          <cell r="C94" t="str">
            <v>인</v>
          </cell>
          <cell r="D94">
            <v>48040</v>
          </cell>
        </row>
        <row r="95">
          <cell r="B95" t="str">
            <v>선부</v>
          </cell>
          <cell r="C95" t="str">
            <v>인</v>
          </cell>
          <cell r="D95">
            <v>40659</v>
          </cell>
        </row>
        <row r="96">
          <cell r="B96" t="str">
            <v>준설선선장</v>
          </cell>
          <cell r="C96" t="str">
            <v>인</v>
          </cell>
          <cell r="D96">
            <v>73997</v>
          </cell>
        </row>
        <row r="97">
          <cell r="B97" t="str">
            <v>준설선기관장</v>
          </cell>
          <cell r="C97" t="str">
            <v>인</v>
          </cell>
          <cell r="D97">
            <v>70014</v>
          </cell>
        </row>
        <row r="98">
          <cell r="B98" t="str">
            <v>준설선기관사</v>
          </cell>
          <cell r="C98" t="str">
            <v>인</v>
          </cell>
          <cell r="D98">
            <v>56766</v>
          </cell>
        </row>
        <row r="99">
          <cell r="B99" t="str">
            <v>준설선운전사</v>
          </cell>
          <cell r="C99" t="str">
            <v>인</v>
          </cell>
          <cell r="D99">
            <v>54405</v>
          </cell>
        </row>
        <row r="100">
          <cell r="B100" t="str">
            <v>준설선전기사</v>
          </cell>
          <cell r="C100" t="str">
            <v>인</v>
          </cell>
          <cell r="D100">
            <v>56004</v>
          </cell>
        </row>
        <row r="101">
          <cell r="B101" t="str">
            <v>기계설치공</v>
          </cell>
          <cell r="C101" t="str">
            <v>인</v>
          </cell>
          <cell r="D101">
            <v>54111</v>
          </cell>
        </row>
        <row r="102">
          <cell r="B102" t="str">
            <v>기계공</v>
          </cell>
          <cell r="C102" t="str">
            <v>인</v>
          </cell>
          <cell r="D102">
            <v>45607</v>
          </cell>
        </row>
        <row r="103">
          <cell r="B103" t="str">
            <v>선반공</v>
          </cell>
          <cell r="C103" t="str">
            <v>인</v>
          </cell>
        </row>
        <row r="104">
          <cell r="B104" t="str">
            <v>정비공</v>
          </cell>
          <cell r="C104" t="str">
            <v>인</v>
          </cell>
        </row>
        <row r="105">
          <cell r="B105" t="str">
            <v>벨트콘베어작업공</v>
          </cell>
          <cell r="C105" t="str">
            <v>인</v>
          </cell>
        </row>
        <row r="106">
          <cell r="B106" t="str">
            <v>현도사</v>
          </cell>
          <cell r="C106" t="str">
            <v>인</v>
          </cell>
        </row>
        <row r="107">
          <cell r="B107" t="str">
            <v>제도사</v>
          </cell>
          <cell r="C107" t="str">
            <v>인</v>
          </cell>
          <cell r="D107">
            <v>52322</v>
          </cell>
        </row>
        <row r="108">
          <cell r="B108" t="str">
            <v>시험사 1급</v>
          </cell>
          <cell r="C108" t="str">
            <v>인</v>
          </cell>
          <cell r="D108">
            <v>50610</v>
          </cell>
        </row>
        <row r="109">
          <cell r="B109" t="str">
            <v>시험사 2급</v>
          </cell>
          <cell r="C109" t="str">
            <v>인</v>
          </cell>
          <cell r="D109">
            <v>39180</v>
          </cell>
        </row>
        <row r="110">
          <cell r="B110" t="str">
            <v>시험사 3급</v>
          </cell>
          <cell r="C110" t="str">
            <v>인</v>
          </cell>
        </row>
        <row r="111">
          <cell r="B111" t="str">
            <v>시험사 4급</v>
          </cell>
          <cell r="C111" t="str">
            <v>인</v>
          </cell>
        </row>
        <row r="112">
          <cell r="B112" t="str">
            <v>시험보조수</v>
          </cell>
          <cell r="C112" t="str">
            <v>인</v>
          </cell>
          <cell r="D112">
            <v>29385</v>
          </cell>
        </row>
        <row r="113">
          <cell r="B113" t="str">
            <v>유리공</v>
          </cell>
          <cell r="C113" t="str">
            <v>인</v>
          </cell>
          <cell r="D113">
            <v>60295</v>
          </cell>
        </row>
        <row r="114">
          <cell r="B114" t="str">
            <v>함석공</v>
          </cell>
          <cell r="C114" t="str">
            <v>인</v>
          </cell>
          <cell r="D114">
            <v>62933</v>
          </cell>
        </row>
        <row r="115">
          <cell r="B115" t="str">
            <v>용접공(일반)</v>
          </cell>
          <cell r="C115" t="str">
            <v>인</v>
          </cell>
          <cell r="D115">
            <v>58758</v>
          </cell>
        </row>
        <row r="116">
          <cell r="B116" t="str">
            <v>리벳공</v>
          </cell>
          <cell r="C116" t="str">
            <v>인</v>
          </cell>
        </row>
        <row r="117">
          <cell r="B117" t="str">
            <v>루핑공</v>
          </cell>
          <cell r="C117" t="str">
            <v>인</v>
          </cell>
        </row>
        <row r="118">
          <cell r="B118" t="str">
            <v>덕트공</v>
          </cell>
          <cell r="C118" t="str">
            <v>인</v>
          </cell>
          <cell r="D118">
            <v>47697</v>
          </cell>
        </row>
        <row r="119">
          <cell r="B119" t="str">
            <v>대장공</v>
          </cell>
          <cell r="C119" t="str">
            <v>인</v>
          </cell>
        </row>
        <row r="120">
          <cell r="B120" t="str">
            <v>할석공</v>
          </cell>
          <cell r="C120" t="str">
            <v>인</v>
          </cell>
          <cell r="D120">
            <v>66464</v>
          </cell>
        </row>
        <row r="121">
          <cell r="B121" t="str">
            <v>제철축로공</v>
          </cell>
          <cell r="C121" t="str">
            <v>인</v>
          </cell>
          <cell r="D121">
            <v>92761</v>
          </cell>
        </row>
        <row r="122">
          <cell r="B122" t="str">
            <v>양생공</v>
          </cell>
          <cell r="C122" t="str">
            <v>인</v>
          </cell>
        </row>
        <row r="123">
          <cell r="B123" t="str">
            <v>계령공</v>
          </cell>
          <cell r="C123" t="str">
            <v>인</v>
          </cell>
        </row>
        <row r="124">
          <cell r="B124" t="str">
            <v>모래분사공</v>
          </cell>
          <cell r="C124" t="str">
            <v>인</v>
          </cell>
        </row>
        <row r="125">
          <cell r="B125" t="str">
            <v>사공(배포함)</v>
          </cell>
          <cell r="C125" t="str">
            <v>인</v>
          </cell>
        </row>
        <row r="126">
          <cell r="B126" t="str">
            <v>마부(우마차포함)</v>
          </cell>
          <cell r="C126" t="str">
            <v>인</v>
          </cell>
        </row>
        <row r="127">
          <cell r="B127" t="str">
            <v>제재공</v>
          </cell>
          <cell r="C127" t="str">
            <v>인</v>
          </cell>
        </row>
        <row r="128">
          <cell r="B128" t="str">
            <v>철도궤도공</v>
          </cell>
          <cell r="C128" t="str">
            <v>인</v>
          </cell>
        </row>
        <row r="129">
          <cell r="B129" t="str">
            <v>지적기사1급</v>
          </cell>
          <cell r="C129" t="str">
            <v>인</v>
          </cell>
          <cell r="D129">
            <v>93249</v>
          </cell>
        </row>
        <row r="130">
          <cell r="B130" t="str">
            <v>지적기사 2급</v>
          </cell>
          <cell r="C130" t="str">
            <v>인</v>
          </cell>
          <cell r="D130">
            <v>77363</v>
          </cell>
        </row>
        <row r="131">
          <cell r="B131" t="str">
            <v>지적기능사 1급</v>
          </cell>
          <cell r="C131" t="str">
            <v>인</v>
          </cell>
          <cell r="D131">
            <v>55223</v>
          </cell>
        </row>
        <row r="132">
          <cell r="B132" t="str">
            <v>지적기능사 2급</v>
          </cell>
          <cell r="C132" t="str">
            <v>인</v>
          </cell>
          <cell r="D132">
            <v>42030</v>
          </cell>
        </row>
        <row r="133">
          <cell r="B133" t="str">
            <v>H/W설치기사</v>
          </cell>
          <cell r="C133" t="str">
            <v>인</v>
          </cell>
          <cell r="D133">
            <v>81821</v>
          </cell>
        </row>
        <row r="134">
          <cell r="B134" t="str">
            <v>H/W시험기사</v>
          </cell>
          <cell r="C134" t="str">
            <v>인</v>
          </cell>
          <cell r="D134">
            <v>86593</v>
          </cell>
        </row>
        <row r="135">
          <cell r="B135" t="str">
            <v>S/W시험기사</v>
          </cell>
          <cell r="C135" t="str">
            <v>인</v>
          </cell>
          <cell r="D135">
            <v>91329</v>
          </cell>
        </row>
        <row r="136">
          <cell r="B136" t="str">
            <v>CPU시험기사</v>
          </cell>
          <cell r="C136" t="str">
            <v>인</v>
          </cell>
          <cell r="D136">
            <v>85241</v>
          </cell>
        </row>
        <row r="137">
          <cell r="B137" t="str">
            <v>광통신기사</v>
          </cell>
          <cell r="C137" t="str">
            <v>인</v>
          </cell>
          <cell r="D137">
            <v>105532</v>
          </cell>
        </row>
        <row r="138">
          <cell r="B138" t="str">
            <v>광케이블기사</v>
          </cell>
          <cell r="C138" t="str">
            <v>인</v>
          </cell>
          <cell r="D138">
            <v>95081</v>
          </cell>
        </row>
        <row r="139">
          <cell r="B139" t="str">
            <v>도편수</v>
          </cell>
          <cell r="C139" t="str">
            <v>인</v>
          </cell>
          <cell r="D139">
            <v>128685</v>
          </cell>
        </row>
        <row r="140">
          <cell r="B140" t="str">
            <v>목조각공</v>
          </cell>
          <cell r="C140" t="str">
            <v>인</v>
          </cell>
          <cell r="D140">
            <v>100000</v>
          </cell>
        </row>
        <row r="141">
          <cell r="B141" t="str">
            <v>한식목공</v>
          </cell>
          <cell r="C141" t="str">
            <v>인</v>
          </cell>
          <cell r="D141">
            <v>92284</v>
          </cell>
        </row>
        <row r="142">
          <cell r="B142" t="str">
            <v>한식목공조공</v>
          </cell>
          <cell r="C142" t="str">
            <v>인</v>
          </cell>
          <cell r="D142">
            <v>62550</v>
          </cell>
        </row>
        <row r="143">
          <cell r="B143" t="str">
            <v>드잡이공</v>
          </cell>
          <cell r="C143" t="str">
            <v>인</v>
          </cell>
          <cell r="D143">
            <v>102255</v>
          </cell>
        </row>
        <row r="144">
          <cell r="B144" t="str">
            <v>한식와공</v>
          </cell>
          <cell r="C144" t="str">
            <v>인</v>
          </cell>
          <cell r="D144">
            <v>134432</v>
          </cell>
        </row>
        <row r="145">
          <cell r="B145" t="str">
            <v>한식와공조공</v>
          </cell>
          <cell r="C145" t="str">
            <v>인</v>
          </cell>
          <cell r="D145">
            <v>91458</v>
          </cell>
        </row>
        <row r="146">
          <cell r="B146" t="str">
            <v>석조각공</v>
          </cell>
          <cell r="C146" t="str">
            <v>인</v>
          </cell>
          <cell r="D146">
            <v>109756</v>
          </cell>
        </row>
        <row r="147">
          <cell r="B147" t="str">
            <v>특수화공</v>
          </cell>
          <cell r="C147" t="str">
            <v>인</v>
          </cell>
          <cell r="D147">
            <v>121148</v>
          </cell>
        </row>
        <row r="148">
          <cell r="B148" t="str">
            <v>화공</v>
          </cell>
          <cell r="C148" t="str">
            <v>인</v>
          </cell>
          <cell r="D148">
            <v>90256</v>
          </cell>
        </row>
        <row r="149">
          <cell r="B149" t="str">
            <v>한식미장공</v>
          </cell>
          <cell r="C149" t="str">
            <v>인</v>
          </cell>
          <cell r="D149">
            <v>88928</v>
          </cell>
        </row>
        <row r="150">
          <cell r="B150" t="str">
            <v>원자력배관공</v>
          </cell>
          <cell r="C150" t="str">
            <v>인</v>
          </cell>
          <cell r="D150">
            <v>93197</v>
          </cell>
        </row>
        <row r="151">
          <cell r="B151" t="str">
            <v>원자력용접공</v>
          </cell>
          <cell r="C151" t="str">
            <v>인</v>
          </cell>
          <cell r="D151">
            <v>95257</v>
          </cell>
        </row>
        <row r="152">
          <cell r="B152" t="str">
            <v>원자력기계설치공</v>
          </cell>
          <cell r="C152" t="str">
            <v>인</v>
          </cell>
          <cell r="D152">
            <v>89397</v>
          </cell>
        </row>
        <row r="153">
          <cell r="B153" t="str">
            <v>원자력덕트공</v>
          </cell>
          <cell r="C153" t="str">
            <v>인</v>
          </cell>
          <cell r="D153">
            <v>85736</v>
          </cell>
        </row>
        <row r="154">
          <cell r="B154" t="str">
            <v>원자력제관공</v>
          </cell>
          <cell r="C154" t="str">
            <v>인</v>
          </cell>
          <cell r="D154">
            <v>85224</v>
          </cell>
        </row>
        <row r="155">
          <cell r="B155" t="str">
            <v>원자력케이블전공</v>
          </cell>
          <cell r="C155" t="str">
            <v>인</v>
          </cell>
          <cell r="D155">
            <v>79698</v>
          </cell>
        </row>
        <row r="156">
          <cell r="B156" t="str">
            <v>원자력계장공</v>
          </cell>
          <cell r="C156" t="str">
            <v>인</v>
          </cell>
          <cell r="D156">
            <v>74105</v>
          </cell>
        </row>
        <row r="157">
          <cell r="B157" t="str">
            <v>원자력기술자</v>
          </cell>
          <cell r="C157" t="str">
            <v>인</v>
          </cell>
          <cell r="D157">
            <v>82403</v>
          </cell>
        </row>
        <row r="158">
          <cell r="B158" t="str">
            <v>중급원자력기술자</v>
          </cell>
          <cell r="C158" t="str">
            <v>인</v>
          </cell>
          <cell r="D158">
            <v>85270</v>
          </cell>
        </row>
        <row r="159">
          <cell r="B159" t="str">
            <v>상급원자력기술자</v>
          </cell>
          <cell r="C159" t="str">
            <v>인</v>
          </cell>
          <cell r="D159">
            <v>100304</v>
          </cell>
        </row>
        <row r="160">
          <cell r="B160" t="str">
            <v>원자력품질관리사</v>
          </cell>
          <cell r="C160" t="str">
            <v>인</v>
          </cell>
          <cell r="D160">
            <v>97845</v>
          </cell>
        </row>
        <row r="161">
          <cell r="B161" t="str">
            <v>원자력특별인부</v>
          </cell>
          <cell r="C161" t="str">
            <v>인</v>
          </cell>
          <cell r="D161">
            <v>69988</v>
          </cell>
        </row>
        <row r="162">
          <cell r="B162" t="str">
            <v>원자력보온공</v>
          </cell>
          <cell r="C162" t="str">
            <v>인</v>
          </cell>
          <cell r="D162">
            <v>81509</v>
          </cell>
        </row>
        <row r="163">
          <cell r="B163" t="str">
            <v>원자력플랜트전공</v>
          </cell>
          <cell r="C163" t="str">
            <v>인</v>
          </cell>
          <cell r="D163">
            <v>86619</v>
          </cell>
        </row>
        <row r="164">
          <cell r="B164" t="str">
            <v>고급원자력비파괴</v>
          </cell>
          <cell r="C164" t="str">
            <v>인</v>
          </cell>
          <cell r="D164">
            <v>81499</v>
          </cell>
        </row>
        <row r="165">
          <cell r="B165" t="str">
            <v>특급원자력비파괴</v>
          </cell>
          <cell r="C165" t="str">
            <v>인</v>
          </cell>
        </row>
        <row r="166">
          <cell r="B166" t="str">
            <v>전기공사기사1급</v>
          </cell>
          <cell r="C166" t="str">
            <v>인</v>
          </cell>
          <cell r="D166">
            <v>65838</v>
          </cell>
        </row>
        <row r="167">
          <cell r="B167" t="str">
            <v>전기공사기사2급</v>
          </cell>
          <cell r="C167" t="str">
            <v>인</v>
          </cell>
          <cell r="D167">
            <v>57636</v>
          </cell>
        </row>
        <row r="168">
          <cell r="B168" t="str">
            <v>통신기사1급</v>
          </cell>
          <cell r="C168" t="str">
            <v>인</v>
          </cell>
          <cell r="D168">
            <v>90809</v>
          </cell>
        </row>
        <row r="169">
          <cell r="B169" t="str">
            <v>통신기사2급</v>
          </cell>
          <cell r="C169" t="str">
            <v>인</v>
          </cell>
          <cell r="D169">
            <v>86019</v>
          </cell>
        </row>
        <row r="170">
          <cell r="B170" t="str">
            <v>통신기능사</v>
          </cell>
          <cell r="C170" t="str">
            <v>인</v>
          </cell>
          <cell r="D170">
            <v>75633</v>
          </cell>
        </row>
        <row r="171">
          <cell r="B171" t="str">
            <v>안전관리기사1급</v>
          </cell>
          <cell r="C171" t="str">
            <v>인</v>
          </cell>
        </row>
        <row r="172">
          <cell r="B172" t="str">
            <v>안전관리기사2급</v>
          </cell>
          <cell r="C172" t="str">
            <v>인</v>
          </cell>
        </row>
        <row r="173">
          <cell r="B173" t="str">
            <v>견출공</v>
          </cell>
          <cell r="C173" t="str">
            <v>인</v>
          </cell>
        </row>
        <row r="174">
          <cell r="B174" t="str">
            <v>노즐공</v>
          </cell>
          <cell r="C174" t="str">
            <v>인</v>
          </cell>
          <cell r="D174">
            <v>67469</v>
          </cell>
        </row>
        <row r="175">
          <cell r="B175" t="str">
            <v>코킹공</v>
          </cell>
          <cell r="C175" t="str">
            <v>인</v>
          </cell>
          <cell r="D175">
            <v>57940</v>
          </cell>
        </row>
        <row r="176">
          <cell r="B176" t="str">
            <v>판넬조립공</v>
          </cell>
          <cell r="C176" t="str">
            <v>인</v>
          </cell>
        </row>
        <row r="177">
          <cell r="B177" t="str">
            <v>특급기술자(원자력)</v>
          </cell>
          <cell r="C177" t="str">
            <v>인</v>
          </cell>
        </row>
        <row r="178">
          <cell r="B178" t="str">
            <v>고급기술자(원자력)</v>
          </cell>
          <cell r="C178" t="str">
            <v>인</v>
          </cell>
        </row>
        <row r="179">
          <cell r="B179" t="str">
            <v>중급기술자(원자력)</v>
          </cell>
          <cell r="C179" t="str">
            <v>인</v>
          </cell>
        </row>
        <row r="180">
          <cell r="B180" t="str">
            <v>초급기술자(원자력)</v>
          </cell>
          <cell r="C180" t="str">
            <v>인</v>
          </cell>
        </row>
        <row r="181">
          <cell r="B181" t="str">
            <v>고급기능사(원자력)</v>
          </cell>
          <cell r="C181" t="str">
            <v>인</v>
          </cell>
        </row>
        <row r="182">
          <cell r="B182" t="str">
            <v>중급기능사(원자력)</v>
          </cell>
          <cell r="C182" t="str">
            <v>인</v>
          </cell>
        </row>
        <row r="183">
          <cell r="B183" t="str">
            <v>특급기술자(산업,종합)</v>
          </cell>
          <cell r="C183" t="str">
            <v>인</v>
          </cell>
        </row>
        <row r="184">
          <cell r="B184" t="str">
            <v>고급기술자(산업,종합)</v>
          </cell>
          <cell r="C184" t="str">
            <v>인</v>
          </cell>
        </row>
        <row r="185">
          <cell r="B185" t="str">
            <v>중급기술자(산업,종합)</v>
          </cell>
          <cell r="C185" t="str">
            <v>인</v>
          </cell>
        </row>
        <row r="186">
          <cell r="B186" t="str">
            <v>초급기술자(산업,종합)</v>
          </cell>
          <cell r="C186" t="str">
            <v>인</v>
          </cell>
        </row>
        <row r="187">
          <cell r="B187" t="str">
            <v>고급기능사(산업,종합)</v>
          </cell>
          <cell r="C187" t="str">
            <v>인</v>
          </cell>
        </row>
        <row r="188">
          <cell r="B188" t="str">
            <v>중급기능사(산업,종합)</v>
          </cell>
          <cell r="C188" t="str">
            <v>인</v>
          </cell>
        </row>
        <row r="189">
          <cell r="B189" t="str">
            <v>초급기능사(산업,종합)</v>
          </cell>
          <cell r="C189" t="str">
            <v>인</v>
          </cell>
        </row>
        <row r="190">
          <cell r="B190" t="str">
            <v>특급기술자(건설)</v>
          </cell>
          <cell r="C190" t="str">
            <v>인</v>
          </cell>
        </row>
        <row r="191">
          <cell r="B191" t="str">
            <v>고급기술자(건설)</v>
          </cell>
          <cell r="C191" t="str">
            <v>인</v>
          </cell>
        </row>
        <row r="192">
          <cell r="B192" t="str">
            <v>중급기술자(건설)</v>
          </cell>
          <cell r="C192" t="str">
            <v>인</v>
          </cell>
        </row>
        <row r="193">
          <cell r="B193" t="str">
            <v>초급기술자(건설)</v>
          </cell>
          <cell r="C193" t="str">
            <v>인</v>
          </cell>
        </row>
        <row r="194">
          <cell r="B194" t="str">
            <v>고급기능사(건설)</v>
          </cell>
          <cell r="C194" t="str">
            <v>인</v>
          </cell>
        </row>
        <row r="195">
          <cell r="B195" t="str">
            <v>중급기능사(건설)</v>
          </cell>
          <cell r="C195" t="str">
            <v>인</v>
          </cell>
        </row>
        <row r="196">
          <cell r="B196" t="str">
            <v>초급기능사(건설)</v>
          </cell>
          <cell r="C196" t="str">
            <v>인</v>
          </cell>
        </row>
      </sheetData>
      <sheetData sheetId="25" refreshError="1"/>
      <sheetData sheetId="26" refreshError="1"/>
      <sheetData sheetId="2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
      <sheetName val="VXXXX"/>
      <sheetName val="설계표지"/>
      <sheetName val="공사계획서"/>
      <sheetName val="공사설명서"/>
      <sheetName val="총괄표"/>
      <sheetName val="도급내역서"/>
      <sheetName val="자금계획서"/>
      <sheetName val="공정표"/>
      <sheetName val="공사비예산서 "/>
      <sheetName val="설계수량"/>
      <sheetName val="재료비"/>
      <sheetName val="노무비"/>
      <sheetName val="경  비"/>
      <sheetName val="일반관리비"/>
      <sheetName val="이　윤"/>
      <sheetName val="시중노임"/>
      <sheetName val="노임단가"/>
      <sheetName val="품셈표"/>
      <sheetName val="01년상반기장비부표"/>
      <sheetName val="신시흥#3설계전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산출근거"/>
      <sheetName val="일위대가표"/>
      <sheetName val="단가조사"/>
      <sheetName val="정공공사"/>
      <sheetName val="노임단가"/>
      <sheetName val="요율"/>
      <sheetName val="단가산출"/>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총괄)"/>
      <sheetName val="공사총괄"/>
      <sheetName val="사급자재"/>
      <sheetName val="전문"/>
      <sheetName val="예산서"/>
      <sheetName val="품질시험비"/>
      <sheetName val="사급분"/>
      <sheetName val="사급내역"/>
      <sheetName val="도급총괄"/>
      <sheetName val="도급내역표지"/>
      <sheetName val="도급내역"/>
      <sheetName val="건축품셈총괄표"/>
      <sheetName val="건축품셈"/>
      <sheetName val="표준품셈목록"/>
      <sheetName val="표준품셈"/>
      <sheetName val="노임"/>
      <sheetName val="장비부표"/>
      <sheetName val="인테리어(로비외6)"/>
      <sheetName val="차고도급내역"/>
      <sheetName val="중기부표"/>
      <sheetName val="연기지점견적서"/>
      <sheetName val="사급자재내역"/>
      <sheetName val="백암비스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금융비용"/>
      <sheetName val="건축"/>
    </sheetNames>
    <sheetDataSet>
      <sheetData sheetId="0" refreshError="1"/>
      <sheetData sheetId="1" refreshError="1"/>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비예산서"/>
      <sheetName val="재료비"/>
      <sheetName val="노무비"/>
      <sheetName val="일위대가 "/>
      <sheetName val="품셈"/>
      <sheetName val="고동,고철"/>
      <sheetName val="견적비교(수배전반)"/>
      <sheetName val="견적비교(조명기구)"/>
      <sheetName val="산출총괄표"/>
      <sheetName val="집계표"/>
      <sheetName val="기성율 산출"/>
      <sheetName val="익산설계"/>
      <sheetName val="변경집계2"/>
      <sheetName val="사급비"/>
      <sheetName val=""/>
    </sheetNames>
    <definedNames>
      <definedName name="이윤"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석우-서울산업대"/>
      <sheetName val="#REF"/>
      <sheetName val="수량산출서"/>
      <sheetName val="일반부표"/>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인사명령"/>
      <sheetName val="Sheet2"/>
      <sheetName val="인사명령 (2)"/>
      <sheetName val="현산-기초사항"/>
      <sheetName val="257A1"/>
      <sheetName val="경상직원"/>
      <sheetName val="콘_재료분리(1)"/>
    </sheetNames>
    <sheetDataSet>
      <sheetData sheetId="0">
        <row r="2">
          <cell r="B2">
            <v>78</v>
          </cell>
          <cell r="C2">
            <v>2001018</v>
          </cell>
        </row>
        <row r="3">
          <cell r="B3">
            <v>148</v>
          </cell>
          <cell r="C3">
            <v>2001019</v>
          </cell>
        </row>
        <row r="4">
          <cell r="B4">
            <v>1170</v>
          </cell>
          <cell r="C4">
            <v>2001030</v>
          </cell>
        </row>
        <row r="5">
          <cell r="B5">
            <v>1258</v>
          </cell>
          <cell r="C5">
            <v>2001058</v>
          </cell>
        </row>
        <row r="6">
          <cell r="B6">
            <v>1261</v>
          </cell>
          <cell r="C6">
            <v>2001040</v>
          </cell>
        </row>
        <row r="7">
          <cell r="B7">
            <v>1326</v>
          </cell>
          <cell r="C7">
            <v>2001038</v>
          </cell>
        </row>
        <row r="8">
          <cell r="B8">
            <v>1358</v>
          </cell>
          <cell r="C8">
            <v>2001020</v>
          </cell>
        </row>
        <row r="9">
          <cell r="B9">
            <v>1368</v>
          </cell>
          <cell r="C9">
            <v>2001049</v>
          </cell>
        </row>
        <row r="10">
          <cell r="B10">
            <v>1400</v>
          </cell>
          <cell r="C10">
            <v>2001056</v>
          </cell>
        </row>
        <row r="11">
          <cell r="B11">
            <v>1413</v>
          </cell>
          <cell r="C11">
            <v>2001041</v>
          </cell>
        </row>
        <row r="12">
          <cell r="B12">
            <v>1503</v>
          </cell>
          <cell r="C12">
            <v>2001060</v>
          </cell>
        </row>
        <row r="13">
          <cell r="B13">
            <v>1548</v>
          </cell>
          <cell r="C13">
            <v>2001021</v>
          </cell>
        </row>
        <row r="14">
          <cell r="B14">
            <v>1571</v>
          </cell>
          <cell r="C14">
            <v>2001061</v>
          </cell>
        </row>
        <row r="15">
          <cell r="B15">
            <v>1630</v>
          </cell>
          <cell r="C15">
            <v>2001034</v>
          </cell>
        </row>
        <row r="16">
          <cell r="B16">
            <v>1659</v>
          </cell>
          <cell r="C16">
            <v>2001069</v>
          </cell>
        </row>
        <row r="17">
          <cell r="B17">
            <v>1663</v>
          </cell>
          <cell r="C17">
            <v>2001081</v>
          </cell>
        </row>
        <row r="18">
          <cell r="B18">
            <v>1710</v>
          </cell>
          <cell r="C18">
            <v>2001108</v>
          </cell>
        </row>
        <row r="19">
          <cell r="B19">
            <v>1740</v>
          </cell>
          <cell r="C19">
            <v>2001035</v>
          </cell>
        </row>
        <row r="20">
          <cell r="B20">
            <v>1807</v>
          </cell>
          <cell r="C20">
            <v>2001047</v>
          </cell>
        </row>
        <row r="21">
          <cell r="B21">
            <v>2081</v>
          </cell>
          <cell r="C21">
            <v>2001050</v>
          </cell>
        </row>
        <row r="22">
          <cell r="B22">
            <v>2211</v>
          </cell>
          <cell r="C22">
            <v>2001062</v>
          </cell>
        </row>
        <row r="23">
          <cell r="B23">
            <v>2212</v>
          </cell>
          <cell r="C23">
            <v>2001054</v>
          </cell>
        </row>
        <row r="24">
          <cell r="B24">
            <v>2224</v>
          </cell>
          <cell r="C24">
            <v>2001031</v>
          </cell>
        </row>
        <row r="25">
          <cell r="B25">
            <v>2240</v>
          </cell>
          <cell r="C25">
            <v>2001064</v>
          </cell>
        </row>
        <row r="26">
          <cell r="B26">
            <v>2241</v>
          </cell>
          <cell r="C26">
            <v>2001042</v>
          </cell>
        </row>
        <row r="27">
          <cell r="B27">
            <v>2243</v>
          </cell>
          <cell r="C27">
            <v>2001088</v>
          </cell>
        </row>
        <row r="28">
          <cell r="B28">
            <v>2247</v>
          </cell>
          <cell r="C28">
            <v>2001055</v>
          </cell>
        </row>
        <row r="29">
          <cell r="B29">
            <v>2277</v>
          </cell>
          <cell r="C29">
            <v>2001027</v>
          </cell>
        </row>
        <row r="30">
          <cell r="B30">
            <v>2282</v>
          </cell>
          <cell r="C30">
            <v>2001048</v>
          </cell>
        </row>
        <row r="31">
          <cell r="B31">
            <v>2298</v>
          </cell>
          <cell r="C31">
            <v>2001022</v>
          </cell>
        </row>
        <row r="32">
          <cell r="B32">
            <v>2312</v>
          </cell>
          <cell r="C32">
            <v>2001057</v>
          </cell>
        </row>
        <row r="33">
          <cell r="B33">
            <v>2313</v>
          </cell>
          <cell r="C33">
            <v>2001044</v>
          </cell>
        </row>
        <row r="34">
          <cell r="B34">
            <v>2355</v>
          </cell>
          <cell r="C34">
            <v>2001028</v>
          </cell>
        </row>
        <row r="35">
          <cell r="B35">
            <v>2356</v>
          </cell>
          <cell r="C35">
            <v>2001029</v>
          </cell>
        </row>
        <row r="36">
          <cell r="B36">
            <v>2367</v>
          </cell>
          <cell r="C36">
            <v>2001036</v>
          </cell>
        </row>
        <row r="37">
          <cell r="B37">
            <v>2417</v>
          </cell>
          <cell r="C37">
            <v>2001026</v>
          </cell>
        </row>
        <row r="38">
          <cell r="B38">
            <v>2419</v>
          </cell>
          <cell r="C38">
            <v>2001051</v>
          </cell>
        </row>
        <row r="39">
          <cell r="B39">
            <v>2511</v>
          </cell>
          <cell r="C39">
            <v>2001025</v>
          </cell>
        </row>
        <row r="40">
          <cell r="B40">
            <v>2631</v>
          </cell>
          <cell r="C40">
            <v>2001059</v>
          </cell>
        </row>
        <row r="41">
          <cell r="B41">
            <v>2664</v>
          </cell>
          <cell r="C41">
            <v>2001072</v>
          </cell>
        </row>
        <row r="42">
          <cell r="B42">
            <v>2695</v>
          </cell>
          <cell r="C42">
            <v>2001073</v>
          </cell>
        </row>
        <row r="43">
          <cell r="B43">
            <v>2696</v>
          </cell>
          <cell r="C43">
            <v>2001046</v>
          </cell>
        </row>
        <row r="44">
          <cell r="B44">
            <v>2737</v>
          </cell>
          <cell r="C44">
            <v>2001033</v>
          </cell>
        </row>
        <row r="45">
          <cell r="B45">
            <v>2741</v>
          </cell>
          <cell r="C45">
            <v>2001079</v>
          </cell>
        </row>
        <row r="46">
          <cell r="B46">
            <v>2742</v>
          </cell>
          <cell r="C46">
            <v>2001080</v>
          </cell>
        </row>
        <row r="47">
          <cell r="B47">
            <v>2763</v>
          </cell>
          <cell r="C47">
            <v>2001024</v>
          </cell>
        </row>
        <row r="48">
          <cell r="B48">
            <v>2766</v>
          </cell>
          <cell r="C48">
            <v>2001023</v>
          </cell>
        </row>
        <row r="49">
          <cell r="B49">
            <v>2794</v>
          </cell>
          <cell r="C49">
            <v>2001039</v>
          </cell>
        </row>
        <row r="50">
          <cell r="B50">
            <v>2804</v>
          </cell>
          <cell r="C50">
            <v>2001052</v>
          </cell>
        </row>
        <row r="51">
          <cell r="B51">
            <v>2810</v>
          </cell>
          <cell r="C51">
            <v>2001045</v>
          </cell>
        </row>
        <row r="52">
          <cell r="B52">
            <v>2846</v>
          </cell>
          <cell r="C52">
            <v>2001074</v>
          </cell>
        </row>
        <row r="53">
          <cell r="B53">
            <v>2907</v>
          </cell>
          <cell r="C53">
            <v>2001104</v>
          </cell>
        </row>
        <row r="54">
          <cell r="B54">
            <v>2968</v>
          </cell>
          <cell r="C54">
            <v>2001105</v>
          </cell>
        </row>
        <row r="55">
          <cell r="B55">
            <v>3004</v>
          </cell>
          <cell r="C55">
            <v>2001094</v>
          </cell>
        </row>
        <row r="56">
          <cell r="B56">
            <v>3032</v>
          </cell>
          <cell r="C56">
            <v>2001090</v>
          </cell>
        </row>
        <row r="57">
          <cell r="B57">
            <v>3055</v>
          </cell>
          <cell r="C57">
            <v>2001053</v>
          </cell>
        </row>
        <row r="58">
          <cell r="B58">
            <v>3119</v>
          </cell>
          <cell r="C58">
            <v>2001093</v>
          </cell>
        </row>
        <row r="59">
          <cell r="B59">
            <v>3122</v>
          </cell>
          <cell r="C59">
            <v>2001106</v>
          </cell>
        </row>
        <row r="60">
          <cell r="B60">
            <v>3123</v>
          </cell>
          <cell r="C60">
            <v>2001096</v>
          </cell>
        </row>
        <row r="61">
          <cell r="B61">
            <v>3124</v>
          </cell>
          <cell r="C61">
            <v>2001083</v>
          </cell>
        </row>
        <row r="62">
          <cell r="B62">
            <v>3131</v>
          </cell>
          <cell r="C62">
            <v>2001097</v>
          </cell>
        </row>
        <row r="63">
          <cell r="B63">
            <v>3149</v>
          </cell>
          <cell r="C63">
            <v>2001092</v>
          </cell>
        </row>
        <row r="64">
          <cell r="B64">
            <v>3150</v>
          </cell>
          <cell r="C64">
            <v>2001065</v>
          </cell>
        </row>
        <row r="65">
          <cell r="B65">
            <v>5054</v>
          </cell>
          <cell r="C65">
            <v>2001170</v>
          </cell>
        </row>
        <row r="66">
          <cell r="B66">
            <v>3151</v>
          </cell>
          <cell r="C66">
            <v>2001110</v>
          </cell>
        </row>
        <row r="67">
          <cell r="B67">
            <v>3194</v>
          </cell>
          <cell r="C67">
            <v>2001139</v>
          </cell>
        </row>
        <row r="68">
          <cell r="B68">
            <v>3197</v>
          </cell>
          <cell r="C68">
            <v>2001165</v>
          </cell>
        </row>
        <row r="69">
          <cell r="B69">
            <v>3199</v>
          </cell>
          <cell r="C69">
            <v>2001077</v>
          </cell>
        </row>
        <row r="70">
          <cell r="B70">
            <v>3200</v>
          </cell>
          <cell r="C70">
            <v>2001102</v>
          </cell>
        </row>
        <row r="71">
          <cell r="B71">
            <v>3201</v>
          </cell>
          <cell r="C71">
            <v>2001153</v>
          </cell>
        </row>
        <row r="72">
          <cell r="B72">
            <v>3203</v>
          </cell>
          <cell r="C72">
            <v>2001124</v>
          </cell>
        </row>
        <row r="73">
          <cell r="B73">
            <v>3204</v>
          </cell>
          <cell r="C73">
            <v>2001136</v>
          </cell>
        </row>
        <row r="74">
          <cell r="B74">
            <v>3205</v>
          </cell>
          <cell r="C74">
            <v>2001091</v>
          </cell>
        </row>
        <row r="75">
          <cell r="B75">
            <v>3209</v>
          </cell>
          <cell r="C75">
            <v>2001095</v>
          </cell>
        </row>
        <row r="76">
          <cell r="B76">
            <v>3254</v>
          </cell>
          <cell r="C76">
            <v>2001043</v>
          </cell>
        </row>
        <row r="77">
          <cell r="B77">
            <v>3259</v>
          </cell>
          <cell r="C77">
            <v>2001111</v>
          </cell>
        </row>
        <row r="78">
          <cell r="B78">
            <v>3303</v>
          </cell>
          <cell r="C78">
            <v>2001089</v>
          </cell>
        </row>
        <row r="79">
          <cell r="B79">
            <v>3343</v>
          </cell>
          <cell r="C79">
            <v>2001135</v>
          </cell>
        </row>
        <row r="80">
          <cell r="B80">
            <v>3416</v>
          </cell>
          <cell r="C80">
            <v>2001032</v>
          </cell>
        </row>
        <row r="81">
          <cell r="B81">
            <v>3417</v>
          </cell>
          <cell r="C81">
            <v>2001063</v>
          </cell>
        </row>
        <row r="82">
          <cell r="B82">
            <v>3454</v>
          </cell>
          <cell r="C82">
            <v>2001037</v>
          </cell>
        </row>
        <row r="83">
          <cell r="B83">
            <v>3472</v>
          </cell>
          <cell r="C83">
            <v>2001166</v>
          </cell>
        </row>
        <row r="84">
          <cell r="B84">
            <v>3515</v>
          </cell>
          <cell r="C84">
            <v>2001087</v>
          </cell>
        </row>
        <row r="85">
          <cell r="B85">
            <v>3517</v>
          </cell>
          <cell r="C85">
            <v>2001078</v>
          </cell>
        </row>
        <row r="86">
          <cell r="B86">
            <v>3519</v>
          </cell>
          <cell r="C86">
            <v>2001086</v>
          </cell>
        </row>
        <row r="87">
          <cell r="B87">
            <v>3520</v>
          </cell>
          <cell r="C87">
            <v>2001103</v>
          </cell>
        </row>
        <row r="88">
          <cell r="B88">
            <v>3521</v>
          </cell>
          <cell r="C88">
            <v>2001067</v>
          </cell>
        </row>
        <row r="89">
          <cell r="B89">
            <v>3603</v>
          </cell>
          <cell r="C89">
            <v>2001125</v>
          </cell>
        </row>
        <row r="90">
          <cell r="B90">
            <v>3658</v>
          </cell>
          <cell r="C90">
            <v>2001084</v>
          </cell>
        </row>
        <row r="91">
          <cell r="B91">
            <v>3688</v>
          </cell>
          <cell r="C91">
            <v>2001100</v>
          </cell>
        </row>
        <row r="92">
          <cell r="B92">
            <v>3733</v>
          </cell>
          <cell r="C92">
            <v>2001071</v>
          </cell>
        </row>
        <row r="93">
          <cell r="B93">
            <v>3770</v>
          </cell>
          <cell r="C93">
            <v>2001098</v>
          </cell>
        </row>
        <row r="94">
          <cell r="B94">
            <v>3772</v>
          </cell>
          <cell r="C94">
            <v>2001101</v>
          </cell>
        </row>
        <row r="95">
          <cell r="B95">
            <v>3773</v>
          </cell>
          <cell r="C95">
            <v>2001076</v>
          </cell>
        </row>
        <row r="96">
          <cell r="B96">
            <v>3774</v>
          </cell>
          <cell r="C96">
            <v>2001070</v>
          </cell>
        </row>
        <row r="97">
          <cell r="B97">
            <v>3822</v>
          </cell>
          <cell r="C97">
            <v>2001148</v>
          </cell>
        </row>
        <row r="98">
          <cell r="B98">
            <v>3823</v>
          </cell>
          <cell r="C98">
            <v>2001099</v>
          </cell>
        </row>
        <row r="99">
          <cell r="B99">
            <v>3920</v>
          </cell>
          <cell r="C99">
            <v>2001107</v>
          </cell>
        </row>
        <row r="100">
          <cell r="B100">
            <v>3922</v>
          </cell>
          <cell r="C100">
            <v>2001066</v>
          </cell>
        </row>
        <row r="101">
          <cell r="B101">
            <v>3924</v>
          </cell>
          <cell r="C101">
            <v>2001085</v>
          </cell>
        </row>
        <row r="102">
          <cell r="B102">
            <v>3953</v>
          </cell>
          <cell r="C102">
            <v>2001075</v>
          </cell>
        </row>
        <row r="103">
          <cell r="B103">
            <v>4011</v>
          </cell>
          <cell r="C103">
            <v>2001068</v>
          </cell>
        </row>
        <row r="104">
          <cell r="B104">
            <v>4012</v>
          </cell>
          <cell r="C104">
            <v>2001116</v>
          </cell>
        </row>
        <row r="105">
          <cell r="B105">
            <v>4099</v>
          </cell>
          <cell r="C105">
            <v>2001082</v>
          </cell>
        </row>
        <row r="106">
          <cell r="B106">
            <v>4103</v>
          </cell>
          <cell r="C106">
            <v>2001127</v>
          </cell>
        </row>
        <row r="107">
          <cell r="B107">
            <v>4104</v>
          </cell>
          <cell r="C107">
            <v>2001109</v>
          </cell>
        </row>
        <row r="108">
          <cell r="B108">
            <v>4141</v>
          </cell>
          <cell r="C108">
            <v>2001132</v>
          </cell>
        </row>
        <row r="109">
          <cell r="B109">
            <v>4142</v>
          </cell>
          <cell r="C109">
            <v>2001145</v>
          </cell>
        </row>
        <row r="110">
          <cell r="B110">
            <v>4144</v>
          </cell>
          <cell r="C110">
            <v>2001142</v>
          </cell>
        </row>
        <row r="111">
          <cell r="B111">
            <v>4145</v>
          </cell>
          <cell r="C111">
            <v>2001126</v>
          </cell>
        </row>
        <row r="112">
          <cell r="B112">
            <v>4146</v>
          </cell>
          <cell r="C112">
            <v>2001168</v>
          </cell>
        </row>
        <row r="113">
          <cell r="B113">
            <v>4207</v>
          </cell>
          <cell r="C113">
            <v>2001140</v>
          </cell>
        </row>
        <row r="114">
          <cell r="B114">
            <v>4209</v>
          </cell>
          <cell r="C114">
            <v>2001157</v>
          </cell>
        </row>
        <row r="115">
          <cell r="B115">
            <v>4212</v>
          </cell>
          <cell r="C115">
            <v>2001151</v>
          </cell>
        </row>
        <row r="116">
          <cell r="B116">
            <v>4213</v>
          </cell>
          <cell r="C116">
            <v>2001131</v>
          </cell>
        </row>
        <row r="117">
          <cell r="B117">
            <v>4219</v>
          </cell>
          <cell r="C117">
            <v>2001149</v>
          </cell>
        </row>
        <row r="118">
          <cell r="B118">
            <v>4220</v>
          </cell>
          <cell r="C118">
            <v>2001158</v>
          </cell>
        </row>
        <row r="119">
          <cell r="B119">
            <v>4221</v>
          </cell>
          <cell r="C119">
            <v>2001147</v>
          </cell>
        </row>
        <row r="120">
          <cell r="B120">
            <v>4222</v>
          </cell>
          <cell r="C120">
            <v>2001164</v>
          </cell>
        </row>
        <row r="121">
          <cell r="B121">
            <v>4224</v>
          </cell>
          <cell r="C121">
            <v>2001112</v>
          </cell>
        </row>
        <row r="122">
          <cell r="B122">
            <v>4310</v>
          </cell>
          <cell r="C122">
            <v>2001114</v>
          </cell>
        </row>
        <row r="123">
          <cell r="B123">
            <v>4312</v>
          </cell>
          <cell r="C123">
            <v>2001129</v>
          </cell>
        </row>
        <row r="124">
          <cell r="B124">
            <v>4313</v>
          </cell>
          <cell r="C124">
            <v>2001141</v>
          </cell>
        </row>
        <row r="125">
          <cell r="B125">
            <v>4358</v>
          </cell>
          <cell r="C125">
            <v>2001119</v>
          </cell>
        </row>
        <row r="126">
          <cell r="B126">
            <v>4359</v>
          </cell>
          <cell r="C126">
            <v>2001137</v>
          </cell>
        </row>
        <row r="127">
          <cell r="B127">
            <v>4360</v>
          </cell>
          <cell r="C127">
            <v>2001120</v>
          </cell>
        </row>
        <row r="128">
          <cell r="B128">
            <v>4415</v>
          </cell>
          <cell r="C128">
            <v>2001154</v>
          </cell>
        </row>
        <row r="129">
          <cell r="B129">
            <v>4416</v>
          </cell>
          <cell r="C129">
            <v>2001122</v>
          </cell>
        </row>
        <row r="130">
          <cell r="B130">
            <v>4420</v>
          </cell>
          <cell r="C130">
            <v>2001118</v>
          </cell>
        </row>
        <row r="131">
          <cell r="B131">
            <v>4421</v>
          </cell>
          <cell r="C131">
            <v>2001161</v>
          </cell>
        </row>
        <row r="132">
          <cell r="B132">
            <v>4422</v>
          </cell>
          <cell r="C132">
            <v>2001159</v>
          </cell>
        </row>
        <row r="133">
          <cell r="B133">
            <v>4423</v>
          </cell>
          <cell r="C133">
            <v>2001156</v>
          </cell>
        </row>
        <row r="134">
          <cell r="B134">
            <v>4424</v>
          </cell>
          <cell r="C134">
            <v>2001167</v>
          </cell>
        </row>
        <row r="135">
          <cell r="B135">
            <v>4427</v>
          </cell>
          <cell r="C135">
            <v>2001115</v>
          </cell>
        </row>
        <row r="136">
          <cell r="B136">
            <v>4430</v>
          </cell>
          <cell r="C136">
            <v>2001134</v>
          </cell>
        </row>
        <row r="137">
          <cell r="B137">
            <v>4431</v>
          </cell>
          <cell r="C137">
            <v>2001138</v>
          </cell>
        </row>
        <row r="138">
          <cell r="B138">
            <v>4432</v>
          </cell>
          <cell r="C138">
            <v>2001128</v>
          </cell>
        </row>
        <row r="139">
          <cell r="B139">
            <v>4525</v>
          </cell>
          <cell r="C139">
            <v>2001160</v>
          </cell>
        </row>
        <row r="140">
          <cell r="B140">
            <v>4527</v>
          </cell>
          <cell r="C140">
            <v>2001178</v>
          </cell>
        </row>
        <row r="141">
          <cell r="B141">
            <v>4529</v>
          </cell>
          <cell r="C141">
            <v>2001146</v>
          </cell>
        </row>
        <row r="142">
          <cell r="B142">
            <v>4557</v>
          </cell>
          <cell r="C142">
            <v>2001169</v>
          </cell>
        </row>
        <row r="143">
          <cell r="B143">
            <v>4558</v>
          </cell>
          <cell r="C143">
            <v>2001155</v>
          </cell>
        </row>
        <row r="144">
          <cell r="B144">
            <v>4560</v>
          </cell>
          <cell r="C144">
            <v>2001152</v>
          </cell>
        </row>
        <row r="145">
          <cell r="B145">
            <v>4674</v>
          </cell>
          <cell r="C145">
            <v>2001162</v>
          </cell>
        </row>
        <row r="146">
          <cell r="B146">
            <v>4746</v>
          </cell>
          <cell r="C146">
            <v>2001117</v>
          </cell>
        </row>
        <row r="147">
          <cell r="B147">
            <v>4845</v>
          </cell>
          <cell r="C147">
            <v>2001150</v>
          </cell>
        </row>
        <row r="148">
          <cell r="B148">
            <v>4846</v>
          </cell>
          <cell r="C148">
            <v>2001123</v>
          </cell>
        </row>
        <row r="149">
          <cell r="B149">
            <v>4848</v>
          </cell>
          <cell r="C149">
            <v>2001113</v>
          </cell>
        </row>
        <row r="150">
          <cell r="B150">
            <v>4850</v>
          </cell>
          <cell r="C150">
            <v>2001121</v>
          </cell>
        </row>
        <row r="151">
          <cell r="B151">
            <v>4852</v>
          </cell>
          <cell r="C151">
            <v>2001133</v>
          </cell>
        </row>
        <row r="152">
          <cell r="B152">
            <v>4856</v>
          </cell>
          <cell r="C152">
            <v>2001174</v>
          </cell>
        </row>
        <row r="153">
          <cell r="B153">
            <v>4888</v>
          </cell>
          <cell r="C153">
            <v>2001130</v>
          </cell>
        </row>
        <row r="154">
          <cell r="B154">
            <v>4891</v>
          </cell>
          <cell r="C154">
            <v>2001175</v>
          </cell>
        </row>
        <row r="155">
          <cell r="B155">
            <v>4892</v>
          </cell>
          <cell r="C155">
            <v>2001143</v>
          </cell>
        </row>
        <row r="156">
          <cell r="B156">
            <v>4893</v>
          </cell>
          <cell r="C156">
            <v>2001144</v>
          </cell>
        </row>
        <row r="157">
          <cell r="B157">
            <v>4956</v>
          </cell>
          <cell r="C157">
            <v>2001163</v>
          </cell>
        </row>
        <row r="158">
          <cell r="B158">
            <v>5055</v>
          </cell>
          <cell r="C158">
            <v>2001171</v>
          </cell>
        </row>
        <row r="159">
          <cell r="B159">
            <v>5060</v>
          </cell>
          <cell r="C159">
            <v>2001172</v>
          </cell>
        </row>
        <row r="160">
          <cell r="B160">
            <v>5061</v>
          </cell>
          <cell r="C160">
            <v>2001177</v>
          </cell>
        </row>
        <row r="161">
          <cell r="B161">
            <v>5062</v>
          </cell>
          <cell r="C161">
            <v>2001179</v>
          </cell>
        </row>
        <row r="162">
          <cell r="B162">
            <v>5063</v>
          </cell>
          <cell r="C162">
            <v>2001181</v>
          </cell>
        </row>
        <row r="163">
          <cell r="B163">
            <v>5112</v>
          </cell>
          <cell r="C163">
            <v>2001173</v>
          </cell>
        </row>
        <row r="164">
          <cell r="B164">
            <v>5113</v>
          </cell>
          <cell r="C164">
            <v>2001176</v>
          </cell>
        </row>
        <row r="165">
          <cell r="B165">
            <v>5173</v>
          </cell>
          <cell r="C165">
            <v>2001183</v>
          </cell>
        </row>
        <row r="166">
          <cell r="B166">
            <v>5217</v>
          </cell>
          <cell r="C166">
            <v>2001180</v>
          </cell>
        </row>
        <row r="167">
          <cell r="B167">
            <v>2100008</v>
          </cell>
          <cell r="C167">
            <v>2001184</v>
          </cell>
        </row>
        <row r="168">
          <cell r="B168">
            <v>2100009</v>
          </cell>
          <cell r="C168">
            <v>2001185</v>
          </cell>
        </row>
        <row r="169">
          <cell r="B169">
            <v>2100010</v>
          </cell>
          <cell r="C169">
            <v>2001186</v>
          </cell>
        </row>
        <row r="170">
          <cell r="B170">
            <v>2100011</v>
          </cell>
          <cell r="C170">
            <v>2001187</v>
          </cell>
        </row>
        <row r="171">
          <cell r="B171">
            <v>4000007</v>
          </cell>
          <cell r="C171">
            <v>2001182</v>
          </cell>
        </row>
      </sheetData>
      <sheetData sheetId="1"/>
      <sheetData sheetId="2"/>
      <sheetData sheetId="3"/>
      <sheetData sheetId="4"/>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준공머리"/>
      <sheetName val="준공검사"/>
      <sheetName val="사유"/>
      <sheetName val="감사비교"/>
      <sheetName val="총괄표"/>
      <sheetName val="전기총괄"/>
      <sheetName val="전기내역"/>
      <sheetName val="기초총괄"/>
      <sheetName val="기초내역"/>
      <sheetName val="정산총괄"/>
      <sheetName val="과다총괄"/>
      <sheetName val="과다내역"/>
      <sheetName val="미시공총괄"/>
      <sheetName val="미시공내역"/>
      <sheetName val="포설재료 정산"/>
      <sheetName val="포설노무 정산"/>
      <sheetName val="포설 규격별"/>
      <sheetName val="군산#3설계변경조서"/>
      <sheetName val="시중노임"/>
      <sheetName val="재료비"/>
      <sheetName val="노무비"/>
      <sheetName val="경  비"/>
      <sheetName val="일반관리비"/>
      <sheetName val="품셈표"/>
      <sheetName val="00노임"/>
      <sheetName val="#REF"/>
      <sheetName val="설계명세서"/>
      <sheetName val="5-2노무비"/>
      <sheetName val="rate"/>
      <sheetName val="설계서"/>
      <sheetName val="6PILE  (돌출)"/>
      <sheetName val="6.명세서"/>
      <sheetName val="기초자료입력"/>
      <sheetName val="제작운반변경"/>
      <sheetName val="운반비변경"/>
      <sheetName val="제작운반"/>
      <sheetName val="경비"/>
      <sheetName val="257A1"/>
      <sheetName val="발안전력구"/>
      <sheetName val="원가계산"/>
      <sheetName val="운반비 (2)"/>
      <sheetName val="내역서"/>
      <sheetName val="자산번호"/>
      <sheetName val="6.설계서"/>
      <sheetName val="기준정보"/>
      <sheetName val="정보"/>
      <sheetName val="일반부표"/>
      <sheetName val="설계명세"/>
      <sheetName val="준공정산"/>
      <sheetName val="사.연간 면적 산출표"/>
      <sheetName val="공사설계서"/>
      <sheetName val="공사직종별노임"/>
      <sheetName val="상 부"/>
      <sheetName val="4-1.재료비"/>
      <sheetName val="SH.R설치"/>
      <sheetName val="운반비"/>
      <sheetName val="사급분 설계예산서"/>
      <sheetName val="환"/>
      <sheetName val="참고입력자료"/>
      <sheetName val="5-1. 직할변전도급분"/>
      <sheetName val="5-2. 성동송전도급분"/>
      <sheetName val="5-3. 중부송전도급분"/>
      <sheetName val="설계표지"/>
      <sheetName val="증감대비"/>
      <sheetName val="노무비 "/>
      <sheetName val="일관.이윤"/>
      <sheetName val="재료비 "/>
      <sheetName val="설계서(8)"/>
      <sheetName val="예산서(7)"/>
      <sheetName val="총공사비"/>
      <sheetName val="노임단가"/>
      <sheetName val="말뚝물량"/>
      <sheetName val="골재산출"/>
      <sheetName val="조명율표"/>
      <sheetName val="단재적표"/>
      <sheetName val="기본입력표"/>
      <sheetName val="철거분"/>
      <sheetName val="찍기"/>
      <sheetName val="주beam"/>
      <sheetName val="시중노임단가"/>
      <sheetName val="품셈TABLE"/>
      <sheetName val="7-3.GCB재료물량산출"/>
      <sheetName val="설계서SC"/>
      <sheetName val="98수문일위"/>
      <sheetName val="간공설계서"/>
      <sheetName val="3BL공동구 수량"/>
      <sheetName val="품셈표 (2)"/>
      <sheetName val="산근"/>
      <sheetName val="설계서(7)"/>
      <sheetName val="동방설계서"/>
      <sheetName val="별표집계"/>
      <sheetName val="수량산출"/>
      <sheetName val="오억미만"/>
      <sheetName val="암거단위"/>
      <sheetName val="공종별적용단가"/>
      <sheetName val="00상노임"/>
      <sheetName val="MS"/>
      <sheetName val="기초물량"/>
      <sheetName val="적용기준표(98년상반기)"/>
      <sheetName val="최종총괄"/>
      <sheetName val="세부산출내역서"/>
      <sheetName val="단가산출서"/>
      <sheetName val="콘_재료분리(1)"/>
      <sheetName val="20_10_1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
      <sheetName val="정공공사"/>
      <sheetName val="예총"/>
      <sheetName val="유림총괄"/>
    </sheetNames>
    <sheetDataSet>
      <sheetData sheetId="0" refreshError="1"/>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집계표"/>
      <sheetName val="78호기내역서(건축분)"/>
      <sheetName val="78호기내역서(기계분)"/>
      <sheetName val="78호기콘크리트품"/>
      <sheetName val="78호기 모래 및 시멘트"/>
      <sheetName val="대표공종 및 물량"/>
      <sheetName val="12호기내역서(건축분)"/>
      <sheetName val="12호기내역서(기계분)"/>
      <sheetName val="설계명세서"/>
      <sheetName val="터파기및재료"/>
      <sheetName val="용수환경건물"/>
      <sheetName val="원효펌프교체020812"/>
      <sheetName val="산출근거#2-3"/>
      <sheetName val="실행"/>
      <sheetName val="HWSET"/>
      <sheetName val="소화배관"/>
      <sheetName val="공조배관"/>
      <sheetName val="DATE"/>
      <sheetName val="내역서"/>
      <sheetName val="단가"/>
      <sheetName val="마산월령동골조물량변경"/>
      <sheetName val="Sheet2"/>
      <sheetName val="1.설계조건"/>
      <sheetName val="토목"/>
      <sheetName val="설계"/>
      <sheetName val="입찰"/>
      <sheetName val="현경"/>
      <sheetName val="백호우계수"/>
      <sheetName val="제작비추산총괄표"/>
      <sheetName val="노임단가"/>
      <sheetName val="수량산출"/>
      <sheetName val="집계"/>
      <sheetName val="산출내역서집계표"/>
      <sheetName val="설계내역"/>
      <sheetName val="내역"/>
      <sheetName val="FAB별"/>
      <sheetName val="입력"/>
      <sheetName val="부대공"/>
      <sheetName val="토공"/>
      <sheetName val="포장공"/>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설계"/>
      <sheetName val="수량"/>
      <sheetName val="부표단가,총괄표"/>
      <sheetName val="내역서"/>
      <sheetName val="사.연간 면적 산출표"/>
      <sheetName val="증감대비"/>
      <sheetName val="대창(장성)"/>
      <sheetName val="창녕산출"/>
      <sheetName val="설계명세"/>
      <sheetName val="지시서"/>
      <sheetName val="토목수량(공정)"/>
      <sheetName val="기초자료입력"/>
      <sheetName val="참고입력자료"/>
      <sheetName val="자산번호"/>
      <sheetName val="발안전력구"/>
      <sheetName val="인상효1"/>
      <sheetName val="품셈"/>
      <sheetName val="설계명세서"/>
      <sheetName val="DISTANCE"/>
      <sheetName val="설계서"/>
      <sheetName val="OPGW기별"/>
      <sheetName val="준공머리"/>
      <sheetName val="공사설계서"/>
      <sheetName val="설계서SC"/>
      <sheetName val="제작운반변경"/>
      <sheetName val="운반비변경"/>
      <sheetName val="제작운반"/>
      <sheetName val="노임단가"/>
      <sheetName val="원가계산"/>
      <sheetName val="운반비 (2)"/>
      <sheetName val="단위수량"/>
      <sheetName val="토공(우물통,기타) "/>
      <sheetName val="기초물량"/>
      <sheetName val="단가산출"/>
      <sheetName val="경비"/>
      <sheetName val="재료비"/>
      <sheetName val="공사예산"/>
      <sheetName val="총괄표"/>
      <sheetName val="노임코드"/>
      <sheetName val="진고설계"/>
      <sheetName val="총괄"/>
      <sheetName val="공예을"/>
      <sheetName val="공예율"/>
      <sheetName val="기초"/>
      <sheetName val="16년하반기 노임단가"/>
      <sheetName val="12호기내역서(건축분)"/>
      <sheetName val="동방설계서"/>
      <sheetName val="맨홀수량산출"/>
      <sheetName val="SLAB"/>
      <sheetName val="7-3.송전도급분"/>
      <sheetName val="일위대가표"/>
      <sheetName val="Sheet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 val="인상효1"/>
      <sheetName val="도급내역"/>
    </sheetNames>
    <sheetDataSet>
      <sheetData sheetId="0" refreshError="1"/>
      <sheetData sheetId="1" refreshError="1"/>
      <sheetData sheetId="2" refreshError="1"/>
      <sheetData sheetId="3" refreshError="1"/>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용수량(생활용수)"/>
      <sheetName val="DATE"/>
      <sheetName val="조경내역서"/>
      <sheetName val="경산"/>
      <sheetName val="신표지1"/>
      <sheetName val="내역서"/>
      <sheetName val="평가데이터"/>
      <sheetName val="수량산출"/>
      <sheetName val="산출금액내역"/>
      <sheetName val="구천"/>
      <sheetName val="총괄"/>
      <sheetName val="도급예산내역서봉투"/>
      <sheetName val="공사원가계산서"/>
      <sheetName val="설계산출표지"/>
      <sheetName val="도급예산내역서총괄표"/>
      <sheetName val="을부담운반비"/>
      <sheetName val="운반비산출"/>
      <sheetName val="집계표"/>
      <sheetName val="청천내"/>
      <sheetName val="내역"/>
      <sheetName val="명세서"/>
      <sheetName val="2공구하도급내역서"/>
      <sheetName val="포장공"/>
      <sheetName val="설계예산서"/>
      <sheetName val="#REF"/>
      <sheetName val="일위"/>
      <sheetName val="기계경비"/>
      <sheetName val="9GNG운반"/>
      <sheetName val="실행철강하도"/>
      <sheetName val="현장예산"/>
      <sheetName val="예총"/>
      <sheetName val="2000년1차"/>
      <sheetName val="2000전체분"/>
      <sheetName val="자재대"/>
      <sheetName val="일위대가9803"/>
      <sheetName val="동원인원"/>
      <sheetName val="주차구획선수량"/>
      <sheetName val="요율"/>
      <sheetName val="연결관암거"/>
      <sheetName val="3.공통공사대비"/>
      <sheetName val="설계내역서"/>
      <sheetName val="터파기및재료"/>
      <sheetName val="bid"/>
      <sheetName val="빙장비사양"/>
      <sheetName val="12호기내역서(건축분)"/>
      <sheetName val="ABUT수량-A1"/>
      <sheetName val="한강운반비"/>
      <sheetName val="단열-자재"/>
      <sheetName val="신우"/>
      <sheetName val="원본(갑지)"/>
      <sheetName val="환경기계공정표 (3)"/>
      <sheetName val="데이타"/>
      <sheetName val="시설물단가표"/>
      <sheetName val="노무비단가표"/>
      <sheetName val="기초자료입력"/>
      <sheetName val="원가"/>
      <sheetName val="파형강관집계"/>
      <sheetName val="토적표"/>
      <sheetName val="공제수량총집계표"/>
      <sheetName val="임금단가"/>
      <sheetName val="공사개요"/>
      <sheetName val="설계예산"/>
      <sheetName val="수량3"/>
      <sheetName val="산출근거"/>
      <sheetName val="설비"/>
      <sheetName val="wall"/>
      <sheetName val="자료입력"/>
      <sheetName val="품셈"/>
      <sheetName val="인부임"/>
      <sheetName val="원가+내역"/>
      <sheetName val="안정검토"/>
      <sheetName val="단면설계"/>
      <sheetName val="6PILE  (돌출)"/>
      <sheetName val="3BL공동구_수량"/>
      <sheetName val="Total"/>
      <sheetName val="가압장(토목)"/>
      <sheetName val="배관배선 단가조사"/>
      <sheetName val="일위대가집계"/>
      <sheetName val="대치판정"/>
      <sheetName val="선정요령"/>
      <sheetName val="TOTAL_BOQ"/>
      <sheetName val="입력란"/>
      <sheetName val="97노임단가"/>
      <sheetName val="본선차로수량집계표"/>
      <sheetName val="견적"/>
      <sheetName val="조명율표"/>
      <sheetName val="코드표"/>
      <sheetName val="날개벽수량표"/>
      <sheetName val="시선유도표지집계표"/>
      <sheetName val="총투입계"/>
      <sheetName val="70%"/>
      <sheetName val="SANBAISU"/>
      <sheetName val="현장경비"/>
      <sheetName val="방배동내역(리라)"/>
      <sheetName val="건축공사집계표"/>
      <sheetName val="방배동내역 (총괄)"/>
      <sheetName val="부대공사총괄"/>
      <sheetName val="설계명세서"/>
      <sheetName val="96보완계획7.12"/>
      <sheetName val="중기사용료"/>
      <sheetName val="갑지"/>
      <sheetName val="Sheet5"/>
      <sheetName val="INPUT"/>
      <sheetName val="시운전연료"/>
      <sheetName val="노임"/>
      <sheetName val="b_balju"/>
      <sheetName val="9.정착구 보강"/>
      <sheetName val="CTEMCOST"/>
      <sheetName val="98수문일위"/>
      <sheetName val="수량증감표"/>
      <sheetName val="터파기운반비산출"/>
      <sheetName val="산적토운반비산출"/>
      <sheetName val="적용단가"/>
      <sheetName val="자재단가"/>
      <sheetName val="연습"/>
      <sheetName val="철근량"/>
      <sheetName val="비교1"/>
      <sheetName val="물량표"/>
      <sheetName val="Sheet4"/>
      <sheetName val="구의33고"/>
      <sheetName val="준검 내역서"/>
      <sheetName val="WORK"/>
      <sheetName val="절대삭제금지"/>
      <sheetName val="(A)내역서"/>
      <sheetName val="연장및면적(좌측)"/>
      <sheetName val="공사기본내용입력"/>
      <sheetName val="부하계산서"/>
      <sheetName val="전선 및 전선관"/>
      <sheetName val="대창(함평)"/>
      <sheetName val="대창(장성)"/>
      <sheetName val="대창(함평)-창열"/>
      <sheetName val="심사공종"/>
      <sheetName val="구조물터파기수량집계"/>
      <sheetName val="배수공 시멘트 및 골재량 산출"/>
      <sheetName val="공량(1월22일)"/>
      <sheetName val="측구터파기공수량집계"/>
      <sheetName val="단면가정"/>
      <sheetName val="설계조건"/>
      <sheetName val="빗물받이(910-510-410)"/>
      <sheetName val="설계서을"/>
      <sheetName val="품셈집계표"/>
      <sheetName val="자재조사표"/>
      <sheetName val="옹벽일반수량"/>
      <sheetName val="범례표"/>
      <sheetName val="2002하반기노임기준"/>
      <sheetName val="단가 (2)"/>
      <sheetName val="증감내역서"/>
      <sheetName val="노임이"/>
      <sheetName val="우수맨홀공제단위수량"/>
      <sheetName val="총괄내역서"/>
      <sheetName val="일반수량"/>
      <sheetName val="총집계표"/>
      <sheetName val="맨홀수량"/>
      <sheetName val="H-PILE수량집계"/>
      <sheetName val="slurrywall설계가"/>
      <sheetName val="1차 내역서"/>
      <sheetName val="DATA 입력란"/>
      <sheetName val="1. 설계조건 2.단면가정 3. 하중계산"/>
      <sheetName val="내역서단가산출용"/>
      <sheetName val="단가산출"/>
      <sheetName val="T13(P68~72,78)"/>
      <sheetName val="Sheet2"/>
      <sheetName val="토목검측서"/>
      <sheetName val="화설내"/>
      <sheetName val="기초코드"/>
      <sheetName val="danga"/>
      <sheetName val="ilch"/>
      <sheetName val="목차"/>
      <sheetName val="본사공가현황"/>
      <sheetName val="초기화면"/>
      <sheetName val="관급자재"/>
      <sheetName val="대로근거"/>
      <sheetName val="9811"/>
      <sheetName val="위치조서"/>
      <sheetName val="수산(당)"/>
      <sheetName val="을지"/>
      <sheetName val="일위대가표"/>
      <sheetName val="덕전리"/>
      <sheetName val="을"/>
      <sheetName val="SG"/>
      <sheetName val="신호등일위대가"/>
      <sheetName val="흄관기초"/>
      <sheetName val="교대(A1)"/>
      <sheetName val="토사(PE)"/>
      <sheetName val="하조서"/>
      <sheetName val="날개벽"/>
      <sheetName val="현장경상비"/>
      <sheetName val="마산방향"/>
      <sheetName val="진주방향"/>
      <sheetName val="대비"/>
      <sheetName val="database"/>
      <sheetName val="15"/>
      <sheetName val="준공평가"/>
      <sheetName val="98NS-N"/>
      <sheetName val="200"/>
      <sheetName val="몰탈"/>
      <sheetName val="집수정(600-700)"/>
      <sheetName val="설계예시"/>
      <sheetName val="식재인부"/>
      <sheetName val="8.PILE  (돌출)"/>
      <sheetName val="부대내역"/>
      <sheetName val="내역서01"/>
      <sheetName val="1.수인터널"/>
      <sheetName val="기초단가"/>
      <sheetName val="프랜트면허"/>
      <sheetName val="오수주요자재"/>
      <sheetName val="조건"/>
      <sheetName val="SORCE1"/>
      <sheetName val="입찰안"/>
      <sheetName val="할증"/>
      <sheetName val="실행내역서"/>
      <sheetName val="확약서"/>
      <sheetName val="물가대비표"/>
      <sheetName val="Sheet2 (2)"/>
      <sheetName val="변경비교-을"/>
      <sheetName val="배수공"/>
      <sheetName val="TYPE-A"/>
      <sheetName val="건축내역서 (경제상무실)"/>
      <sheetName val="마산월령동골조물량변경"/>
      <sheetName val="뚝토공"/>
      <sheetName val="중로근거"/>
      <sheetName val="단면 (2)"/>
      <sheetName val="금액내역서"/>
      <sheetName val="용산1(해보)"/>
      <sheetName val="Sheet3"/>
      <sheetName val="데리네이타현황"/>
      <sheetName val="수로단위수량"/>
      <sheetName val="실행대비"/>
      <sheetName val="BSD (2)"/>
      <sheetName val="파일의이용"/>
      <sheetName val="MAT"/>
      <sheetName val="연도별cash"/>
      <sheetName val="이토변실(A3-LINE)"/>
      <sheetName val="이름정의"/>
      <sheetName val="Macro1"/>
      <sheetName val="원형1호맨홀토공수량"/>
      <sheetName val="교대철근집계"/>
      <sheetName val="노임단가"/>
      <sheetName val="VXXXXXX"/>
      <sheetName val="내역갑지"/>
      <sheetName val="교각계산"/>
      <sheetName val="우각부보강"/>
      <sheetName val="설계"/>
      <sheetName val="실행내역"/>
      <sheetName val="EACT10"/>
      <sheetName val="내역서1999.8최종"/>
      <sheetName val="Sheet1 (2)"/>
      <sheetName val="내역서(전기)"/>
      <sheetName val="계양가시설"/>
      <sheetName val="배수철근"/>
      <sheetName val="일위단위"/>
      <sheetName val="고유코드_설계"/>
      <sheetName val="PROJECT BRIEF(EX.NEW)"/>
      <sheetName val="Site Expenses"/>
      <sheetName val="실행견적"/>
      <sheetName val="수입"/>
      <sheetName val="원형맨홀수량"/>
      <sheetName val="추가예산"/>
      <sheetName val="단중표"/>
      <sheetName val="현장관리비참조"/>
      <sheetName val="간지"/>
      <sheetName val="직노"/>
      <sheetName val="COPING"/>
      <sheetName val="교각1"/>
      <sheetName val="다곡2교"/>
      <sheetName val="전기"/>
      <sheetName val="포장복구집계"/>
      <sheetName val="단가조사-2"/>
      <sheetName val="s"/>
      <sheetName val="용역비내역-진짜"/>
      <sheetName val="1000 DB구축 부표"/>
      <sheetName val="Baby일위대가"/>
      <sheetName val="환율CHANGE"/>
      <sheetName val="현금흐름"/>
      <sheetName val="DATA"/>
      <sheetName val="상 부"/>
      <sheetName val="9-1차이내역"/>
      <sheetName val="하수급견적대비"/>
      <sheetName val="단가"/>
      <sheetName val="조경"/>
      <sheetName val="금액"/>
      <sheetName val="시점교대"/>
      <sheetName val="공사비증감"/>
      <sheetName val="PI"/>
      <sheetName val="단위단가"/>
      <sheetName val="간접"/>
      <sheetName val="공사"/>
      <sheetName val="원가계산하도"/>
      <sheetName val="입력자료"/>
      <sheetName val="설내역서 "/>
      <sheetName val="현장소운반"/>
      <sheetName val="관구보호몰탈"/>
      <sheetName val="공사비집계"/>
      <sheetName val="청 구"/>
      <sheetName val="설계산출기초"/>
      <sheetName val="토목(용인)"/>
      <sheetName val="전기단가조사서"/>
      <sheetName val="공용(현대건설공구)"/>
      <sheetName val="현대건설공구(UNIT)"/>
      <sheetName val="낙석방지수량"/>
      <sheetName val="1차설계변경내역"/>
      <sheetName val="입찰견적보고서"/>
      <sheetName val="관경별내역서"/>
      <sheetName val="수량집계"/>
      <sheetName val="guard(mac)"/>
      <sheetName val="N賃率-職"/>
      <sheetName val="토공(우물통,기타) "/>
      <sheetName val="차액보증"/>
      <sheetName val="흙쌓기도수로설치현황"/>
      <sheetName val="계수시트"/>
      <sheetName val="11.1 단면hwp"/>
      <sheetName val="내역표지"/>
      <sheetName val="앵커구조계산"/>
      <sheetName val="공사설명서"/>
      <sheetName val="단양 00 아파트-세부내역"/>
      <sheetName val="기본일위"/>
      <sheetName val="갑지1"/>
      <sheetName val="정부노임단가"/>
      <sheetName val="일위대가_가설_"/>
      <sheetName val="배수통관(좌)"/>
      <sheetName val="INPUT(덕도방향-시점)"/>
      <sheetName val="GI-LIST"/>
      <sheetName val="해평견적"/>
      <sheetName val="건축공사"/>
      <sheetName val="pier-1"/>
      <sheetName val="일반수량총괄집계"/>
      <sheetName val="차선도색-연장,수량(1)"/>
      <sheetName val="배수공 주요자재 집계표"/>
      <sheetName val="관접합및부설"/>
      <sheetName val="산출내역서집계표"/>
      <sheetName val="2호맨홀공제수량"/>
      <sheetName val="물가시세"/>
      <sheetName val="공내역"/>
      <sheetName val="7.PILE  (돌출)"/>
      <sheetName val="사  업  비  수  지  예  산  서"/>
      <sheetName val="기초일위"/>
      <sheetName val="수목단가"/>
      <sheetName val="시설수량표"/>
      <sheetName val="시설일위"/>
      <sheetName val="식재수량표"/>
      <sheetName val="단위수량산출"/>
      <sheetName val="설계내역"/>
      <sheetName val="tggwan(mac)"/>
      <sheetName val="총괄내역"/>
      <sheetName val="내역_FILE"/>
      <sheetName val="도기류"/>
      <sheetName val="건축내역"/>
      <sheetName val="터파기단면도(보도)"/>
      <sheetName val="호프"/>
      <sheetName val="표지"/>
      <sheetName val="노무비"/>
      <sheetName val="재료비단가"/>
      <sheetName val="06 일위대가목록"/>
      <sheetName val="공사현황"/>
      <sheetName val="우수공"/>
      <sheetName val="설계가"/>
      <sheetName val="날개벽(TYPE2)"/>
      <sheetName val="음성방향"/>
      <sheetName val="산출기준자료"/>
      <sheetName val="구역화물"/>
      <sheetName val="시험비"/>
      <sheetName val="일위대가목록"/>
      <sheetName val="단위목록"/>
      <sheetName val="6호기"/>
      <sheetName val="토목주소"/>
      <sheetName val="내역전기"/>
      <sheetName val="감액총괄표"/>
      <sheetName val="세부내역서"/>
      <sheetName val="Customer Databas"/>
      <sheetName val="예가표"/>
      <sheetName val="평내중"/>
      <sheetName val="연결임시"/>
      <sheetName val="공량산출서"/>
      <sheetName val="수목표준대가"/>
      <sheetName val="2_단면가정"/>
      <sheetName val="내역서 (2)"/>
      <sheetName val="지중자재단가"/>
      <sheetName val="날개벽(시점좌측)"/>
      <sheetName val="견적서"/>
      <sheetName val="옹벽공 수량집계표"/>
      <sheetName val="교사기준면적(중)"/>
      <sheetName val="수주추정"/>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A-8 PD(도로중앙)"/>
      <sheetName val="1.설계기준"/>
      <sheetName val="옹벽수량집계"/>
      <sheetName val="4.내진설계"/>
      <sheetName val=" ｹ-ﾌﾞﾙ"/>
      <sheetName val="노임단가 (2)"/>
      <sheetName val="관급자재대"/>
      <sheetName val="중기사용료산출근거"/>
      <sheetName val="단가 및 재료비"/>
      <sheetName val="Y-WORK"/>
      <sheetName val="BJJIN"/>
      <sheetName val="직접경비"/>
      <sheetName val="직접인건비"/>
      <sheetName val="수안보-MBR1"/>
      <sheetName val="참조"/>
      <sheetName val="제경비율"/>
      <sheetName val="산출내역서"/>
      <sheetName val="공사명입력"/>
      <sheetName val="근로자자료입력"/>
      <sheetName val="참고자료"/>
      <sheetName val="공사비 증감 내역서"/>
      <sheetName val="기둥(원형)"/>
      <sheetName val="참고사항"/>
      <sheetName val="상호참고자료"/>
      <sheetName val="발주처자료입력"/>
      <sheetName val="회사기본자료"/>
      <sheetName val="하자보증자료"/>
      <sheetName val="기술자관련자료"/>
      <sheetName val="총괄서"/>
      <sheetName val="실행간접비용"/>
      <sheetName val="남양내역"/>
      <sheetName val="MAIN_TABLE"/>
      <sheetName val="1.설계조건"/>
      <sheetName val="원가서"/>
      <sheetName val="출장내역"/>
      <sheetName val="개요"/>
      <sheetName val="1.우편집중내역서"/>
      <sheetName val="일위대가(가설)"/>
      <sheetName val="사각맨홀"/>
      <sheetName val="자재"/>
      <sheetName val="경비_원본"/>
      <sheetName val="토목공사"/>
      <sheetName val="포장공자재집계표"/>
      <sheetName val="특수선일위대가"/>
      <sheetName val="각형맨홀"/>
      <sheetName val="포장공수량집계표"/>
      <sheetName val="도장수량(하1)"/>
      <sheetName val="주형"/>
      <sheetName val="인원투입"/>
      <sheetName val="코드"/>
      <sheetName val="공비현2"/>
      <sheetName val="도급내역"/>
      <sheetName val="물집"/>
      <sheetName val="도급금액"/>
      <sheetName val="재노경"/>
      <sheetName val="콘크리트타설집계표"/>
      <sheetName val="전 기"/>
      <sheetName val="대림경상68억"/>
      <sheetName val="사통"/>
      <sheetName val="산근"/>
      <sheetName val="우수"/>
      <sheetName val="입력"/>
      <sheetName val="계림(함평)"/>
      <sheetName val="계림(장성)"/>
      <sheetName val="산수배수"/>
      <sheetName val="내역(신례)"/>
      <sheetName val="포장물량집계"/>
      <sheetName val="표지 (2)"/>
      <sheetName val="총괄표"/>
      <sheetName val="슬래브수량"/>
      <sheetName val="일위대가(1)"/>
      <sheetName val="보차도경계석"/>
      <sheetName val="구조물공집계"/>
      <sheetName val="상행-교대(A1-A2)"/>
      <sheetName val="건축공사실행"/>
      <sheetName val="역T형교대(말뚝기초)"/>
      <sheetName val="입력DATA"/>
      <sheetName val="바닥판"/>
      <sheetName val="집수A"/>
      <sheetName val="내역서적용수량"/>
      <sheetName val="부표총괄"/>
      <sheetName val="갑지(추정)"/>
      <sheetName val="VII-2현장경비"/>
      <sheetName val="Ⅴ-2.공종별내역"/>
      <sheetName val="입력시트"/>
      <sheetName val="출력X"/>
      <sheetName val="가로등내역서"/>
      <sheetName val="nys"/>
      <sheetName val="유림골조"/>
      <sheetName val="플랜트 설치"/>
      <sheetName val="공사비"/>
      <sheetName val="연도손익"/>
      <sheetName val="회수금"/>
      <sheetName val="대체용지"/>
      <sheetName val="건자이자"/>
      <sheetName val="내부매출원가"/>
      <sheetName val="지구 리스트"/>
      <sheetName val="용지비"/>
      <sheetName val="용역단가"/>
      <sheetName val="효성CB 1P기초"/>
      <sheetName val="조견표"/>
      <sheetName val="전차선로 물량표"/>
      <sheetName val="1.CB"/>
      <sheetName val="변수"/>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연속벽현황"/>
      <sheetName val="단"/>
      <sheetName val="원유_BANK"/>
      <sheetName val="세금자료"/>
      <sheetName val="시점경사로"/>
      <sheetName val="1차"/>
      <sheetName val="수량집계표"/>
      <sheetName val="탄성1"/>
      <sheetName val="원하도급내역서(당초)"/>
      <sheetName val="사유서제출현황-2"/>
      <sheetName val="골재집계"/>
      <sheetName val="-레미콘집계"/>
      <sheetName val="-몰탈콘크리트"/>
      <sheetName val="자갈,시멘트,모래산출"/>
      <sheetName val="-철근집계"/>
      <sheetName val="포장재료(1)"/>
      <sheetName val="-흄관집계"/>
      <sheetName val="4.2.1 마루높이 검토"/>
      <sheetName val="반포2차"/>
      <sheetName val="첨"/>
      <sheetName val="6공구(당초)"/>
      <sheetName val="시설물기초"/>
      <sheetName val="SLAB&quot;1&quot;"/>
      <sheetName val="중요"/>
      <sheetName val="총내역서"/>
      <sheetName val="List"/>
      <sheetName val="1"/>
      <sheetName val="공사품의서"/>
      <sheetName val="가열로SW"/>
      <sheetName val="99노임단가"/>
      <sheetName val="unitpric"/>
      <sheetName val="noyim"/>
      <sheetName val="03전반노무비"/>
      <sheetName val="하도급 검토"/>
      <sheetName val="3.하중계산"/>
      <sheetName val="보도포장연장조서-표준차도부"/>
      <sheetName val="표준차도부연장조서-ASP"/>
      <sheetName val=" 상부공통집계(총괄)"/>
      <sheetName val="단가조정표"/>
      <sheetName val="순공사비"/>
      <sheetName val="품셈TABLE"/>
      <sheetName val="낙찰표"/>
      <sheetName val="단 box"/>
      <sheetName val="단가조건(02년)"/>
      <sheetName val="시화점실행"/>
      <sheetName val="해외(원화)"/>
      <sheetName val="설-원가"/>
      <sheetName val="일위집계표"/>
      <sheetName val="계산서(곡선부)"/>
      <sheetName val="포장재료집계표"/>
      <sheetName val="단가(1)"/>
      <sheetName val="중강당 내역"/>
      <sheetName val="부대tu"/>
      <sheetName val="토공"/>
      <sheetName val="일위대가-1"/>
      <sheetName val="05-원가계산"/>
      <sheetName val="인건비"/>
      <sheetName val="공정data"/>
      <sheetName val="기존포장깨기"/>
      <sheetName val="석축헐기"/>
      <sheetName val="계측제어설비"/>
      <sheetName val="CAT_5"/>
      <sheetName val="수량산출서-2"/>
      <sheetName val="인건비 "/>
      <sheetName val="sub"/>
      <sheetName val="전체내역서"/>
      <sheetName val="도로경계단위"/>
      <sheetName val="배수공수집"/>
      <sheetName val="08-공사비총괄표"/>
      <sheetName val="01-적용기준"/>
      <sheetName val="산근(1)"/>
      <sheetName val="맨홀수량산출(A-LINE)"/>
      <sheetName val="폐기물"/>
      <sheetName val="건축내역서"/>
      <sheetName val="단위수량"/>
      <sheetName val="총 원가계산"/>
      <sheetName val="이음개소"/>
      <sheetName val="투입비"/>
      <sheetName val="설계명세서(종합)"/>
      <sheetName val="소요자재"/>
      <sheetName val="노무산출서"/>
      <sheetName val="협력업체"/>
      <sheetName val="기계"/>
      <sheetName val="단면치수"/>
      <sheetName val="인부노임"/>
      <sheetName val="45,46"/>
      <sheetName val="2공구산출내역"/>
      <sheetName val="ELECTRIC"/>
      <sheetName val="경영상태"/>
      <sheetName val="토공정보"/>
      <sheetName val="A4288"/>
      <sheetName val="지급(1)"/>
      <sheetName val="특별교실"/>
      <sheetName val="지장물 철거 물량 산출서"/>
      <sheetName val="민감도"/>
      <sheetName val="조명일위"/>
      <sheetName val="포장공수량집계"/>
      <sheetName val="노면및방향"/>
      <sheetName val="sst,stl창호"/>
      <sheetName val="역T형"/>
      <sheetName val="ETC"/>
      <sheetName val="A4"/>
      <sheetName val="기안"/>
      <sheetName val="2-1. 경관조명 내역총괄표"/>
      <sheetName val="고창방향"/>
      <sheetName val="P4-C"/>
      <sheetName val="J형측구단위수량"/>
      <sheetName val="단가산출서(기계)"/>
      <sheetName val="배관단가조사서"/>
      <sheetName val="DB"/>
      <sheetName val="일위_파일"/>
      <sheetName val="달서천-대비"/>
      <sheetName val="현장관리비"/>
      <sheetName val="소방"/>
      <sheetName val="공통비(전체)"/>
      <sheetName val="APT"/>
      <sheetName val="산출내역(K2)"/>
      <sheetName val="결과조달"/>
      <sheetName val="단위중량"/>
      <sheetName val="말뚝기초(안정검토)-외측"/>
      <sheetName val="-치수표(곡선부)"/>
      <sheetName val="돌담교 상부수량"/>
      <sheetName val="가도공"/>
      <sheetName val="골막이(야매)"/>
      <sheetName val="수질정화시설"/>
      <sheetName val="HRSG SMALL07220"/>
      <sheetName val="ⴭⴭⴭⴭⴭ"/>
      <sheetName val="Sheet1_(2)"/>
      <sheetName val="청_구"/>
      <sheetName val="1_수인터널"/>
      <sheetName val="상_부"/>
      <sheetName val="공사비_증감_내역서"/>
      <sheetName val="Sheet2_(2)"/>
      <sheetName val="Customer_Databas"/>
      <sheetName val="PROJECT_BRIEF(EX_NEW)"/>
      <sheetName val="Site_Expenses"/>
      <sheetName val="기본"/>
      <sheetName val="견적대비표"/>
      <sheetName val="우수받이"/>
      <sheetName val="안전시설"/>
      <sheetName val="철근단면적"/>
      <sheetName val="기계경비및산출근거서"/>
      <sheetName val="setup"/>
      <sheetName val="집행안"/>
      <sheetName val="7-2"/>
      <sheetName val="중기손료집계(1209)"/>
      <sheetName val="가계부"/>
      <sheetName val="제품목록"/>
      <sheetName val="매입매출관리"/>
      <sheetName val="적용(기계)"/>
      <sheetName val="5수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토목"/>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중기손료"/>
      <sheetName val="1단계"/>
      <sheetName val="내역서 제출"/>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법면단"/>
      <sheetName val="도급"/>
      <sheetName val="시중노임단가"/>
      <sheetName val="비품"/>
      <sheetName val="90.03실행 "/>
      <sheetName val="1차기성"/>
      <sheetName val="예산명세서"/>
      <sheetName val="자재표"/>
      <sheetName val="본문"/>
      <sheetName val="예산"/>
      <sheetName val="단가비교표_공통1"/>
      <sheetName val="약품공급2"/>
      <sheetName val="접지수량"/>
      <sheetName val="자재테이블"/>
      <sheetName val="원가계산서"/>
      <sheetName val="여과지동"/>
      <sheetName val="울산자동제어"/>
      <sheetName val="단가산출서"/>
      <sheetName val="구성비"/>
      <sheetName val="투찰추정"/>
      <sheetName val="관로토공"/>
      <sheetName val="관경"/>
      <sheetName val="전기혼잡제경비(45)"/>
      <sheetName val="I一般比"/>
      <sheetName val="금호"/>
      <sheetName val="J直材4"/>
      <sheetName val="기자재비"/>
      <sheetName val="변화치수"/>
      <sheetName val="쇠(1)"/>
      <sheetName val="가격(3)"/>
      <sheetName val="단가조사서"/>
      <sheetName val="새공통(96임금인상기준)"/>
      <sheetName val="물가시세표"/>
      <sheetName val="노임 및 중기단가"/>
      <sheetName val="소방사항"/>
      <sheetName val="옥룡잡비"/>
      <sheetName val="어음수표추가테스트"/>
      <sheetName val="보안등"/>
      <sheetName val="단가목록"/>
      <sheetName val="흙막이 개산견적"/>
      <sheetName val="아파트 내역"/>
      <sheetName val="2"/>
      <sheetName val="공통가설"/>
      <sheetName val="99총공사내역서"/>
      <sheetName val="교대(A1-A2)"/>
      <sheetName val="화해(함평)"/>
      <sheetName val="화해(장성)"/>
      <sheetName val="구조물철거타공정이월"/>
      <sheetName val="집수정"/>
      <sheetName val="pier(각형)"/>
      <sheetName val="A 견적"/>
      <sheetName val="공통가설(기준안)"/>
      <sheetName val="수량명세서"/>
      <sheetName val="Sheet22"/>
      <sheetName val="가설"/>
      <sheetName val="일람표"/>
      <sheetName val="횡배수관집현황(2공구)"/>
      <sheetName val="신축(단위)"/>
      <sheetName val="배수관토공산출"/>
      <sheetName val="3"/>
      <sheetName val="4"/>
      <sheetName val="6"/>
      <sheetName val="수토공단위당"/>
      <sheetName val="개별직종노임단가(2005.1)"/>
      <sheetName val="gyun"/>
      <sheetName val="실행"/>
      <sheetName val="관일"/>
      <sheetName val="직재"/>
      <sheetName val="재집"/>
      <sheetName val="3.하중산정4.지지력"/>
      <sheetName val="적용토목"/>
      <sheetName val="공종집계"/>
      <sheetName val="하도급계획"/>
      <sheetName val="4차원가계산서"/>
      <sheetName val="화전내"/>
      <sheetName val="몰탈재료산출"/>
      <sheetName val="8.석축단위(H=1.5M)"/>
      <sheetName val="15-1)VE제안서(유형2,4)"/>
      <sheetName val="포장면적산출"/>
      <sheetName val="포장수량집계"/>
      <sheetName val="가로등설치"/>
      <sheetName val="제잡비"/>
      <sheetName val="설계기준"/>
      <sheetName val="내역1"/>
      <sheetName val="99노임기준"/>
      <sheetName val="단가대비표"/>
      <sheetName val="은행"/>
      <sheetName val="건축명"/>
      <sheetName val="기계명"/>
      <sheetName val="전기명"/>
      <sheetName val="TOSHIBA-Structure"/>
      <sheetName val="포집"/>
      <sheetName val="공사비_NDE"/>
      <sheetName val="견적대비"/>
      <sheetName val="1-1평균터파기고(1)"/>
      <sheetName val="코스모공장 (어음)"/>
      <sheetName val="노단"/>
      <sheetName val="단산"/>
      <sheetName val="명세"/>
      <sheetName val="일대"/>
      <sheetName val="원가계산서 "/>
      <sheetName val="자재비"/>
      <sheetName val="FAB별"/>
      <sheetName val="본체"/>
      <sheetName val="기기리스트"/>
      <sheetName val="(2)자금(신용)"/>
      <sheetName val="FOOTING단면력"/>
      <sheetName val="단가조사표"/>
      <sheetName val="설계내역서(기계)"/>
      <sheetName val="1.3.1절점좌표"/>
      <sheetName val="1.1설계기준"/>
      <sheetName val="97년 추정"/>
      <sheetName val="품종별월계"/>
      <sheetName val="전신환매도율"/>
      <sheetName val="자재 집계표"/>
      <sheetName val="앵커설치(590)"/>
      <sheetName val="단가산출2"/>
      <sheetName val="일위목록"/>
      <sheetName val="골조시행"/>
      <sheetName val="토공사B동추가"/>
      <sheetName val="설계내역2"/>
      <sheetName val="공종단가"/>
      <sheetName val="증감대비"/>
      <sheetName val="형질변경"/>
      <sheetName val="난방방식분류"/>
      <sheetName val="공사정보입력"/>
      <sheetName val="설비내역서"/>
      <sheetName val="전기내역서"/>
      <sheetName val="배지거총재료집계표"/>
      <sheetName val="cal"/>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일위산출"/>
      <sheetName val="배수관산출"/>
      <sheetName val="집계"/>
      <sheetName val="공사설계"/>
      <sheetName val="약전설비"/>
      <sheetName val="별표 "/>
      <sheetName val="수불계획서(전체)"/>
      <sheetName val="제경비최종"/>
      <sheetName val="개산공사비"/>
      <sheetName val="-배수구조물공토공"/>
      <sheetName val="계산서(직선부)"/>
      <sheetName val="횡배수관재료-"/>
      <sheetName val="콘크리트측구연장"/>
      <sheetName val="견적단가"/>
      <sheetName val="깨기"/>
      <sheetName val="업무처리전"/>
      <sheetName val="단가산출서 (2)"/>
      <sheetName val="심사물량"/>
      <sheetName val="맨홀수량산출"/>
      <sheetName val="2006계약"/>
      <sheetName val="분전함신설"/>
      <sheetName val="접지1종"/>
      <sheetName val="1공구내역서(1)"/>
      <sheetName val="기초자료"/>
      <sheetName val="2.대외공문"/>
      <sheetName val="이름"/>
      <sheetName val="급여표"/>
      <sheetName val="직원투입계획"/>
      <sheetName val="준공정산"/>
      <sheetName val="미드수량"/>
      <sheetName val="공사비예산서(토목분)"/>
      <sheetName val="수량산출서"/>
      <sheetName val="spiral"/>
      <sheetName val="細目"/>
      <sheetName val="철거산출근거"/>
      <sheetName val="설계명세"/>
      <sheetName val="01"/>
      <sheetName val="지장물헐기조서"/>
      <sheetName val="입출재고현황 (2)"/>
      <sheetName val="예정공정표"/>
      <sheetName val="교통대책내역"/>
      <sheetName val="공사내역서(을)실행"/>
      <sheetName val="AS포장복구 "/>
      <sheetName val="준공조서"/>
      <sheetName val="공사준공계"/>
      <sheetName val="준공검사보고서"/>
      <sheetName val="계정"/>
      <sheetName val="대총괄"/>
      <sheetName val="표준내역"/>
      <sheetName val="국공유지및사유지"/>
      <sheetName val="음료실행"/>
      <sheetName val="작업 반복"/>
      <sheetName val="영동(D)"/>
      <sheetName val="종단계산"/>
      <sheetName val="inputdata"/>
      <sheetName val="DATA입력"/>
      <sheetName val="토공(본관-토사)"/>
      <sheetName val="토공(분기관-토사)"/>
      <sheetName val="토공(분기관-암)"/>
      <sheetName val="토공(본관-암)"/>
      <sheetName val="실행(ALT1)"/>
      <sheetName val="연부97-1"/>
      <sheetName val="1.RAMP-A"/>
      <sheetName val="BOJUNGGM"/>
      <sheetName val="적용단가표"/>
      <sheetName val="변경당시노임단가표"/>
      <sheetName val="금전출납"/>
      <sheetName val="직영명부"/>
      <sheetName val="36+45-113-18+19+20I"/>
      <sheetName val="역T형옹벽(3.0)"/>
      <sheetName val="설계서(7)"/>
      <sheetName val="케이블트레이"/>
      <sheetName val="쌍송교"/>
      <sheetName val="중기조종사 단위단가"/>
      <sheetName val="단가조사"/>
      <sheetName val="기초계산(Pmax)"/>
      <sheetName val="목록"/>
      <sheetName val="4 공통갑지"/>
      <sheetName val="중단원본"/>
      <sheetName val="업체별담당"/>
      <sheetName val="설계공통자료입력"/>
      <sheetName val="품셈표"/>
      <sheetName val="공사개별자료입력"/>
      <sheetName val="공사비예산서"/>
      <sheetName val="기초입력 DATA"/>
      <sheetName val="소비자가"/>
      <sheetName val="구조물공"/>
      <sheetName val="부대공"/>
      <sheetName val="ASP"/>
      <sheetName val="투입비분석표"/>
      <sheetName val="사본 _ b_balju"/>
      <sheetName val="6차2회변경내역서"/>
      <sheetName val="인사자료총집계"/>
      <sheetName val="ESC (공정표기준)"/>
      <sheetName val="골조"/>
      <sheetName val="10동"/>
      <sheetName val="암거단위-1련"/>
      <sheetName val="견적보고"/>
      <sheetName val="찍기"/>
      <sheetName val="PAINT"/>
      <sheetName val="방화도료"/>
      <sheetName val="유림총괄"/>
      <sheetName val="일위대가 "/>
      <sheetName val="203"/>
      <sheetName val="금속및금속창호"/>
      <sheetName val="입력장소"/>
      <sheetName val="값"/>
      <sheetName val="노무비단가"/>
      <sheetName val="S.중기사용료"/>
      <sheetName val="단가표"/>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지장물C"/>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A-4"/>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가시설수량"/>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전통건설"/>
      <sheetName val="공정추가"/>
      <sheetName val="수량간지코드"/>
      <sheetName val="수량목차코드"/>
      <sheetName val="작성"/>
      <sheetName val="적요"/>
      <sheetName val="계약내역서"/>
      <sheetName val="일위(PN)"/>
      <sheetName val="대포2교접속"/>
      <sheetName val="천방교접속"/>
      <sheetName val="지수980731이후"/>
      <sheetName val="정부노임"/>
      <sheetName val="용소리교"/>
      <sheetName val="서울대규장각(가시설흙막이)"/>
      <sheetName val="공통자료"/>
      <sheetName val="2.관대집계표"/>
      <sheetName val="형식 - 1-2-3"/>
      <sheetName val="99노임단_x0007_"/>
      <sheetName val="99노임단쌇"/>
      <sheetName val="판매시설"/>
      <sheetName val="Requirement(Work Crew)"/>
      <sheetName val="CONCRETE"/>
      <sheetName val="유효폭의 계산"/>
      <sheetName val="참고"/>
      <sheetName val="PILE"/>
      <sheetName val="주요재료비(원본)"/>
      <sheetName val="2000.05"/>
      <sheetName val="목표세부명세"/>
      <sheetName val="공통갑지"/>
      <sheetName val="기성청구조서"/>
      <sheetName val="2.건축"/>
      <sheetName val="절대건들지마시오"/>
      <sheetName val="SLAB"/>
      <sheetName val="배수공 내역서 적용수량"/>
      <sheetName val="도체종-상수표"/>
      <sheetName val="5.장비(안)"/>
      <sheetName val="길어깨단위"/>
      <sheetName val="9509"/>
      <sheetName val="토목내역서(변경1)"/>
      <sheetName val="자재단가표"/>
      <sheetName val="기계설비품셈"/>
      <sheetName val="부경대총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전문"/>
      <sheetName val="예산서"/>
      <sheetName val="사급분"/>
      <sheetName val="도급총괄"/>
      <sheetName val="설계예시"/>
      <sheetName val="세부내역"/>
      <sheetName val="단가목록"/>
      <sheetName val="자재집계"/>
      <sheetName val="수량산출"/>
      <sheetName val="3편_건축설계예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서"/>
      <sheetName val="원가계산서"/>
      <sheetName val="내역서"/>
      <sheetName val="단면치수"/>
      <sheetName val="인건비"/>
      <sheetName val="총괄내녁서"/>
      <sheetName val="설계예시"/>
      <sheetName val="합천내역"/>
      <sheetName val="노임코드"/>
      <sheetName val="신고조서"/>
      <sheetName val="설계서"/>
      <sheetName val="터파기및재료"/>
      <sheetName val="00상노임"/>
      <sheetName val="9902"/>
      <sheetName val="Xunit"/>
      <sheetName val="1단계"/>
      <sheetName val="기초단가"/>
      <sheetName val="국산화"/>
      <sheetName val="신천3호용수로"/>
      <sheetName val="총괄표"/>
      <sheetName val="CC16-내역서"/>
      <sheetName val="중기조종사 단위단가"/>
      <sheetName val="보도공제면적"/>
      <sheetName val="공종단가"/>
      <sheetName val="대치판정"/>
      <sheetName val="자재단가"/>
      <sheetName val="실행철강하도"/>
      <sheetName val="표준내역"/>
      <sheetName val="자재조사표"/>
      <sheetName val="품셈집계표"/>
      <sheetName val="공사직종별노임"/>
      <sheetName val="인건비 "/>
      <sheetName val="노임변동률"/>
      <sheetName val="증감대비"/>
      <sheetName val="품셈산출"/>
      <sheetName val="기초자료입력"/>
      <sheetName val="부총"/>
      <sheetName val="노무비"/>
      <sheetName val="설계서(설치)"/>
      <sheetName val="공사개별자료입력"/>
      <sheetName val="배수설비"/>
      <sheetName val="직재"/>
      <sheetName val="품셈TABLE"/>
      <sheetName val="물가자료"/>
      <sheetName val="#REF"/>
      <sheetName val="노임"/>
      <sheetName val="6PILE  (돌출)"/>
      <sheetName val="코드"/>
      <sheetName val="3BL공동구 수량"/>
      <sheetName val="일위대가"/>
      <sheetName val="품셈"/>
      <sheetName val="수량산출"/>
      <sheetName val="갑지"/>
      <sheetName val="예산"/>
      <sheetName val="내역서2안"/>
      <sheetName val="nys"/>
      <sheetName val="Sheet4"/>
      <sheetName val="공사비증감"/>
      <sheetName val="송전재료비"/>
      <sheetName val="토목수량(공정)"/>
      <sheetName val="건설산출"/>
      <sheetName val="경비"/>
      <sheetName val="DATE"/>
      <sheetName val="금주1교"/>
      <sheetName val="1.설계조건"/>
      <sheetName val="설계명세"/>
      <sheetName val="LKVL-CK-HT-GD1"/>
      <sheetName val="여과지동"/>
      <sheetName val="기초자료"/>
      <sheetName val="목록"/>
      <sheetName val="포장(수량)-관로부"/>
      <sheetName val="일위대가(1)"/>
      <sheetName val="대가표(품셈)"/>
      <sheetName val="노임단가"/>
      <sheetName val="부관맨홀조서"/>
      <sheetName val="공량산출서"/>
      <sheetName val="재료비단가"/>
      <sheetName val="맨홀조서"/>
      <sheetName val="STB 1 TOWER LISTS"/>
      <sheetName val="임차비용"/>
      <sheetName val="품셈(기초)"/>
      <sheetName val="Sheet1"/>
      <sheetName val="조명시설"/>
      <sheetName val="유림총괄"/>
      <sheetName val="날개벽수량표"/>
      <sheetName val="물집"/>
      <sheetName val="통신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DATE"/>
      <sheetName val="터파기및재료"/>
      <sheetName val="예산"/>
      <sheetName val="조명시설"/>
      <sheetName val="원남울진낙찰내역(99.4.13 부산청)"/>
      <sheetName val="총괄내역서"/>
      <sheetName val="#REF"/>
      <sheetName val="기본단가표"/>
      <sheetName val="우수토적(진입도로)"/>
      <sheetName val="원가서"/>
      <sheetName val="날개벽수량표"/>
      <sheetName val="인건비"/>
      <sheetName val="목차"/>
      <sheetName val="원도급"/>
      <sheetName val="하도급"/>
      <sheetName val="공정보할"/>
      <sheetName val="단가"/>
      <sheetName val=""/>
      <sheetName val="수량산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전자통신대집계"/>
      <sheetName val="통합배선집계표"/>
      <sheetName val="통합배선산출"/>
      <sheetName val="TV집계표"/>
      <sheetName val="TV산출"/>
      <sheetName val="방송집계표"/>
      <sheetName val="방송산출"/>
      <sheetName val="방범집계표"/>
      <sheetName val="방범산출"/>
      <sheetName val="재석집계표"/>
      <sheetName val="재석산출"/>
      <sheetName val="트레이집계표"/>
      <sheetName val="케이블트레이산출"/>
      <sheetName val="XXXXXX"/>
      <sheetName val="공사비예산서"/>
      <sheetName val="재료비"/>
      <sheetName val="노무비"/>
      <sheetName val="일위대가 "/>
      <sheetName val="품셈"/>
      <sheetName val="고동,고철"/>
      <sheetName val="견적비교(수배전반)"/>
      <sheetName val="견적비교(조명기구)"/>
      <sheetName val="산출총괄표"/>
      <sheetName val="집계표"/>
      <sheetName val="기성율 산출"/>
      <sheetName val="익산설계"/>
      <sheetName val="원가계산서"/>
      <sheetName val=""/>
    </sheetNames>
    <definedNames>
      <definedName name="이윤"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분전반산출서 (2)"/>
      <sheetName val="자재테이블"/>
      <sheetName val="대장(전)"/>
      <sheetName val="상수도토공집계표"/>
    </sheetNames>
    <sheetDataSet>
      <sheetData sheetId="0" refreshError="1"/>
      <sheetData sheetId="1" refreshError="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괄 "/>
      <sheetName val="내역서"/>
      <sheetName val="물가"/>
      <sheetName val="노임단가-공사"/>
      <sheetName val="노임단가-제조"/>
      <sheetName val="일위대가"/>
      <sheetName val="견적대비"/>
      <sheetName val="산출물량-기계"/>
      <sheetName val="산출자재-전기"/>
      <sheetName val="산출노무-전기 "/>
      <sheetName val="단가비교"/>
      <sheetName val="총괄표"/>
      <sheetName val="중강당 내역"/>
      <sheetName val="원가계산서"/>
      <sheetName val="금호"/>
      <sheetName val="VXXXXXXX"/>
      <sheetName val="확약서"/>
      <sheetName val="해남-추가분-내역서"/>
      <sheetName val="요율"/>
      <sheetName val="수량산출서 (2)"/>
      <sheetName val="인건-측정"/>
      <sheetName val="내역서1"/>
      <sheetName val="토공사"/>
      <sheetName val="자재단가표"/>
      <sheetName val="일위_파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합집계표"/>
      <sheetName val="검수고1-1층"/>
      <sheetName val="검수고1-2, 2층"/>
      <sheetName val="대창고1층"/>
      <sheetName val="모타카고1층"/>
      <sheetName val="모타카고2층 "/>
      <sheetName val="폐수처리장"/>
      <sheetName val="청소원대기실"/>
      <sheetName val="인수인계실"/>
      <sheetName val="경비원실"/>
      <sheetName val="지하1층"/>
      <sheetName val="평3"/>
      <sheetName val="손익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REF"/>
      <sheetName val="신우"/>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709C1-270C-4F0A-BC15-1B3A47AE6EF4}">
  <sheetPr>
    <pageSetUpPr fitToPage="1"/>
  </sheetPr>
  <dimension ref="A1:G34"/>
  <sheetViews>
    <sheetView tabSelected="1" view="pageBreakPreview" topLeftCell="B1" zoomScale="60" zoomScaleNormal="100" workbookViewId="0">
      <selection activeCell="F3" sqref="F3"/>
    </sheetView>
  </sheetViews>
  <sheetFormatPr defaultRowHeight="16.5" x14ac:dyDescent="0.3"/>
  <cols>
    <col min="1" max="1" width="0" hidden="1" customWidth="1"/>
    <col min="2" max="3" width="4.625" customWidth="1"/>
    <col min="4" max="4" width="35.625" customWidth="1"/>
    <col min="5" max="5" width="37.5" customWidth="1"/>
    <col min="6" max="6" width="65.25" customWidth="1"/>
    <col min="7" max="7" width="30.625" customWidth="1"/>
  </cols>
  <sheetData>
    <row r="1" spans="1:7" ht="24" customHeight="1" x14ac:dyDescent="0.3">
      <c r="B1" s="63" t="s">
        <v>1413</v>
      </c>
      <c r="C1" s="63"/>
      <c r="D1" s="63"/>
      <c r="E1" s="63"/>
      <c r="F1" s="63"/>
      <c r="G1" s="63"/>
    </row>
    <row r="2" spans="1:7" ht="21.95" customHeight="1" x14ac:dyDescent="0.3">
      <c r="B2" s="64" t="s">
        <v>1414</v>
      </c>
      <c r="C2" s="64"/>
      <c r="D2" s="64"/>
      <c r="E2" s="64"/>
      <c r="F2" s="65" t="s">
        <v>1535</v>
      </c>
      <c r="G2" s="65"/>
    </row>
    <row r="3" spans="1:7" ht="21.95" customHeight="1" x14ac:dyDescent="0.3">
      <c r="B3" s="66" t="s">
        <v>1415</v>
      </c>
      <c r="C3" s="66"/>
      <c r="D3" s="66"/>
      <c r="E3" s="20" t="s">
        <v>1416</v>
      </c>
      <c r="F3" s="20" t="s">
        <v>1417</v>
      </c>
      <c r="G3" s="20" t="s">
        <v>1409</v>
      </c>
    </row>
    <row r="4" spans="1:7" ht="21.95" customHeight="1" x14ac:dyDescent="0.3">
      <c r="A4" s="1" t="s">
        <v>1422</v>
      </c>
      <c r="B4" s="67" t="s">
        <v>1418</v>
      </c>
      <c r="C4" s="67" t="s">
        <v>1419</v>
      </c>
      <c r="D4" s="20" t="s">
        <v>1423</v>
      </c>
      <c r="E4" s="14"/>
      <c r="F4" s="12" t="s">
        <v>52</v>
      </c>
      <c r="G4" s="12" t="s">
        <v>52</v>
      </c>
    </row>
    <row r="5" spans="1:7" ht="21.95" customHeight="1" x14ac:dyDescent="0.3">
      <c r="A5" s="1" t="s">
        <v>1424</v>
      </c>
      <c r="B5" s="67"/>
      <c r="C5" s="67"/>
      <c r="D5" s="20" t="s">
        <v>1425</v>
      </c>
      <c r="E5" s="14"/>
      <c r="F5" s="12" t="s">
        <v>52</v>
      </c>
      <c r="G5" s="12" t="s">
        <v>52</v>
      </c>
    </row>
    <row r="6" spans="1:7" ht="21.95" customHeight="1" x14ac:dyDescent="0.3">
      <c r="A6" s="1" t="s">
        <v>1426</v>
      </c>
      <c r="B6" s="67"/>
      <c r="C6" s="67"/>
      <c r="D6" s="20" t="s">
        <v>1427</v>
      </c>
      <c r="E6" s="14"/>
      <c r="F6" s="12" t="s">
        <v>52</v>
      </c>
      <c r="G6" s="12" t="s">
        <v>52</v>
      </c>
    </row>
    <row r="7" spans="1:7" ht="21.95" customHeight="1" x14ac:dyDescent="0.3">
      <c r="A7" s="1" t="s">
        <v>1428</v>
      </c>
      <c r="B7" s="67"/>
      <c r="C7" s="67"/>
      <c r="D7" s="20" t="s">
        <v>1429</v>
      </c>
      <c r="E7" s="14"/>
      <c r="F7" s="12" t="s">
        <v>52</v>
      </c>
      <c r="G7" s="12" t="s">
        <v>52</v>
      </c>
    </row>
    <row r="8" spans="1:7" ht="21.95" customHeight="1" x14ac:dyDescent="0.3">
      <c r="A8" s="1" t="s">
        <v>1430</v>
      </c>
      <c r="B8" s="67"/>
      <c r="C8" s="67" t="s">
        <v>1420</v>
      </c>
      <c r="D8" s="20" t="s">
        <v>1431</v>
      </c>
      <c r="E8" s="14"/>
      <c r="F8" s="12" t="s">
        <v>52</v>
      </c>
      <c r="G8" s="12" t="s">
        <v>52</v>
      </c>
    </row>
    <row r="9" spans="1:7" ht="21.95" customHeight="1" x14ac:dyDescent="0.3">
      <c r="A9" s="1" t="s">
        <v>1432</v>
      </c>
      <c r="B9" s="67"/>
      <c r="C9" s="67"/>
      <c r="D9" s="20" t="s">
        <v>1433</v>
      </c>
      <c r="E9" s="14"/>
      <c r="F9" s="12" t="s">
        <v>1434</v>
      </c>
      <c r="G9" s="12" t="s">
        <v>52</v>
      </c>
    </row>
    <row r="10" spans="1:7" ht="21.95" customHeight="1" x14ac:dyDescent="0.3">
      <c r="A10" s="1" t="s">
        <v>1435</v>
      </c>
      <c r="B10" s="67"/>
      <c r="C10" s="67"/>
      <c r="D10" s="20" t="s">
        <v>1429</v>
      </c>
      <c r="E10" s="14"/>
      <c r="F10" s="12" t="s">
        <v>52</v>
      </c>
      <c r="G10" s="12" t="s">
        <v>52</v>
      </c>
    </row>
    <row r="11" spans="1:7" ht="21.95" customHeight="1" x14ac:dyDescent="0.3">
      <c r="A11" s="1" t="s">
        <v>1436</v>
      </c>
      <c r="B11" s="67"/>
      <c r="C11" s="67" t="s">
        <v>1421</v>
      </c>
      <c r="D11" s="20" t="s">
        <v>1437</v>
      </c>
      <c r="E11" s="14"/>
      <c r="F11" s="12" t="s">
        <v>52</v>
      </c>
      <c r="G11" s="12" t="s">
        <v>52</v>
      </c>
    </row>
    <row r="12" spans="1:7" ht="21.95" customHeight="1" x14ac:dyDescent="0.3">
      <c r="A12" s="1" t="s">
        <v>1438</v>
      </c>
      <c r="B12" s="67"/>
      <c r="C12" s="67"/>
      <c r="D12" s="20" t="s">
        <v>1439</v>
      </c>
      <c r="E12" s="14"/>
      <c r="F12" s="12" t="s">
        <v>1440</v>
      </c>
      <c r="G12" s="12" t="s">
        <v>52</v>
      </c>
    </row>
    <row r="13" spans="1:7" ht="21.95" customHeight="1" x14ac:dyDescent="0.3">
      <c r="A13" s="1" t="s">
        <v>1441</v>
      </c>
      <c r="B13" s="67"/>
      <c r="C13" s="67"/>
      <c r="D13" s="20" t="s">
        <v>1442</v>
      </c>
      <c r="E13" s="14"/>
      <c r="F13" s="12" t="s">
        <v>1443</v>
      </c>
      <c r="G13" s="12" t="s">
        <v>52</v>
      </c>
    </row>
    <row r="14" spans="1:7" ht="21.95" customHeight="1" x14ac:dyDescent="0.3">
      <c r="A14" s="1" t="s">
        <v>1444</v>
      </c>
      <c r="B14" s="67"/>
      <c r="C14" s="67"/>
      <c r="D14" s="20" t="s">
        <v>1445</v>
      </c>
      <c r="E14" s="14"/>
      <c r="F14" s="12" t="s">
        <v>1446</v>
      </c>
      <c r="G14" s="12" t="s">
        <v>52</v>
      </c>
    </row>
    <row r="15" spans="1:7" ht="21.95" customHeight="1" x14ac:dyDescent="0.3">
      <c r="A15" s="1" t="s">
        <v>1447</v>
      </c>
      <c r="B15" s="67"/>
      <c r="C15" s="67"/>
      <c r="D15" s="20" t="s">
        <v>1448</v>
      </c>
      <c r="E15" s="14"/>
      <c r="F15" s="12" t="s">
        <v>1449</v>
      </c>
      <c r="G15" s="12" t="s">
        <v>52</v>
      </c>
    </row>
    <row r="16" spans="1:7" ht="21.95" customHeight="1" x14ac:dyDescent="0.3">
      <c r="A16" s="1" t="s">
        <v>1450</v>
      </c>
      <c r="B16" s="67"/>
      <c r="C16" s="67"/>
      <c r="D16" s="20" t="s">
        <v>1451</v>
      </c>
      <c r="E16" s="14"/>
      <c r="F16" s="12" t="s">
        <v>1452</v>
      </c>
      <c r="G16" s="12" t="s">
        <v>52</v>
      </c>
    </row>
    <row r="17" spans="1:7" ht="21.95" customHeight="1" x14ac:dyDescent="0.3">
      <c r="A17" s="1" t="s">
        <v>1453</v>
      </c>
      <c r="B17" s="67"/>
      <c r="C17" s="67"/>
      <c r="D17" s="20" t="s">
        <v>1454</v>
      </c>
      <c r="E17" s="14"/>
      <c r="F17" s="12" t="s">
        <v>1455</v>
      </c>
      <c r="G17" s="12" t="s">
        <v>52</v>
      </c>
    </row>
    <row r="18" spans="1:7" ht="21.95" customHeight="1" x14ac:dyDescent="0.3">
      <c r="A18" s="1" t="s">
        <v>1456</v>
      </c>
      <c r="B18" s="67"/>
      <c r="C18" s="67"/>
      <c r="D18" s="20" t="s">
        <v>1457</v>
      </c>
      <c r="E18" s="14"/>
      <c r="F18" s="12" t="s">
        <v>1458</v>
      </c>
      <c r="G18" s="12" t="s">
        <v>52</v>
      </c>
    </row>
    <row r="19" spans="1:7" ht="21.95" customHeight="1" x14ac:dyDescent="0.3">
      <c r="A19" s="1" t="s">
        <v>1459</v>
      </c>
      <c r="B19" s="67"/>
      <c r="C19" s="67"/>
      <c r="D19" s="20" t="s">
        <v>1460</v>
      </c>
      <c r="E19" s="14"/>
      <c r="F19" s="12" t="s">
        <v>1461</v>
      </c>
      <c r="G19" s="12" t="s">
        <v>52</v>
      </c>
    </row>
    <row r="20" spans="1:7" ht="21.95" customHeight="1" x14ac:dyDescent="0.3">
      <c r="A20" s="1" t="s">
        <v>1462</v>
      </c>
      <c r="B20" s="67"/>
      <c r="C20" s="67"/>
      <c r="D20" s="20" t="s">
        <v>1463</v>
      </c>
      <c r="E20" s="14"/>
      <c r="F20" s="12" t="s">
        <v>1464</v>
      </c>
      <c r="G20" s="12" t="s">
        <v>52</v>
      </c>
    </row>
    <row r="21" spans="1:7" ht="21.95" customHeight="1" x14ac:dyDescent="0.3">
      <c r="A21" s="1" t="s">
        <v>1465</v>
      </c>
      <c r="B21" s="67"/>
      <c r="C21" s="67"/>
      <c r="D21" s="20" t="s">
        <v>1466</v>
      </c>
      <c r="E21" s="14"/>
      <c r="F21" s="12" t="s">
        <v>1467</v>
      </c>
      <c r="G21" s="12" t="s">
        <v>52</v>
      </c>
    </row>
    <row r="22" spans="1:7" ht="21.95" customHeight="1" x14ac:dyDescent="0.3">
      <c r="A22" s="1" t="s">
        <v>1468</v>
      </c>
      <c r="B22" s="67"/>
      <c r="C22" s="67"/>
      <c r="D22" s="20" t="s">
        <v>1429</v>
      </c>
      <c r="E22" s="14"/>
      <c r="F22" s="12" t="s">
        <v>52</v>
      </c>
      <c r="G22" s="12" t="s">
        <v>52</v>
      </c>
    </row>
    <row r="23" spans="1:7" ht="21.95" customHeight="1" x14ac:dyDescent="0.3">
      <c r="A23" s="1" t="s">
        <v>1469</v>
      </c>
      <c r="B23" s="66" t="s">
        <v>1412</v>
      </c>
      <c r="C23" s="66"/>
      <c r="D23" s="66"/>
      <c r="E23" s="14"/>
      <c r="F23" s="12" t="s">
        <v>52</v>
      </c>
      <c r="G23" s="12" t="s">
        <v>52</v>
      </c>
    </row>
    <row r="24" spans="1:7" ht="21.95" customHeight="1" x14ac:dyDescent="0.3">
      <c r="A24" s="1" t="s">
        <v>1470</v>
      </c>
      <c r="B24" s="66" t="s">
        <v>1471</v>
      </c>
      <c r="C24" s="66"/>
      <c r="D24" s="66"/>
      <c r="E24" s="14"/>
      <c r="F24" s="12" t="s">
        <v>1472</v>
      </c>
      <c r="G24" s="12" t="s">
        <v>52</v>
      </c>
    </row>
    <row r="25" spans="1:7" ht="21.95" customHeight="1" x14ac:dyDescent="0.3">
      <c r="A25" s="1" t="s">
        <v>1473</v>
      </c>
      <c r="B25" s="66" t="s">
        <v>1474</v>
      </c>
      <c r="C25" s="66"/>
      <c r="D25" s="66"/>
      <c r="E25" s="14"/>
      <c r="F25" s="12" t="s">
        <v>1475</v>
      </c>
      <c r="G25" s="12" t="s">
        <v>52</v>
      </c>
    </row>
    <row r="26" spans="1:7" ht="21.95" customHeight="1" x14ac:dyDescent="0.3">
      <c r="A26" s="1" t="s">
        <v>1476</v>
      </c>
      <c r="B26" s="66" t="s">
        <v>1477</v>
      </c>
      <c r="C26" s="66"/>
      <c r="D26" s="66"/>
      <c r="E26" s="14"/>
      <c r="F26" s="12" t="s">
        <v>52</v>
      </c>
      <c r="G26" s="12" t="s">
        <v>52</v>
      </c>
    </row>
    <row r="27" spans="1:7" ht="21.95" customHeight="1" x14ac:dyDescent="0.3">
      <c r="A27" s="68" t="s">
        <v>1533</v>
      </c>
      <c r="B27" s="68"/>
      <c r="C27" s="68"/>
      <c r="D27" s="69"/>
      <c r="E27" s="31"/>
      <c r="F27" s="19" t="s">
        <v>1534</v>
      </c>
      <c r="G27" s="19"/>
    </row>
    <row r="28" spans="1:7" ht="21.95" customHeight="1" x14ac:dyDescent="0.3">
      <c r="A28" s="1" t="s">
        <v>1478</v>
      </c>
      <c r="B28" s="66" t="s">
        <v>1479</v>
      </c>
      <c r="C28" s="66"/>
      <c r="D28" s="66"/>
      <c r="E28" s="14"/>
      <c r="F28" s="12" t="s">
        <v>1480</v>
      </c>
      <c r="G28" s="12" t="s">
        <v>52</v>
      </c>
    </row>
    <row r="29" spans="1:7" ht="21.95" customHeight="1" x14ac:dyDescent="0.3">
      <c r="A29" s="1" t="s">
        <v>1481</v>
      </c>
      <c r="B29" s="62" t="s">
        <v>1482</v>
      </c>
      <c r="C29" s="62"/>
      <c r="D29" s="62"/>
      <c r="E29" s="60">
        <f>TRUNC(E26+E28+E27, 0)</f>
        <v>0</v>
      </c>
      <c r="F29" s="61" t="s">
        <v>52</v>
      </c>
      <c r="G29" s="61" t="s">
        <v>52</v>
      </c>
    </row>
    <row r="30" spans="1:7" ht="21.95" customHeight="1" x14ac:dyDescent="0.3">
      <c r="A30" s="1" t="s">
        <v>1483</v>
      </c>
      <c r="B30" s="66" t="s">
        <v>1484</v>
      </c>
      <c r="C30" s="66"/>
      <c r="D30" s="66"/>
      <c r="E30" s="14">
        <v>24459476</v>
      </c>
      <c r="F30" s="12" t="s">
        <v>1532</v>
      </c>
      <c r="G30" s="12" t="s">
        <v>52</v>
      </c>
    </row>
    <row r="31" spans="1:7" ht="21.95" customHeight="1" x14ac:dyDescent="0.3">
      <c r="A31" s="1" t="s">
        <v>1485</v>
      </c>
      <c r="B31" s="66" t="s">
        <v>1486</v>
      </c>
      <c r="C31" s="66"/>
      <c r="D31" s="66"/>
      <c r="E31" s="14">
        <v>37801000</v>
      </c>
      <c r="F31" s="12" t="s">
        <v>52</v>
      </c>
      <c r="G31" s="12" t="s">
        <v>52</v>
      </c>
    </row>
    <row r="32" spans="1:7" ht="21.95" customHeight="1" x14ac:dyDescent="0.3">
      <c r="A32" s="1" t="s">
        <v>1487</v>
      </c>
      <c r="B32" s="66" t="s">
        <v>1488</v>
      </c>
      <c r="C32" s="66"/>
      <c r="D32" s="66"/>
      <c r="E32" s="14">
        <f>관급자재!F9</f>
        <v>257398999.80000001</v>
      </c>
      <c r="F32" s="12" t="s">
        <v>52</v>
      </c>
      <c r="G32" s="12" t="s">
        <v>52</v>
      </c>
    </row>
    <row r="33" spans="1:7" ht="21.95" customHeight="1" x14ac:dyDescent="0.3">
      <c r="A33" s="1" t="s">
        <v>1489</v>
      </c>
      <c r="B33" s="66" t="s">
        <v>1490</v>
      </c>
      <c r="C33" s="66"/>
      <c r="D33" s="66"/>
      <c r="E33" s="14">
        <f>관급자재!F4</f>
        <v>1001735999.8</v>
      </c>
      <c r="F33" s="12" t="s">
        <v>52</v>
      </c>
      <c r="G33" s="12" t="s">
        <v>52</v>
      </c>
    </row>
    <row r="34" spans="1:7" ht="21.95" customHeight="1" x14ac:dyDescent="0.3">
      <c r="A34" s="1" t="s">
        <v>1491</v>
      </c>
      <c r="B34" s="66" t="s">
        <v>1492</v>
      </c>
      <c r="C34" s="66"/>
      <c r="D34" s="66"/>
      <c r="E34" s="14">
        <f>TRUNC(E29+0+E30+E31+E33+E32, 0)-75</f>
        <v>1321395400</v>
      </c>
      <c r="F34" s="12" t="s">
        <v>52</v>
      </c>
      <c r="G34" s="12" t="s">
        <v>52</v>
      </c>
    </row>
  </sheetData>
  <mergeCells count="20">
    <mergeCell ref="B30:D30"/>
    <mergeCell ref="B31:D31"/>
    <mergeCell ref="B32:D32"/>
    <mergeCell ref="B33:D33"/>
    <mergeCell ref="B34:D34"/>
    <mergeCell ref="B29:D29"/>
    <mergeCell ref="B1:G1"/>
    <mergeCell ref="B2:E2"/>
    <mergeCell ref="F2:G2"/>
    <mergeCell ref="B3:D3"/>
    <mergeCell ref="B4:B22"/>
    <mergeCell ref="C4:C7"/>
    <mergeCell ref="C8:C10"/>
    <mergeCell ref="C11:C22"/>
    <mergeCell ref="B23:D23"/>
    <mergeCell ref="B24:D24"/>
    <mergeCell ref="B25:D25"/>
    <mergeCell ref="B26:D26"/>
    <mergeCell ref="B28:D28"/>
    <mergeCell ref="A27:D27"/>
  </mergeCells>
  <phoneticPr fontId="1" type="noConversion"/>
  <pageMargins left="0.78740157480314954" right="0" top="0.39370078740157477" bottom="0.39370078740157477" header="0" footer="0"/>
  <pageSetup paperSize="9" scale="7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CF9C0-16A0-44DF-A90E-E8CE85152C6E}">
  <sheetPr>
    <pageSetUpPr fitToPage="1"/>
  </sheetPr>
  <dimension ref="A1:T48"/>
  <sheetViews>
    <sheetView workbookViewId="0">
      <selection activeCell="D45" sqref="D45"/>
    </sheetView>
  </sheetViews>
  <sheetFormatPr defaultRowHeight="16.5" x14ac:dyDescent="0.3"/>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x14ac:dyDescent="0.3">
      <c r="A1" s="2" t="s">
        <v>0</v>
      </c>
      <c r="B1" s="3"/>
      <c r="C1" s="3"/>
      <c r="D1" s="3"/>
      <c r="E1" s="3"/>
      <c r="F1" s="3"/>
      <c r="G1" s="3"/>
      <c r="H1" s="3"/>
      <c r="I1" s="3"/>
      <c r="J1" s="3"/>
      <c r="K1" s="3"/>
      <c r="L1" s="3"/>
      <c r="M1" s="3"/>
    </row>
    <row r="2" spans="1:20" ht="30" customHeight="1" x14ac:dyDescent="0.3">
      <c r="A2" s="4" t="s">
        <v>1</v>
      </c>
      <c r="B2" s="5"/>
      <c r="C2" s="5"/>
      <c r="D2" s="5"/>
      <c r="E2" s="5"/>
      <c r="F2" s="5"/>
      <c r="G2" s="5"/>
      <c r="H2" s="5"/>
      <c r="I2" s="5"/>
      <c r="J2" s="5"/>
      <c r="K2" s="5"/>
      <c r="L2" s="5"/>
      <c r="M2" s="6"/>
    </row>
    <row r="3" spans="1:20" ht="30" customHeight="1" x14ac:dyDescent="0.3">
      <c r="A3" s="70" t="s">
        <v>2</v>
      </c>
      <c r="B3" s="70" t="s">
        <v>3</v>
      </c>
      <c r="C3" s="70" t="s">
        <v>4</v>
      </c>
      <c r="D3" s="70" t="s">
        <v>5</v>
      </c>
      <c r="E3" s="70" t="s">
        <v>6</v>
      </c>
      <c r="F3" s="70"/>
      <c r="G3" s="70" t="s">
        <v>9</v>
      </c>
      <c r="H3" s="70"/>
      <c r="I3" s="70" t="s">
        <v>10</v>
      </c>
      <c r="J3" s="70"/>
      <c r="K3" s="70" t="s">
        <v>11</v>
      </c>
      <c r="L3" s="70"/>
      <c r="M3" s="70" t="s">
        <v>12</v>
      </c>
      <c r="N3" s="64" t="s">
        <v>13</v>
      </c>
      <c r="O3" s="64" t="s">
        <v>14</v>
      </c>
      <c r="P3" s="64" t="s">
        <v>15</v>
      </c>
      <c r="Q3" s="64" t="s">
        <v>16</v>
      </c>
      <c r="R3" s="64" t="s">
        <v>17</v>
      </c>
      <c r="S3" s="64" t="s">
        <v>18</v>
      </c>
      <c r="T3" s="64" t="s">
        <v>19</v>
      </c>
    </row>
    <row r="4" spans="1:20" ht="30" customHeight="1" x14ac:dyDescent="0.3">
      <c r="A4" s="71"/>
      <c r="B4" s="71"/>
      <c r="C4" s="71"/>
      <c r="D4" s="71"/>
      <c r="E4" s="11" t="s">
        <v>7</v>
      </c>
      <c r="F4" s="11" t="s">
        <v>8</v>
      </c>
      <c r="G4" s="11" t="s">
        <v>7</v>
      </c>
      <c r="H4" s="11" t="s">
        <v>8</v>
      </c>
      <c r="I4" s="11" t="s">
        <v>7</v>
      </c>
      <c r="J4" s="11" t="s">
        <v>8</v>
      </c>
      <c r="K4" s="11" t="s">
        <v>7</v>
      </c>
      <c r="L4" s="11" t="s">
        <v>8</v>
      </c>
      <c r="M4" s="71"/>
      <c r="N4" s="64"/>
      <c r="O4" s="64"/>
      <c r="P4" s="64"/>
      <c r="Q4" s="64"/>
      <c r="R4" s="64"/>
      <c r="S4" s="64"/>
      <c r="T4" s="64"/>
    </row>
    <row r="5" spans="1:20" ht="30" customHeight="1" x14ac:dyDescent="0.3">
      <c r="A5" s="12" t="s">
        <v>51</v>
      </c>
      <c r="B5" s="12" t="s">
        <v>52</v>
      </c>
      <c r="C5" s="12" t="s">
        <v>52</v>
      </c>
      <c r="D5" s="13">
        <v>1</v>
      </c>
      <c r="E5" s="14">
        <f>F6</f>
        <v>0</v>
      </c>
      <c r="F5" s="14">
        <f t="shared" ref="F5:F30" si="0">E5*D5</f>
        <v>0</v>
      </c>
      <c r="G5" s="14">
        <f>H6</f>
        <v>0</v>
      </c>
      <c r="H5" s="14">
        <f t="shared" ref="H5:H30" si="1">G5*D5</f>
        <v>0</v>
      </c>
      <c r="I5" s="14">
        <f>J6</f>
        <v>0</v>
      </c>
      <c r="J5" s="14">
        <f t="shared" ref="J5:J30" si="2">I5*D5</f>
        <v>0</v>
      </c>
      <c r="K5" s="14">
        <f t="shared" ref="K5:K30" si="3">E5+G5+I5</f>
        <v>0</v>
      </c>
      <c r="L5" s="14">
        <f t="shared" ref="L5:L30" si="4">F5+H5+J5</f>
        <v>0</v>
      </c>
      <c r="M5" s="12" t="s">
        <v>52</v>
      </c>
      <c r="N5" s="1" t="s">
        <v>53</v>
      </c>
      <c r="O5" s="1" t="s">
        <v>52</v>
      </c>
      <c r="P5" s="1" t="s">
        <v>52</v>
      </c>
      <c r="Q5" s="1" t="s">
        <v>52</v>
      </c>
      <c r="R5">
        <v>1</v>
      </c>
      <c r="S5" s="1" t="s">
        <v>52</v>
      </c>
      <c r="T5" s="8"/>
    </row>
    <row r="6" spans="1:20" ht="30" customHeight="1" x14ac:dyDescent="0.3">
      <c r="A6" s="12" t="s">
        <v>54</v>
      </c>
      <c r="B6" s="12" t="s">
        <v>52</v>
      </c>
      <c r="C6" s="12" t="s">
        <v>52</v>
      </c>
      <c r="D6" s="13">
        <v>1</v>
      </c>
      <c r="E6" s="14">
        <f>F7+F8+F9+F10+F11+F12+F13+F14+F15+F16+F17+F18+F19+F20+F21+F22+F23+F24+F25+F26+F27+F28+F29+F30</f>
        <v>0</v>
      </c>
      <c r="F6" s="14">
        <f t="shared" si="0"/>
        <v>0</v>
      </c>
      <c r="G6" s="14">
        <f>H7+H8+H9+H10+H11+H12+H13+H14+H15+H16+H17+H18+H19+H20+H21+H22+H23+H24+H25+H26+H27+H28+H29+H30</f>
        <v>0</v>
      </c>
      <c r="H6" s="14">
        <f t="shared" si="1"/>
        <v>0</v>
      </c>
      <c r="I6" s="14">
        <f>J7+J8+J9+J10+J11+J12+J13+J14+J15+J16+J17+J18+J19+J20+J21+J22+J23+J24+J25+J26+J27+J28+J29+J30</f>
        <v>0</v>
      </c>
      <c r="J6" s="14">
        <f t="shared" si="2"/>
        <v>0</v>
      </c>
      <c r="K6" s="14">
        <f t="shared" si="3"/>
        <v>0</v>
      </c>
      <c r="L6" s="14">
        <f t="shared" si="4"/>
        <v>0</v>
      </c>
      <c r="M6" s="12" t="s">
        <v>52</v>
      </c>
      <c r="N6" s="1" t="s">
        <v>55</v>
      </c>
      <c r="O6" s="1" t="s">
        <v>52</v>
      </c>
      <c r="P6" s="1" t="s">
        <v>53</v>
      </c>
      <c r="Q6" s="1" t="s">
        <v>52</v>
      </c>
      <c r="R6">
        <v>2</v>
      </c>
      <c r="S6" s="1" t="s">
        <v>52</v>
      </c>
      <c r="T6" s="8"/>
    </row>
    <row r="7" spans="1:20" ht="30" customHeight="1" x14ac:dyDescent="0.3">
      <c r="A7" s="12" t="s">
        <v>56</v>
      </c>
      <c r="B7" s="12" t="s">
        <v>52</v>
      </c>
      <c r="C7" s="12" t="s">
        <v>52</v>
      </c>
      <c r="D7" s="13">
        <v>1</v>
      </c>
      <c r="E7" s="14">
        <f>공종별내역서!F27</f>
        <v>0</v>
      </c>
      <c r="F7" s="14">
        <f t="shared" si="0"/>
        <v>0</v>
      </c>
      <c r="G7" s="14">
        <f>공종별내역서!H27</f>
        <v>0</v>
      </c>
      <c r="H7" s="14">
        <f t="shared" si="1"/>
        <v>0</v>
      </c>
      <c r="I7" s="14">
        <f>공종별내역서!J27</f>
        <v>0</v>
      </c>
      <c r="J7" s="14">
        <f t="shared" si="2"/>
        <v>0</v>
      </c>
      <c r="K7" s="14">
        <f t="shared" si="3"/>
        <v>0</v>
      </c>
      <c r="L7" s="14">
        <f t="shared" si="4"/>
        <v>0</v>
      </c>
      <c r="M7" s="12" t="s">
        <v>52</v>
      </c>
      <c r="N7" s="1" t="s">
        <v>57</v>
      </c>
      <c r="O7" s="1" t="s">
        <v>52</v>
      </c>
      <c r="P7" s="1" t="s">
        <v>55</v>
      </c>
      <c r="Q7" s="1" t="s">
        <v>52</v>
      </c>
      <c r="R7">
        <v>3</v>
      </c>
      <c r="S7" s="1" t="s">
        <v>52</v>
      </c>
      <c r="T7" s="8"/>
    </row>
    <row r="8" spans="1:20" ht="30" customHeight="1" x14ac:dyDescent="0.3">
      <c r="A8" s="12" t="s">
        <v>108</v>
      </c>
      <c r="B8" s="12" t="s">
        <v>52</v>
      </c>
      <c r="C8" s="12" t="s">
        <v>52</v>
      </c>
      <c r="D8" s="13">
        <v>1</v>
      </c>
      <c r="E8" s="14">
        <f>공종별내역서!F51</f>
        <v>0</v>
      </c>
      <c r="F8" s="14">
        <f t="shared" si="0"/>
        <v>0</v>
      </c>
      <c r="G8" s="14">
        <f>공종별내역서!H51</f>
        <v>0</v>
      </c>
      <c r="H8" s="14">
        <f t="shared" si="1"/>
        <v>0</v>
      </c>
      <c r="I8" s="14">
        <f>공종별내역서!J51</f>
        <v>0</v>
      </c>
      <c r="J8" s="14">
        <f t="shared" si="2"/>
        <v>0</v>
      </c>
      <c r="K8" s="14">
        <f t="shared" si="3"/>
        <v>0</v>
      </c>
      <c r="L8" s="14">
        <f t="shared" si="4"/>
        <v>0</v>
      </c>
      <c r="M8" s="12" t="s">
        <v>52</v>
      </c>
      <c r="N8" s="1" t="s">
        <v>109</v>
      </c>
      <c r="O8" s="1" t="s">
        <v>52</v>
      </c>
      <c r="P8" s="1" t="s">
        <v>55</v>
      </c>
      <c r="Q8" s="1" t="s">
        <v>52</v>
      </c>
      <c r="R8">
        <v>3</v>
      </c>
      <c r="S8" s="1" t="s">
        <v>52</v>
      </c>
      <c r="T8" s="8"/>
    </row>
    <row r="9" spans="1:20" ht="30" customHeight="1" x14ac:dyDescent="0.3">
      <c r="A9" s="12" t="s">
        <v>172</v>
      </c>
      <c r="B9" s="12" t="s">
        <v>52</v>
      </c>
      <c r="C9" s="12" t="s">
        <v>52</v>
      </c>
      <c r="D9" s="13">
        <v>1</v>
      </c>
      <c r="E9" s="14">
        <f>공종별내역서!F99</f>
        <v>0</v>
      </c>
      <c r="F9" s="14">
        <f t="shared" si="0"/>
        <v>0</v>
      </c>
      <c r="G9" s="14">
        <f>공종별내역서!H99</f>
        <v>0</v>
      </c>
      <c r="H9" s="14">
        <f t="shared" si="1"/>
        <v>0</v>
      </c>
      <c r="I9" s="14">
        <f>공종별내역서!J99</f>
        <v>0</v>
      </c>
      <c r="J9" s="14">
        <f t="shared" si="2"/>
        <v>0</v>
      </c>
      <c r="K9" s="14">
        <f t="shared" si="3"/>
        <v>0</v>
      </c>
      <c r="L9" s="14">
        <f t="shared" si="4"/>
        <v>0</v>
      </c>
      <c r="M9" s="12" t="s">
        <v>52</v>
      </c>
      <c r="N9" s="1" t="s">
        <v>173</v>
      </c>
      <c r="O9" s="1" t="s">
        <v>52</v>
      </c>
      <c r="P9" s="1" t="s">
        <v>55</v>
      </c>
      <c r="Q9" s="1" t="s">
        <v>52</v>
      </c>
      <c r="R9">
        <v>3</v>
      </c>
      <c r="S9" s="1" t="s">
        <v>52</v>
      </c>
      <c r="T9" s="8"/>
    </row>
    <row r="10" spans="1:20" ht="30" customHeight="1" x14ac:dyDescent="0.3">
      <c r="A10" s="12" t="s">
        <v>269</v>
      </c>
      <c r="B10" s="12" t="s">
        <v>52</v>
      </c>
      <c r="C10" s="12" t="s">
        <v>52</v>
      </c>
      <c r="D10" s="13">
        <v>1</v>
      </c>
      <c r="E10" s="14">
        <f>공종별내역서!F147</f>
        <v>0</v>
      </c>
      <c r="F10" s="14">
        <f t="shared" si="0"/>
        <v>0</v>
      </c>
      <c r="G10" s="14">
        <f>공종별내역서!H147</f>
        <v>0</v>
      </c>
      <c r="H10" s="14">
        <f t="shared" si="1"/>
        <v>0</v>
      </c>
      <c r="I10" s="14">
        <f>공종별내역서!J147</f>
        <v>0</v>
      </c>
      <c r="J10" s="14">
        <f t="shared" si="2"/>
        <v>0</v>
      </c>
      <c r="K10" s="14">
        <f t="shared" si="3"/>
        <v>0</v>
      </c>
      <c r="L10" s="14">
        <f t="shared" si="4"/>
        <v>0</v>
      </c>
      <c r="M10" s="12" t="s">
        <v>52</v>
      </c>
      <c r="N10" s="1" t="s">
        <v>270</v>
      </c>
      <c r="O10" s="1" t="s">
        <v>52</v>
      </c>
      <c r="P10" s="1" t="s">
        <v>55</v>
      </c>
      <c r="Q10" s="1" t="s">
        <v>52</v>
      </c>
      <c r="R10">
        <v>3</v>
      </c>
      <c r="S10" s="1" t="s">
        <v>52</v>
      </c>
      <c r="T10" s="8"/>
    </row>
    <row r="11" spans="1:20" ht="30" customHeight="1" x14ac:dyDescent="0.3">
      <c r="A11" s="12" t="s">
        <v>390</v>
      </c>
      <c r="B11" s="12" t="s">
        <v>52</v>
      </c>
      <c r="C11" s="12" t="s">
        <v>52</v>
      </c>
      <c r="D11" s="13">
        <v>1</v>
      </c>
      <c r="E11" s="14">
        <f>공종별내역서!F195</f>
        <v>0</v>
      </c>
      <c r="F11" s="14">
        <f t="shared" si="0"/>
        <v>0</v>
      </c>
      <c r="G11" s="14">
        <f>공종별내역서!H195</f>
        <v>0</v>
      </c>
      <c r="H11" s="14">
        <f t="shared" si="1"/>
        <v>0</v>
      </c>
      <c r="I11" s="14">
        <f>공종별내역서!J195</f>
        <v>0</v>
      </c>
      <c r="J11" s="14">
        <f t="shared" si="2"/>
        <v>0</v>
      </c>
      <c r="K11" s="14">
        <f t="shared" si="3"/>
        <v>0</v>
      </c>
      <c r="L11" s="14">
        <f t="shared" si="4"/>
        <v>0</v>
      </c>
      <c r="M11" s="12" t="s">
        <v>52</v>
      </c>
      <c r="N11" s="1" t="s">
        <v>391</v>
      </c>
      <c r="O11" s="1" t="s">
        <v>52</v>
      </c>
      <c r="P11" s="1" t="s">
        <v>55</v>
      </c>
      <c r="Q11" s="1" t="s">
        <v>52</v>
      </c>
      <c r="R11">
        <v>3</v>
      </c>
      <c r="S11" s="1" t="s">
        <v>52</v>
      </c>
      <c r="T11" s="8"/>
    </row>
    <row r="12" spans="1:20" ht="30" customHeight="1" x14ac:dyDescent="0.3">
      <c r="A12" s="12" t="s">
        <v>522</v>
      </c>
      <c r="B12" s="12" t="s">
        <v>52</v>
      </c>
      <c r="C12" s="12" t="s">
        <v>52</v>
      </c>
      <c r="D12" s="13">
        <v>1</v>
      </c>
      <c r="E12" s="14">
        <f>공종별내역서!F267</f>
        <v>0</v>
      </c>
      <c r="F12" s="14">
        <f t="shared" si="0"/>
        <v>0</v>
      </c>
      <c r="G12" s="14">
        <f>공종별내역서!H267</f>
        <v>0</v>
      </c>
      <c r="H12" s="14">
        <f t="shared" si="1"/>
        <v>0</v>
      </c>
      <c r="I12" s="14">
        <f>공종별내역서!J267</f>
        <v>0</v>
      </c>
      <c r="J12" s="14">
        <f t="shared" si="2"/>
        <v>0</v>
      </c>
      <c r="K12" s="14">
        <f t="shared" si="3"/>
        <v>0</v>
      </c>
      <c r="L12" s="14">
        <f t="shared" si="4"/>
        <v>0</v>
      </c>
      <c r="M12" s="12" t="s">
        <v>52</v>
      </c>
      <c r="N12" s="1" t="s">
        <v>523</v>
      </c>
      <c r="O12" s="1" t="s">
        <v>52</v>
      </c>
      <c r="P12" s="1" t="s">
        <v>55</v>
      </c>
      <c r="Q12" s="1" t="s">
        <v>52</v>
      </c>
      <c r="R12">
        <v>3</v>
      </c>
      <c r="S12" s="1" t="s">
        <v>52</v>
      </c>
      <c r="T12" s="8"/>
    </row>
    <row r="13" spans="1:20" ht="30" customHeight="1" x14ac:dyDescent="0.3">
      <c r="A13" s="12" t="s">
        <v>701</v>
      </c>
      <c r="B13" s="12" t="s">
        <v>52</v>
      </c>
      <c r="C13" s="12" t="s">
        <v>52</v>
      </c>
      <c r="D13" s="13">
        <v>1</v>
      </c>
      <c r="E13" s="14">
        <f>공종별내역서!F291</f>
        <v>0</v>
      </c>
      <c r="F13" s="14">
        <f t="shared" si="0"/>
        <v>0</v>
      </c>
      <c r="G13" s="14">
        <f>공종별내역서!H291</f>
        <v>0</v>
      </c>
      <c r="H13" s="14">
        <f t="shared" si="1"/>
        <v>0</v>
      </c>
      <c r="I13" s="14">
        <f>공종별내역서!J291</f>
        <v>0</v>
      </c>
      <c r="J13" s="14">
        <f t="shared" si="2"/>
        <v>0</v>
      </c>
      <c r="K13" s="14">
        <f t="shared" si="3"/>
        <v>0</v>
      </c>
      <c r="L13" s="14">
        <f t="shared" si="4"/>
        <v>0</v>
      </c>
      <c r="M13" s="12" t="s">
        <v>52</v>
      </c>
      <c r="N13" s="1" t="s">
        <v>702</v>
      </c>
      <c r="O13" s="1" t="s">
        <v>52</v>
      </c>
      <c r="P13" s="1" t="s">
        <v>55</v>
      </c>
      <c r="Q13" s="1" t="s">
        <v>52</v>
      </c>
      <c r="R13">
        <v>3</v>
      </c>
      <c r="S13" s="1" t="s">
        <v>52</v>
      </c>
      <c r="T13" s="8"/>
    </row>
    <row r="14" spans="1:20" ht="30" customHeight="1" x14ac:dyDescent="0.3">
      <c r="A14" s="12" t="s">
        <v>713</v>
      </c>
      <c r="B14" s="12" t="s">
        <v>52</v>
      </c>
      <c r="C14" s="12" t="s">
        <v>52</v>
      </c>
      <c r="D14" s="13">
        <v>1</v>
      </c>
      <c r="E14" s="14">
        <f>공종별내역서!F339</f>
        <v>0</v>
      </c>
      <c r="F14" s="14">
        <f t="shared" si="0"/>
        <v>0</v>
      </c>
      <c r="G14" s="14">
        <f>공종별내역서!H339</f>
        <v>0</v>
      </c>
      <c r="H14" s="14">
        <f t="shared" si="1"/>
        <v>0</v>
      </c>
      <c r="I14" s="14">
        <f>공종별내역서!J339</f>
        <v>0</v>
      </c>
      <c r="J14" s="14">
        <f t="shared" si="2"/>
        <v>0</v>
      </c>
      <c r="K14" s="14">
        <f t="shared" si="3"/>
        <v>0</v>
      </c>
      <c r="L14" s="14">
        <f t="shared" si="4"/>
        <v>0</v>
      </c>
      <c r="M14" s="12" t="s">
        <v>52</v>
      </c>
      <c r="N14" s="1" t="s">
        <v>714</v>
      </c>
      <c r="O14" s="1" t="s">
        <v>52</v>
      </c>
      <c r="P14" s="1" t="s">
        <v>55</v>
      </c>
      <c r="Q14" s="1" t="s">
        <v>52</v>
      </c>
      <c r="R14">
        <v>3</v>
      </c>
      <c r="S14" s="1" t="s">
        <v>52</v>
      </c>
      <c r="T14" s="8"/>
    </row>
    <row r="15" spans="1:20" ht="30" customHeight="1" x14ac:dyDescent="0.3">
      <c r="A15" s="12" t="s">
        <v>766</v>
      </c>
      <c r="B15" s="12" t="s">
        <v>52</v>
      </c>
      <c r="C15" s="12" t="s">
        <v>52</v>
      </c>
      <c r="D15" s="13">
        <v>1</v>
      </c>
      <c r="E15" s="14">
        <f>공종별내역서!F363</f>
        <v>0</v>
      </c>
      <c r="F15" s="14">
        <f t="shared" si="0"/>
        <v>0</v>
      </c>
      <c r="G15" s="14">
        <f>공종별내역서!H363</f>
        <v>0</v>
      </c>
      <c r="H15" s="14">
        <f t="shared" si="1"/>
        <v>0</v>
      </c>
      <c r="I15" s="14">
        <f>공종별내역서!J363</f>
        <v>0</v>
      </c>
      <c r="J15" s="14">
        <f t="shared" si="2"/>
        <v>0</v>
      </c>
      <c r="K15" s="14">
        <f t="shared" si="3"/>
        <v>0</v>
      </c>
      <c r="L15" s="14">
        <f t="shared" si="4"/>
        <v>0</v>
      </c>
      <c r="M15" s="12" t="s">
        <v>52</v>
      </c>
      <c r="N15" s="1" t="s">
        <v>767</v>
      </c>
      <c r="O15" s="1" t="s">
        <v>52</v>
      </c>
      <c r="P15" s="1" t="s">
        <v>55</v>
      </c>
      <c r="Q15" s="1" t="s">
        <v>52</v>
      </c>
      <c r="R15">
        <v>3</v>
      </c>
      <c r="S15" s="1" t="s">
        <v>52</v>
      </c>
      <c r="T15" s="8"/>
    </row>
    <row r="16" spans="1:20" ht="30" customHeight="1" x14ac:dyDescent="0.3">
      <c r="A16" s="12" t="s">
        <v>795</v>
      </c>
      <c r="B16" s="12" t="s">
        <v>52</v>
      </c>
      <c r="C16" s="12" t="s">
        <v>52</v>
      </c>
      <c r="D16" s="13">
        <v>1</v>
      </c>
      <c r="E16" s="14">
        <f>공종별내역서!F387</f>
        <v>0</v>
      </c>
      <c r="F16" s="14">
        <f t="shared" si="0"/>
        <v>0</v>
      </c>
      <c r="G16" s="14">
        <f>공종별내역서!H387</f>
        <v>0</v>
      </c>
      <c r="H16" s="14">
        <f t="shared" si="1"/>
        <v>0</v>
      </c>
      <c r="I16" s="14">
        <f>공종별내역서!J387</f>
        <v>0</v>
      </c>
      <c r="J16" s="14">
        <f t="shared" si="2"/>
        <v>0</v>
      </c>
      <c r="K16" s="14">
        <f t="shared" si="3"/>
        <v>0</v>
      </c>
      <c r="L16" s="14">
        <f t="shared" si="4"/>
        <v>0</v>
      </c>
      <c r="M16" s="12" t="s">
        <v>52</v>
      </c>
      <c r="N16" s="1" t="s">
        <v>796</v>
      </c>
      <c r="O16" s="1" t="s">
        <v>52</v>
      </c>
      <c r="P16" s="1" t="s">
        <v>55</v>
      </c>
      <c r="Q16" s="1" t="s">
        <v>52</v>
      </c>
      <c r="R16">
        <v>3</v>
      </c>
      <c r="S16" s="1" t="s">
        <v>52</v>
      </c>
      <c r="T16" s="8"/>
    </row>
    <row r="17" spans="1:20" ht="30" customHeight="1" x14ac:dyDescent="0.3">
      <c r="A17" s="12" t="s">
        <v>815</v>
      </c>
      <c r="B17" s="12" t="s">
        <v>52</v>
      </c>
      <c r="C17" s="12" t="s">
        <v>52</v>
      </c>
      <c r="D17" s="13">
        <v>1</v>
      </c>
      <c r="E17" s="14">
        <f>공종별내역서!F411</f>
        <v>0</v>
      </c>
      <c r="F17" s="14">
        <f t="shared" si="0"/>
        <v>0</v>
      </c>
      <c r="G17" s="14">
        <f>공종별내역서!H411</f>
        <v>0</v>
      </c>
      <c r="H17" s="14">
        <f t="shared" si="1"/>
        <v>0</v>
      </c>
      <c r="I17" s="14">
        <f>공종별내역서!J411</f>
        <v>0</v>
      </c>
      <c r="J17" s="14">
        <f t="shared" si="2"/>
        <v>0</v>
      </c>
      <c r="K17" s="14">
        <f t="shared" si="3"/>
        <v>0</v>
      </c>
      <c r="L17" s="14">
        <f t="shared" si="4"/>
        <v>0</v>
      </c>
      <c r="M17" s="12" t="s">
        <v>52</v>
      </c>
      <c r="N17" s="1" t="s">
        <v>816</v>
      </c>
      <c r="O17" s="1" t="s">
        <v>52</v>
      </c>
      <c r="P17" s="1" t="s">
        <v>55</v>
      </c>
      <c r="Q17" s="1" t="s">
        <v>52</v>
      </c>
      <c r="R17">
        <v>3</v>
      </c>
      <c r="S17" s="1" t="s">
        <v>52</v>
      </c>
      <c r="T17" s="8"/>
    </row>
    <row r="18" spans="1:20" ht="30" customHeight="1" x14ac:dyDescent="0.3">
      <c r="A18" s="12" t="s">
        <v>869</v>
      </c>
      <c r="B18" s="12" t="s">
        <v>52</v>
      </c>
      <c r="C18" s="12" t="s">
        <v>52</v>
      </c>
      <c r="D18" s="13">
        <v>1</v>
      </c>
      <c r="E18" s="14">
        <f>공종별내역서!F459</f>
        <v>0</v>
      </c>
      <c r="F18" s="14">
        <f t="shared" si="0"/>
        <v>0</v>
      </c>
      <c r="G18" s="14">
        <f>공종별내역서!H459</f>
        <v>0</v>
      </c>
      <c r="H18" s="14">
        <f t="shared" si="1"/>
        <v>0</v>
      </c>
      <c r="I18" s="14">
        <f>공종별내역서!J459</f>
        <v>0</v>
      </c>
      <c r="J18" s="14">
        <f t="shared" si="2"/>
        <v>0</v>
      </c>
      <c r="K18" s="14">
        <f t="shared" si="3"/>
        <v>0</v>
      </c>
      <c r="L18" s="14">
        <f t="shared" si="4"/>
        <v>0</v>
      </c>
      <c r="M18" s="12" t="s">
        <v>52</v>
      </c>
      <c r="N18" s="1" t="s">
        <v>870</v>
      </c>
      <c r="O18" s="1" t="s">
        <v>52</v>
      </c>
      <c r="P18" s="1" t="s">
        <v>55</v>
      </c>
      <c r="Q18" s="1" t="s">
        <v>52</v>
      </c>
      <c r="R18">
        <v>3</v>
      </c>
      <c r="S18" s="1" t="s">
        <v>52</v>
      </c>
      <c r="T18" s="8"/>
    </row>
    <row r="19" spans="1:20" ht="30" customHeight="1" x14ac:dyDescent="0.3">
      <c r="A19" s="12" t="s">
        <v>928</v>
      </c>
      <c r="B19" s="12" t="s">
        <v>52</v>
      </c>
      <c r="C19" s="12" t="s">
        <v>52</v>
      </c>
      <c r="D19" s="13">
        <v>1</v>
      </c>
      <c r="E19" s="14">
        <f>공종별내역서!F483</f>
        <v>0</v>
      </c>
      <c r="F19" s="14">
        <f t="shared" si="0"/>
        <v>0</v>
      </c>
      <c r="G19" s="14">
        <f>공종별내역서!H483</f>
        <v>0</v>
      </c>
      <c r="H19" s="14">
        <f t="shared" si="1"/>
        <v>0</v>
      </c>
      <c r="I19" s="14">
        <f>공종별내역서!J483</f>
        <v>0</v>
      </c>
      <c r="J19" s="14">
        <f t="shared" si="2"/>
        <v>0</v>
      </c>
      <c r="K19" s="14">
        <f t="shared" si="3"/>
        <v>0</v>
      </c>
      <c r="L19" s="14">
        <f t="shared" si="4"/>
        <v>0</v>
      </c>
      <c r="M19" s="12" t="s">
        <v>52</v>
      </c>
      <c r="N19" s="1" t="s">
        <v>929</v>
      </c>
      <c r="O19" s="1" t="s">
        <v>52</v>
      </c>
      <c r="P19" s="1" t="s">
        <v>55</v>
      </c>
      <c r="Q19" s="1" t="s">
        <v>52</v>
      </c>
      <c r="R19">
        <v>3</v>
      </c>
      <c r="S19" s="1" t="s">
        <v>52</v>
      </c>
      <c r="T19" s="8"/>
    </row>
    <row r="20" spans="1:20" ht="30" customHeight="1" x14ac:dyDescent="0.3">
      <c r="A20" s="12" t="s">
        <v>962</v>
      </c>
      <c r="B20" s="12" t="s">
        <v>52</v>
      </c>
      <c r="C20" s="12" t="s">
        <v>52</v>
      </c>
      <c r="D20" s="13">
        <v>1</v>
      </c>
      <c r="E20" s="14">
        <f>공종별내역서!F531</f>
        <v>0</v>
      </c>
      <c r="F20" s="14">
        <f t="shared" si="0"/>
        <v>0</v>
      </c>
      <c r="G20" s="14">
        <f>공종별내역서!H531</f>
        <v>0</v>
      </c>
      <c r="H20" s="14">
        <f t="shared" si="1"/>
        <v>0</v>
      </c>
      <c r="I20" s="14">
        <f>공종별내역서!J531</f>
        <v>0</v>
      </c>
      <c r="J20" s="14">
        <f t="shared" si="2"/>
        <v>0</v>
      </c>
      <c r="K20" s="14">
        <f t="shared" si="3"/>
        <v>0</v>
      </c>
      <c r="L20" s="14">
        <f t="shared" si="4"/>
        <v>0</v>
      </c>
      <c r="M20" s="12" t="s">
        <v>52</v>
      </c>
      <c r="N20" s="1" t="s">
        <v>963</v>
      </c>
      <c r="O20" s="1" t="s">
        <v>52</v>
      </c>
      <c r="P20" s="1" t="s">
        <v>55</v>
      </c>
      <c r="Q20" s="1" t="s">
        <v>52</v>
      </c>
      <c r="R20">
        <v>3</v>
      </c>
      <c r="S20" s="1" t="s">
        <v>52</v>
      </c>
      <c r="T20" s="8"/>
    </row>
    <row r="21" spans="1:20" ht="30" customHeight="1" x14ac:dyDescent="0.3">
      <c r="A21" s="12" t="s">
        <v>1071</v>
      </c>
      <c r="B21" s="12" t="s">
        <v>52</v>
      </c>
      <c r="C21" s="12" t="s">
        <v>52</v>
      </c>
      <c r="D21" s="13">
        <v>1</v>
      </c>
      <c r="E21" s="14">
        <f>공종별내역서!F603</f>
        <v>0</v>
      </c>
      <c r="F21" s="14">
        <f t="shared" si="0"/>
        <v>0</v>
      </c>
      <c r="G21" s="14">
        <f>공종별내역서!H603</f>
        <v>0</v>
      </c>
      <c r="H21" s="14">
        <f t="shared" si="1"/>
        <v>0</v>
      </c>
      <c r="I21" s="14">
        <f>공종별내역서!J603</f>
        <v>0</v>
      </c>
      <c r="J21" s="14">
        <f t="shared" si="2"/>
        <v>0</v>
      </c>
      <c r="K21" s="14">
        <f t="shared" si="3"/>
        <v>0</v>
      </c>
      <c r="L21" s="14">
        <f t="shared" si="4"/>
        <v>0</v>
      </c>
      <c r="M21" s="12" t="s">
        <v>52</v>
      </c>
      <c r="N21" s="1" t="s">
        <v>1072</v>
      </c>
      <c r="O21" s="1" t="s">
        <v>52</v>
      </c>
      <c r="P21" s="1" t="s">
        <v>55</v>
      </c>
      <c r="Q21" s="1" t="s">
        <v>52</v>
      </c>
      <c r="R21">
        <v>3</v>
      </c>
      <c r="S21" s="1" t="s">
        <v>52</v>
      </c>
      <c r="T21" s="8"/>
    </row>
    <row r="22" spans="1:20" ht="30" customHeight="1" x14ac:dyDescent="0.3">
      <c r="A22" s="12" t="s">
        <v>1140</v>
      </c>
      <c r="B22" s="12" t="s">
        <v>52</v>
      </c>
      <c r="C22" s="12" t="s">
        <v>52</v>
      </c>
      <c r="D22" s="13">
        <v>1</v>
      </c>
      <c r="E22" s="14">
        <f>공종별내역서!F651</f>
        <v>0</v>
      </c>
      <c r="F22" s="14">
        <f t="shared" si="0"/>
        <v>0</v>
      </c>
      <c r="G22" s="14">
        <f>공종별내역서!H651</f>
        <v>0</v>
      </c>
      <c r="H22" s="14">
        <f t="shared" si="1"/>
        <v>0</v>
      </c>
      <c r="I22" s="14">
        <f>공종별내역서!J651</f>
        <v>0</v>
      </c>
      <c r="J22" s="14">
        <f t="shared" si="2"/>
        <v>0</v>
      </c>
      <c r="K22" s="14">
        <f t="shared" si="3"/>
        <v>0</v>
      </c>
      <c r="L22" s="14">
        <f t="shared" si="4"/>
        <v>0</v>
      </c>
      <c r="M22" s="12" t="s">
        <v>52</v>
      </c>
      <c r="N22" s="1" t="s">
        <v>1141</v>
      </c>
      <c r="O22" s="1" t="s">
        <v>52</v>
      </c>
      <c r="P22" s="1" t="s">
        <v>55</v>
      </c>
      <c r="Q22" s="1" t="s">
        <v>52</v>
      </c>
      <c r="R22">
        <v>3</v>
      </c>
      <c r="S22" s="1" t="s">
        <v>52</v>
      </c>
      <c r="T22" s="8"/>
    </row>
    <row r="23" spans="1:20" ht="30" customHeight="1" x14ac:dyDescent="0.3">
      <c r="A23" s="12" t="s">
        <v>1181</v>
      </c>
      <c r="B23" s="12" t="s">
        <v>52</v>
      </c>
      <c r="C23" s="12" t="s">
        <v>52</v>
      </c>
      <c r="D23" s="13">
        <v>1</v>
      </c>
      <c r="E23" s="14">
        <f>공종별내역서!F675</f>
        <v>0</v>
      </c>
      <c r="F23" s="14">
        <f t="shared" si="0"/>
        <v>0</v>
      </c>
      <c r="G23" s="14">
        <f>공종별내역서!H675</f>
        <v>0</v>
      </c>
      <c r="H23" s="14">
        <f t="shared" si="1"/>
        <v>0</v>
      </c>
      <c r="I23" s="14">
        <f>공종별내역서!J675</f>
        <v>0</v>
      </c>
      <c r="J23" s="14">
        <f t="shared" si="2"/>
        <v>0</v>
      </c>
      <c r="K23" s="14">
        <f t="shared" si="3"/>
        <v>0</v>
      </c>
      <c r="L23" s="14">
        <f t="shared" si="4"/>
        <v>0</v>
      </c>
      <c r="M23" s="12" t="s">
        <v>52</v>
      </c>
      <c r="N23" s="1" t="s">
        <v>1182</v>
      </c>
      <c r="O23" s="1" t="s">
        <v>52</v>
      </c>
      <c r="P23" s="1" t="s">
        <v>55</v>
      </c>
      <c r="Q23" s="1" t="s">
        <v>52</v>
      </c>
      <c r="R23">
        <v>3</v>
      </c>
      <c r="S23" s="1" t="s">
        <v>52</v>
      </c>
      <c r="T23" s="8"/>
    </row>
    <row r="24" spans="1:20" ht="30" customHeight="1" x14ac:dyDescent="0.3">
      <c r="A24" s="12" t="s">
        <v>1207</v>
      </c>
      <c r="B24" s="12" t="s">
        <v>52</v>
      </c>
      <c r="C24" s="12" t="s">
        <v>52</v>
      </c>
      <c r="D24" s="13">
        <v>1</v>
      </c>
      <c r="E24" s="14">
        <f>공종별내역서!F699</f>
        <v>0</v>
      </c>
      <c r="F24" s="14">
        <f t="shared" si="0"/>
        <v>0</v>
      </c>
      <c r="G24" s="14">
        <f>공종별내역서!H699</f>
        <v>0</v>
      </c>
      <c r="H24" s="14">
        <f t="shared" si="1"/>
        <v>0</v>
      </c>
      <c r="I24" s="14">
        <f>공종별내역서!J699</f>
        <v>0</v>
      </c>
      <c r="J24" s="14">
        <f t="shared" si="2"/>
        <v>0</v>
      </c>
      <c r="K24" s="14">
        <f t="shared" si="3"/>
        <v>0</v>
      </c>
      <c r="L24" s="14">
        <f t="shared" si="4"/>
        <v>0</v>
      </c>
      <c r="M24" s="12" t="s">
        <v>52</v>
      </c>
      <c r="N24" s="1" t="s">
        <v>1208</v>
      </c>
      <c r="O24" s="1" t="s">
        <v>52</v>
      </c>
      <c r="P24" s="1" t="s">
        <v>55</v>
      </c>
      <c r="Q24" s="1" t="s">
        <v>52</v>
      </c>
      <c r="R24">
        <v>3</v>
      </c>
      <c r="S24" s="1" t="s">
        <v>52</v>
      </c>
      <c r="T24" s="8"/>
    </row>
    <row r="25" spans="1:20" ht="30" customHeight="1" x14ac:dyDescent="0.3">
      <c r="A25" s="12" t="s">
        <v>1233</v>
      </c>
      <c r="B25" s="12" t="s">
        <v>52</v>
      </c>
      <c r="C25" s="12" t="s">
        <v>52</v>
      </c>
      <c r="D25" s="13">
        <v>1</v>
      </c>
      <c r="E25" s="14">
        <f>공종별내역서!F723</f>
        <v>0</v>
      </c>
      <c r="F25" s="14">
        <f t="shared" si="0"/>
        <v>0</v>
      </c>
      <c r="G25" s="14">
        <f>공종별내역서!H723</f>
        <v>0</v>
      </c>
      <c r="H25" s="14">
        <f t="shared" si="1"/>
        <v>0</v>
      </c>
      <c r="I25" s="14">
        <f>공종별내역서!J723</f>
        <v>0</v>
      </c>
      <c r="J25" s="14">
        <f t="shared" si="2"/>
        <v>0</v>
      </c>
      <c r="K25" s="14">
        <f t="shared" si="3"/>
        <v>0</v>
      </c>
      <c r="L25" s="14">
        <f t="shared" si="4"/>
        <v>0</v>
      </c>
      <c r="M25" s="12" t="s">
        <v>52</v>
      </c>
      <c r="N25" s="1" t="s">
        <v>1234</v>
      </c>
      <c r="O25" s="1" t="s">
        <v>52</v>
      </c>
      <c r="P25" s="1" t="s">
        <v>55</v>
      </c>
      <c r="Q25" s="1" t="s">
        <v>52</v>
      </c>
      <c r="R25">
        <v>3</v>
      </c>
      <c r="S25" s="1" t="s">
        <v>52</v>
      </c>
      <c r="T25" s="8"/>
    </row>
    <row r="26" spans="1:20" ht="30" customHeight="1" x14ac:dyDescent="0.3">
      <c r="A26" s="12" t="s">
        <v>1260</v>
      </c>
      <c r="B26" s="12" t="s">
        <v>52</v>
      </c>
      <c r="C26" s="12" t="s">
        <v>52</v>
      </c>
      <c r="D26" s="13">
        <v>1</v>
      </c>
      <c r="E26" s="14">
        <f>공종별내역서!F747</f>
        <v>0</v>
      </c>
      <c r="F26" s="14">
        <f t="shared" si="0"/>
        <v>0</v>
      </c>
      <c r="G26" s="14">
        <f>공종별내역서!H747</f>
        <v>0</v>
      </c>
      <c r="H26" s="14">
        <f t="shared" si="1"/>
        <v>0</v>
      </c>
      <c r="I26" s="14">
        <f>공종별내역서!J747</f>
        <v>0</v>
      </c>
      <c r="J26" s="14">
        <f t="shared" si="2"/>
        <v>0</v>
      </c>
      <c r="K26" s="14">
        <f t="shared" si="3"/>
        <v>0</v>
      </c>
      <c r="L26" s="14">
        <f t="shared" si="4"/>
        <v>0</v>
      </c>
      <c r="M26" s="12" t="s">
        <v>52</v>
      </c>
      <c r="N26" s="1" t="s">
        <v>1261</v>
      </c>
      <c r="O26" s="1" t="s">
        <v>52</v>
      </c>
      <c r="P26" s="1" t="s">
        <v>55</v>
      </c>
      <c r="Q26" s="1" t="s">
        <v>52</v>
      </c>
      <c r="R26">
        <v>3</v>
      </c>
      <c r="S26" s="1" t="s">
        <v>52</v>
      </c>
      <c r="T26" s="8"/>
    </row>
    <row r="27" spans="1:20" ht="30" customHeight="1" x14ac:dyDescent="0.3">
      <c r="A27" s="12" t="s">
        <v>1273</v>
      </c>
      <c r="B27" s="12" t="s">
        <v>52</v>
      </c>
      <c r="C27" s="12" t="s">
        <v>52</v>
      </c>
      <c r="D27" s="13">
        <v>1</v>
      </c>
      <c r="E27" s="14">
        <f>공종별내역서!F771</f>
        <v>0</v>
      </c>
      <c r="F27" s="14">
        <f t="shared" si="0"/>
        <v>0</v>
      </c>
      <c r="G27" s="14">
        <f>공종별내역서!H771</f>
        <v>0</v>
      </c>
      <c r="H27" s="14">
        <f t="shared" si="1"/>
        <v>0</v>
      </c>
      <c r="I27" s="14">
        <f>공종별내역서!J771</f>
        <v>0</v>
      </c>
      <c r="J27" s="14">
        <f t="shared" si="2"/>
        <v>0</v>
      </c>
      <c r="K27" s="14">
        <f t="shared" si="3"/>
        <v>0</v>
      </c>
      <c r="L27" s="14">
        <f t="shared" si="4"/>
        <v>0</v>
      </c>
      <c r="M27" s="12" t="s">
        <v>52</v>
      </c>
      <c r="N27" s="1" t="s">
        <v>1274</v>
      </c>
      <c r="O27" s="1" t="s">
        <v>52</v>
      </c>
      <c r="P27" s="1" t="s">
        <v>55</v>
      </c>
      <c r="Q27" s="1" t="s">
        <v>52</v>
      </c>
      <c r="R27">
        <v>3</v>
      </c>
      <c r="S27" s="1" t="s">
        <v>52</v>
      </c>
      <c r="T27" s="8"/>
    </row>
    <row r="28" spans="1:20" ht="30" customHeight="1" x14ac:dyDescent="0.3">
      <c r="A28" s="12" t="s">
        <v>1287</v>
      </c>
      <c r="B28" s="12" t="s">
        <v>52</v>
      </c>
      <c r="C28" s="12" t="s">
        <v>52</v>
      </c>
      <c r="D28" s="13">
        <v>1</v>
      </c>
      <c r="E28" s="14">
        <f>공종별내역서!F795</f>
        <v>0</v>
      </c>
      <c r="F28" s="14">
        <f t="shared" si="0"/>
        <v>0</v>
      </c>
      <c r="G28" s="14">
        <f>공종별내역서!H795</f>
        <v>0</v>
      </c>
      <c r="H28" s="14">
        <f t="shared" si="1"/>
        <v>0</v>
      </c>
      <c r="I28" s="14">
        <f>공종별내역서!J795</f>
        <v>0</v>
      </c>
      <c r="J28" s="14">
        <f t="shared" si="2"/>
        <v>0</v>
      </c>
      <c r="K28" s="14">
        <f t="shared" si="3"/>
        <v>0</v>
      </c>
      <c r="L28" s="14">
        <f t="shared" si="4"/>
        <v>0</v>
      </c>
      <c r="M28" s="12" t="s">
        <v>52</v>
      </c>
      <c r="N28" s="1" t="s">
        <v>1288</v>
      </c>
      <c r="O28" s="1" t="s">
        <v>52</v>
      </c>
      <c r="P28" s="1" t="s">
        <v>55</v>
      </c>
      <c r="Q28" s="1" t="s">
        <v>52</v>
      </c>
      <c r="R28">
        <v>3</v>
      </c>
      <c r="S28" s="1" t="s">
        <v>52</v>
      </c>
      <c r="T28" s="8"/>
    </row>
    <row r="29" spans="1:20" ht="30" customHeight="1" x14ac:dyDescent="0.3">
      <c r="A29" s="12" t="s">
        <v>1292</v>
      </c>
      <c r="B29" s="12" t="s">
        <v>52</v>
      </c>
      <c r="C29" s="12" t="s">
        <v>52</v>
      </c>
      <c r="D29" s="13">
        <v>1</v>
      </c>
      <c r="E29" s="14">
        <f>공종별내역서!F819</f>
        <v>0</v>
      </c>
      <c r="F29" s="14">
        <f t="shared" si="0"/>
        <v>0</v>
      </c>
      <c r="G29" s="14">
        <f>공종별내역서!H819</f>
        <v>0</v>
      </c>
      <c r="H29" s="14">
        <f t="shared" si="1"/>
        <v>0</v>
      </c>
      <c r="I29" s="14">
        <f>공종별내역서!J819</f>
        <v>0</v>
      </c>
      <c r="J29" s="14">
        <f t="shared" si="2"/>
        <v>0</v>
      </c>
      <c r="K29" s="14">
        <f t="shared" si="3"/>
        <v>0</v>
      </c>
      <c r="L29" s="14">
        <f t="shared" si="4"/>
        <v>0</v>
      </c>
      <c r="M29" s="12" t="s">
        <v>52</v>
      </c>
      <c r="N29" s="1" t="s">
        <v>1293</v>
      </c>
      <c r="O29" s="1" t="s">
        <v>52</v>
      </c>
      <c r="P29" s="1" t="s">
        <v>55</v>
      </c>
      <c r="Q29" s="1" t="s">
        <v>52</v>
      </c>
      <c r="R29">
        <v>3</v>
      </c>
      <c r="S29" s="1" t="s">
        <v>52</v>
      </c>
      <c r="T29" s="8"/>
    </row>
    <row r="30" spans="1:20" ht="30" customHeight="1" x14ac:dyDescent="0.3">
      <c r="A30" s="12" t="s">
        <v>1356</v>
      </c>
      <c r="B30" s="12" t="s">
        <v>52</v>
      </c>
      <c r="C30" s="12" t="s">
        <v>52</v>
      </c>
      <c r="D30" s="13">
        <v>1</v>
      </c>
      <c r="E30" s="14">
        <f>공종별내역서!F843</f>
        <v>0</v>
      </c>
      <c r="F30" s="14">
        <f t="shared" si="0"/>
        <v>0</v>
      </c>
      <c r="G30" s="14">
        <f>공종별내역서!H843</f>
        <v>0</v>
      </c>
      <c r="H30" s="14">
        <f t="shared" si="1"/>
        <v>0</v>
      </c>
      <c r="I30" s="14">
        <f>공종별내역서!J843</f>
        <v>0</v>
      </c>
      <c r="J30" s="14">
        <f t="shared" si="2"/>
        <v>0</v>
      </c>
      <c r="K30" s="14">
        <f t="shared" si="3"/>
        <v>0</v>
      </c>
      <c r="L30" s="14">
        <f t="shared" si="4"/>
        <v>0</v>
      </c>
      <c r="M30" s="12" t="s">
        <v>52</v>
      </c>
      <c r="N30" s="1" t="s">
        <v>1357</v>
      </c>
      <c r="O30" s="1" t="s">
        <v>52</v>
      </c>
      <c r="P30" s="1" t="s">
        <v>55</v>
      </c>
      <c r="Q30" s="1" t="s">
        <v>52</v>
      </c>
      <c r="R30">
        <v>3</v>
      </c>
      <c r="S30" s="1" t="s">
        <v>52</v>
      </c>
      <c r="T30" s="8"/>
    </row>
    <row r="31" spans="1:20" ht="30" customHeight="1" x14ac:dyDescent="0.3">
      <c r="A31" s="13"/>
      <c r="B31" s="13"/>
      <c r="C31" s="13"/>
      <c r="D31" s="13"/>
      <c r="E31" s="13"/>
      <c r="F31" s="13"/>
      <c r="G31" s="13"/>
      <c r="H31" s="13"/>
      <c r="I31" s="13"/>
      <c r="J31" s="13"/>
      <c r="K31" s="13"/>
      <c r="L31" s="13"/>
      <c r="M31" s="13"/>
      <c r="T31" s="8"/>
    </row>
    <row r="32" spans="1:20" ht="30" customHeight="1" x14ac:dyDescent="0.3">
      <c r="A32" s="13"/>
      <c r="B32" s="13"/>
      <c r="C32" s="13"/>
      <c r="D32" s="13"/>
      <c r="E32" s="13"/>
      <c r="F32" s="13"/>
      <c r="G32" s="13"/>
      <c r="H32" s="13"/>
      <c r="I32" s="13"/>
      <c r="J32" s="13"/>
      <c r="K32" s="13"/>
      <c r="L32" s="13"/>
      <c r="M32" s="13"/>
      <c r="T32" s="8"/>
    </row>
    <row r="33" spans="1:20" ht="30" customHeight="1" x14ac:dyDescent="0.3">
      <c r="A33" s="13"/>
      <c r="B33" s="13"/>
      <c r="C33" s="13"/>
      <c r="D33" s="13"/>
      <c r="E33" s="13"/>
      <c r="F33" s="13"/>
      <c r="G33" s="13"/>
      <c r="H33" s="13"/>
      <c r="I33" s="13"/>
      <c r="J33" s="13"/>
      <c r="K33" s="13"/>
      <c r="L33" s="13"/>
      <c r="M33" s="13"/>
      <c r="T33" s="8"/>
    </row>
    <row r="34" spans="1:20" ht="30" customHeight="1" x14ac:dyDescent="0.3">
      <c r="A34" s="13"/>
      <c r="B34" s="13"/>
      <c r="C34" s="13"/>
      <c r="D34" s="13"/>
      <c r="E34" s="13"/>
      <c r="F34" s="13"/>
      <c r="G34" s="13"/>
      <c r="H34" s="13"/>
      <c r="I34" s="13"/>
      <c r="J34" s="13"/>
      <c r="K34" s="13"/>
      <c r="L34" s="13"/>
      <c r="M34" s="13"/>
      <c r="T34" s="8"/>
    </row>
    <row r="35" spans="1:20" ht="30" customHeight="1" x14ac:dyDescent="0.3">
      <c r="A35" s="13"/>
      <c r="B35" s="13"/>
      <c r="C35" s="13"/>
      <c r="D35" s="13"/>
      <c r="E35" s="13"/>
      <c r="F35" s="13"/>
      <c r="G35" s="13"/>
      <c r="H35" s="13"/>
      <c r="I35" s="13"/>
      <c r="J35" s="13"/>
      <c r="K35" s="13"/>
      <c r="L35" s="13"/>
      <c r="M35" s="13"/>
      <c r="T35" s="8"/>
    </row>
    <row r="36" spans="1:20" ht="30" customHeight="1" x14ac:dyDescent="0.3">
      <c r="A36" s="13"/>
      <c r="B36" s="13"/>
      <c r="C36" s="13"/>
      <c r="D36" s="13"/>
      <c r="E36" s="13"/>
      <c r="F36" s="13"/>
      <c r="G36" s="13"/>
      <c r="H36" s="13"/>
      <c r="I36" s="13"/>
      <c r="J36" s="13"/>
      <c r="K36" s="13"/>
      <c r="L36" s="13"/>
      <c r="M36" s="13"/>
      <c r="T36" s="8"/>
    </row>
    <row r="37" spans="1:20" ht="30" customHeight="1" x14ac:dyDescent="0.3">
      <c r="A37" s="13"/>
      <c r="B37" s="13"/>
      <c r="C37" s="13"/>
      <c r="D37" s="13"/>
      <c r="E37" s="13"/>
      <c r="F37" s="13"/>
      <c r="G37" s="13"/>
      <c r="H37" s="13"/>
      <c r="I37" s="13"/>
      <c r="J37" s="13"/>
      <c r="K37" s="13"/>
      <c r="L37" s="13"/>
      <c r="M37" s="13"/>
      <c r="T37" s="8"/>
    </row>
    <row r="38" spans="1:20" ht="30" customHeight="1" x14ac:dyDescent="0.3">
      <c r="A38" s="13"/>
      <c r="B38" s="13"/>
      <c r="C38" s="13"/>
      <c r="D38" s="13"/>
      <c r="E38" s="13"/>
      <c r="F38" s="13"/>
      <c r="G38" s="13"/>
      <c r="H38" s="13"/>
      <c r="I38" s="13"/>
      <c r="J38" s="13"/>
      <c r="K38" s="13"/>
      <c r="L38" s="13"/>
      <c r="M38" s="13"/>
      <c r="T38" s="8"/>
    </row>
    <row r="39" spans="1:20" ht="30" customHeight="1" x14ac:dyDescent="0.3">
      <c r="A39" s="13"/>
      <c r="B39" s="13"/>
      <c r="C39" s="13"/>
      <c r="D39" s="13"/>
      <c r="E39" s="13"/>
      <c r="F39" s="13"/>
      <c r="G39" s="13"/>
      <c r="H39" s="13"/>
      <c r="I39" s="13"/>
      <c r="J39" s="13"/>
      <c r="K39" s="13"/>
      <c r="L39" s="13"/>
      <c r="M39" s="13"/>
      <c r="T39" s="8"/>
    </row>
    <row r="40" spans="1:20" ht="30" customHeight="1" x14ac:dyDescent="0.3">
      <c r="A40" s="13"/>
      <c r="B40" s="13"/>
      <c r="C40" s="13"/>
      <c r="D40" s="13"/>
      <c r="E40" s="13"/>
      <c r="F40" s="13"/>
      <c r="G40" s="13"/>
      <c r="H40" s="13"/>
      <c r="I40" s="13"/>
      <c r="J40" s="13"/>
      <c r="K40" s="13"/>
      <c r="L40" s="13"/>
      <c r="M40" s="13"/>
      <c r="T40" s="8"/>
    </row>
    <row r="41" spans="1:20" ht="30" customHeight="1" x14ac:dyDescent="0.3">
      <c r="A41" s="13"/>
      <c r="B41" s="13"/>
      <c r="C41" s="13"/>
      <c r="D41" s="13"/>
      <c r="E41" s="13"/>
      <c r="F41" s="13"/>
      <c r="G41" s="13"/>
      <c r="H41" s="13"/>
      <c r="I41" s="13"/>
      <c r="J41" s="13"/>
      <c r="K41" s="13"/>
      <c r="L41" s="13"/>
      <c r="M41" s="13"/>
      <c r="T41" s="8"/>
    </row>
    <row r="42" spans="1:20" ht="30" customHeight="1" x14ac:dyDescent="0.3">
      <c r="A42" s="13"/>
      <c r="B42" s="13"/>
      <c r="C42" s="13"/>
      <c r="D42" s="13"/>
      <c r="E42" s="13"/>
      <c r="F42" s="13"/>
      <c r="G42" s="13"/>
      <c r="H42" s="13"/>
      <c r="I42" s="13"/>
      <c r="J42" s="13"/>
      <c r="K42" s="13"/>
      <c r="L42" s="13"/>
      <c r="M42" s="13"/>
      <c r="T42" s="8"/>
    </row>
    <row r="43" spans="1:20" ht="30" customHeight="1" x14ac:dyDescent="0.3">
      <c r="A43" s="13"/>
      <c r="B43" s="13"/>
      <c r="C43" s="13"/>
      <c r="D43" s="13"/>
      <c r="E43" s="13"/>
      <c r="F43" s="13"/>
      <c r="G43" s="13"/>
      <c r="H43" s="13"/>
      <c r="I43" s="13"/>
      <c r="J43" s="13"/>
      <c r="K43" s="13"/>
      <c r="L43" s="13"/>
      <c r="M43" s="13"/>
      <c r="T43" s="8"/>
    </row>
    <row r="44" spans="1:20" ht="30" customHeight="1" x14ac:dyDescent="0.3">
      <c r="A44" s="13"/>
      <c r="B44" s="13"/>
      <c r="C44" s="13"/>
      <c r="D44" s="13"/>
      <c r="E44" s="13"/>
      <c r="F44" s="13"/>
      <c r="G44" s="13"/>
      <c r="H44" s="13"/>
      <c r="I44" s="13"/>
      <c r="J44" s="13"/>
      <c r="K44" s="13"/>
      <c r="L44" s="13"/>
      <c r="M44" s="13"/>
      <c r="T44" s="8"/>
    </row>
    <row r="45" spans="1:20" ht="30" customHeight="1" x14ac:dyDescent="0.3">
      <c r="A45" s="13"/>
      <c r="B45" s="13"/>
      <c r="C45" s="13"/>
      <c r="D45" s="13"/>
      <c r="E45" s="13"/>
      <c r="F45" s="13"/>
      <c r="G45" s="13"/>
      <c r="H45" s="13"/>
      <c r="I45" s="13"/>
      <c r="J45" s="13"/>
      <c r="K45" s="13"/>
      <c r="L45" s="13"/>
      <c r="M45" s="13"/>
      <c r="T45" s="8"/>
    </row>
    <row r="46" spans="1:20" ht="30" customHeight="1" x14ac:dyDescent="0.3">
      <c r="A46" s="13"/>
      <c r="B46" s="13"/>
      <c r="C46" s="13"/>
      <c r="D46" s="13"/>
      <c r="E46" s="13"/>
      <c r="F46" s="13"/>
      <c r="G46" s="13"/>
      <c r="H46" s="13"/>
      <c r="I46" s="13"/>
      <c r="J46" s="13"/>
      <c r="K46" s="13"/>
      <c r="L46" s="13"/>
      <c r="M46" s="13"/>
      <c r="T46" s="8"/>
    </row>
    <row r="47" spans="1:20" ht="30" customHeight="1" x14ac:dyDescent="0.3">
      <c r="A47" s="13"/>
      <c r="B47" s="13"/>
      <c r="C47" s="13"/>
      <c r="D47" s="13"/>
      <c r="E47" s="13"/>
      <c r="F47" s="13"/>
      <c r="G47" s="13"/>
      <c r="H47" s="13"/>
      <c r="I47" s="13"/>
      <c r="J47" s="13"/>
      <c r="K47" s="13"/>
      <c r="L47" s="13"/>
      <c r="M47" s="13"/>
      <c r="T47" s="8"/>
    </row>
    <row r="48" spans="1:20" ht="30" customHeight="1" x14ac:dyDescent="0.3">
      <c r="A48" s="12" t="s">
        <v>106</v>
      </c>
      <c r="B48" s="13"/>
      <c r="C48" s="13"/>
      <c r="D48" s="13"/>
      <c r="E48" s="13"/>
      <c r="F48" s="14">
        <f>F5</f>
        <v>0</v>
      </c>
      <c r="G48" s="13"/>
      <c r="H48" s="14">
        <f>H5</f>
        <v>0</v>
      </c>
      <c r="I48" s="13"/>
      <c r="J48" s="14">
        <f>J5</f>
        <v>0</v>
      </c>
      <c r="K48" s="13"/>
      <c r="L48" s="14">
        <f>L5</f>
        <v>0</v>
      </c>
      <c r="M48" s="13"/>
      <c r="T48" s="8"/>
    </row>
  </sheetData>
  <mergeCells count="16">
    <mergeCell ref="Q3:Q4"/>
    <mergeCell ref="R3:R4"/>
    <mergeCell ref="S3:S4"/>
    <mergeCell ref="T3:T4"/>
    <mergeCell ref="I3:J3"/>
    <mergeCell ref="K3:L3"/>
    <mergeCell ref="M3:M4"/>
    <mergeCell ref="N3:N4"/>
    <mergeCell ref="O3:O4"/>
    <mergeCell ref="P3:P4"/>
    <mergeCell ref="G3:H3"/>
    <mergeCell ref="A3:A4"/>
    <mergeCell ref="B3:B4"/>
    <mergeCell ref="C3:C4"/>
    <mergeCell ref="D3:D4"/>
    <mergeCell ref="E3:F3"/>
  </mergeCells>
  <phoneticPr fontId="1" type="noConversion"/>
  <pageMargins left="0.78740157480314954" right="0" top="0.39370078740157477" bottom="0.39370078740157477" header="0" footer="0"/>
  <pageSetup paperSize="9" scale="65"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DA86E-441C-4E92-A736-45FA9A9359CC}">
  <sheetPr>
    <tabColor rgb="FFFFFF00"/>
    <pageSetUpPr fitToPage="1"/>
  </sheetPr>
  <dimension ref="A1:AV195"/>
  <sheetViews>
    <sheetView view="pageBreakPreview" topLeftCell="A133" zoomScale="70" zoomScaleNormal="100" zoomScaleSheetLayoutView="70" workbookViewId="0">
      <selection activeCell="G15" sqref="G15"/>
    </sheetView>
  </sheetViews>
  <sheetFormatPr defaultRowHeight="16.5" x14ac:dyDescent="0.3"/>
  <cols>
    <col min="1" max="1" width="29" customWidth="1"/>
    <col min="2" max="2" width="30.625" customWidth="1"/>
    <col min="3" max="3" width="4.625" style="23" customWidth="1"/>
    <col min="4" max="4" width="8.625" customWidth="1"/>
    <col min="5" max="5" width="13.625" style="22" customWidth="1"/>
    <col min="6"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4" t="s">
        <v>1530</v>
      </c>
      <c r="B1" s="5"/>
      <c r="C1" s="59"/>
      <c r="D1" s="5"/>
      <c r="E1" s="58"/>
      <c r="F1" s="5"/>
      <c r="G1" s="5"/>
      <c r="H1" s="5"/>
      <c r="I1" s="5"/>
      <c r="J1" s="5"/>
      <c r="K1" s="5"/>
      <c r="L1" s="5"/>
      <c r="M1" s="6"/>
    </row>
    <row r="2" spans="1:48" ht="30" customHeight="1" x14ac:dyDescent="0.3">
      <c r="A2" s="72" t="s">
        <v>2</v>
      </c>
      <c r="B2" s="72" t="s">
        <v>3</v>
      </c>
      <c r="C2" s="72" t="s">
        <v>4</v>
      </c>
      <c r="D2" s="72" t="s">
        <v>5</v>
      </c>
      <c r="E2" s="72" t="s">
        <v>6</v>
      </c>
      <c r="F2" s="72"/>
      <c r="G2" s="72" t="s">
        <v>9</v>
      </c>
      <c r="H2" s="72"/>
      <c r="I2" s="72" t="s">
        <v>10</v>
      </c>
      <c r="J2" s="72"/>
      <c r="K2" s="72" t="s">
        <v>11</v>
      </c>
      <c r="L2" s="72"/>
      <c r="M2" s="72" t="s">
        <v>12</v>
      </c>
      <c r="N2" s="64" t="s">
        <v>20</v>
      </c>
      <c r="O2" s="64" t="s">
        <v>14</v>
      </c>
      <c r="P2" s="64" t="s">
        <v>21</v>
      </c>
      <c r="Q2" s="64" t="s">
        <v>13</v>
      </c>
      <c r="R2" s="64" t="s">
        <v>22</v>
      </c>
      <c r="S2" s="64" t="s">
        <v>23</v>
      </c>
      <c r="T2" s="64" t="s">
        <v>24</v>
      </c>
      <c r="U2" s="64" t="s">
        <v>25</v>
      </c>
      <c r="V2" s="64" t="s">
        <v>26</v>
      </c>
      <c r="W2" s="64" t="s">
        <v>27</v>
      </c>
      <c r="X2" s="64" t="s">
        <v>28</v>
      </c>
      <c r="Y2" s="64" t="s">
        <v>29</v>
      </c>
      <c r="Z2" s="64" t="s">
        <v>30</v>
      </c>
      <c r="AA2" s="64" t="s">
        <v>31</v>
      </c>
      <c r="AB2" s="64" t="s">
        <v>32</v>
      </c>
      <c r="AC2" s="64" t="s">
        <v>33</v>
      </c>
      <c r="AD2" s="64" t="s">
        <v>34</v>
      </c>
      <c r="AE2" s="64" t="s">
        <v>35</v>
      </c>
      <c r="AF2" s="64" t="s">
        <v>36</v>
      </c>
      <c r="AG2" s="64" t="s">
        <v>37</v>
      </c>
      <c r="AH2" s="64" t="s">
        <v>38</v>
      </c>
      <c r="AI2" s="64" t="s">
        <v>39</v>
      </c>
      <c r="AJ2" s="64" t="s">
        <v>40</v>
      </c>
      <c r="AK2" s="64" t="s">
        <v>41</v>
      </c>
      <c r="AL2" s="64" t="s">
        <v>42</v>
      </c>
      <c r="AM2" s="64" t="s">
        <v>43</v>
      </c>
      <c r="AN2" s="64" t="s">
        <v>44</v>
      </c>
      <c r="AO2" s="64" t="s">
        <v>45</v>
      </c>
      <c r="AP2" s="64" t="s">
        <v>46</v>
      </c>
      <c r="AQ2" s="64" t="s">
        <v>47</v>
      </c>
      <c r="AR2" s="64" t="s">
        <v>48</v>
      </c>
      <c r="AS2" s="64" t="s">
        <v>16</v>
      </c>
      <c r="AT2" s="64" t="s">
        <v>17</v>
      </c>
      <c r="AU2" s="64" t="s">
        <v>49</v>
      </c>
      <c r="AV2" s="64" t="s">
        <v>50</v>
      </c>
    </row>
    <row r="3" spans="1:48" ht="30" customHeight="1" x14ac:dyDescent="0.3">
      <c r="A3" s="72"/>
      <c r="B3" s="72"/>
      <c r="C3" s="72"/>
      <c r="D3" s="72"/>
      <c r="E3" s="50" t="s">
        <v>7</v>
      </c>
      <c r="F3" s="49" t="s">
        <v>8</v>
      </c>
      <c r="G3" s="49" t="s">
        <v>7</v>
      </c>
      <c r="H3" s="49" t="s">
        <v>8</v>
      </c>
      <c r="I3" s="49" t="s">
        <v>7</v>
      </c>
      <c r="J3" s="49" t="s">
        <v>8</v>
      </c>
      <c r="K3" s="49" t="s">
        <v>7</v>
      </c>
      <c r="L3" s="49" t="s">
        <v>8</v>
      </c>
      <c r="M3" s="72"/>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row>
    <row r="4" spans="1:48" ht="30" customHeight="1" x14ac:dyDescent="0.3">
      <c r="A4" s="54" t="s">
        <v>1529</v>
      </c>
      <c r="B4" s="54"/>
      <c r="C4" s="57"/>
      <c r="D4" s="56">
        <v>1</v>
      </c>
      <c r="E4" s="55">
        <f>E5</f>
        <v>0</v>
      </c>
      <c r="F4" s="55">
        <f>F5+F6+F7-386</f>
        <v>1001735999.8</v>
      </c>
      <c r="G4" s="55"/>
      <c r="H4" s="55"/>
      <c r="I4" s="55"/>
      <c r="J4" s="55"/>
      <c r="K4" s="55"/>
      <c r="L4" s="55">
        <f>F4</f>
        <v>1001735999.8</v>
      </c>
      <c r="M4" s="54"/>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30" customHeight="1" x14ac:dyDescent="0.3">
      <c r="A5" s="19" t="str">
        <f>A28</f>
        <v>020112001.수배전반</v>
      </c>
      <c r="B5" s="19"/>
      <c r="C5" s="52" t="s">
        <v>1496</v>
      </c>
      <c r="D5" s="36">
        <v>1</v>
      </c>
      <c r="E5" s="31"/>
      <c r="F5" s="31">
        <f>F50</f>
        <v>279572583.39999998</v>
      </c>
      <c r="G5" s="31"/>
      <c r="H5" s="31"/>
      <c r="I5" s="31"/>
      <c r="J5" s="31"/>
      <c r="K5" s="31"/>
      <c r="L5" s="31">
        <f>F5</f>
        <v>279572583.39999998</v>
      </c>
      <c r="M5" s="19"/>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48" ht="30" customHeight="1" x14ac:dyDescent="0.3">
      <c r="A6" s="19" t="s">
        <v>1528</v>
      </c>
      <c r="B6" s="19"/>
      <c r="C6" s="52" t="s">
        <v>1496</v>
      </c>
      <c r="D6" s="36">
        <v>1</v>
      </c>
      <c r="E6" s="31"/>
      <c r="F6" s="31">
        <f>F74</f>
        <v>47812802.399999999</v>
      </c>
      <c r="G6" s="31"/>
      <c r="H6" s="31"/>
      <c r="I6" s="31"/>
      <c r="J6" s="31"/>
      <c r="K6" s="31"/>
      <c r="L6" s="31">
        <f>F6</f>
        <v>47812802.399999999</v>
      </c>
      <c r="M6" s="19"/>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48" ht="30" customHeight="1" x14ac:dyDescent="0.3">
      <c r="A7" s="19" t="str">
        <f>A75</f>
        <v>020112103. 태양광설비</v>
      </c>
      <c r="B7" s="19"/>
      <c r="C7" s="52" t="s">
        <v>1496</v>
      </c>
      <c r="D7" s="36">
        <v>1</v>
      </c>
      <c r="E7" s="31"/>
      <c r="F7" s="31">
        <f>F100</f>
        <v>674351000</v>
      </c>
      <c r="G7" s="31"/>
      <c r="H7" s="31"/>
      <c r="I7" s="31"/>
      <c r="J7" s="31"/>
      <c r="K7" s="31"/>
      <c r="L7" s="31">
        <f>F7</f>
        <v>674351000</v>
      </c>
      <c r="M7" s="19"/>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48" ht="30" customHeight="1" x14ac:dyDescent="0.3">
      <c r="B8" s="19"/>
      <c r="C8" s="52"/>
      <c r="D8" s="36"/>
      <c r="E8" s="31"/>
      <c r="F8" s="31"/>
      <c r="G8" s="31"/>
      <c r="H8" s="31"/>
      <c r="I8" s="31"/>
      <c r="J8" s="31"/>
      <c r="K8" s="31"/>
      <c r="L8" s="31"/>
      <c r="M8" s="19"/>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48" ht="30" customHeight="1" x14ac:dyDescent="0.3">
      <c r="A9" s="54" t="s">
        <v>1527</v>
      </c>
      <c r="B9" s="54"/>
      <c r="C9" s="57" t="s">
        <v>1496</v>
      </c>
      <c r="D9" s="56">
        <v>1</v>
      </c>
      <c r="E9" s="55"/>
      <c r="F9" s="55">
        <f>F10+F11-492</f>
        <v>257398999.80000001</v>
      </c>
      <c r="G9" s="55"/>
      <c r="H9" s="55"/>
      <c r="I9" s="55"/>
      <c r="J9" s="55"/>
      <c r="K9" s="55"/>
      <c r="L9" s="55">
        <f>F9</f>
        <v>257398999.80000001</v>
      </c>
      <c r="M9" s="54"/>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48" ht="30" customHeight="1" x14ac:dyDescent="0.3">
      <c r="A10" s="19" t="s">
        <v>1526</v>
      </c>
      <c r="B10" s="19"/>
      <c r="C10" s="52" t="s">
        <v>1496</v>
      </c>
      <c r="D10" s="36">
        <v>1</v>
      </c>
      <c r="E10" s="31"/>
      <c r="F10" s="31">
        <f>F124</f>
        <v>98811717.400000006</v>
      </c>
      <c r="G10" s="31"/>
      <c r="H10" s="31"/>
      <c r="I10" s="31"/>
      <c r="J10" s="31"/>
      <c r="K10" s="31"/>
      <c r="L10" s="31">
        <f>F10</f>
        <v>98811717.400000006</v>
      </c>
      <c r="M10" s="19"/>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48" ht="30" customHeight="1" x14ac:dyDescent="0.3">
      <c r="A11" t="s">
        <v>1497</v>
      </c>
      <c r="B11" s="19"/>
      <c r="C11" s="52" t="s">
        <v>1496</v>
      </c>
      <c r="D11" s="36">
        <v>1</v>
      </c>
      <c r="E11" s="31"/>
      <c r="F11" s="31">
        <f>F148</f>
        <v>158587774.40000001</v>
      </c>
      <c r="G11" s="31"/>
      <c r="H11" s="31"/>
      <c r="I11" s="31"/>
      <c r="J11" s="31"/>
      <c r="K11" s="31"/>
      <c r="L11" s="31">
        <f>F11</f>
        <v>158587774.40000001</v>
      </c>
      <c r="M11" s="19"/>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48" ht="30" customHeight="1" x14ac:dyDescent="0.3">
      <c r="A12" s="19"/>
      <c r="B12" s="19"/>
      <c r="C12" s="52"/>
      <c r="D12" s="36"/>
      <c r="E12" s="31"/>
      <c r="F12" s="31"/>
      <c r="G12" s="31"/>
      <c r="H12" s="31"/>
      <c r="I12" s="31"/>
      <c r="J12" s="31"/>
      <c r="K12" s="31"/>
      <c r="L12" s="31"/>
      <c r="M12" s="19"/>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48" ht="30" customHeight="1" x14ac:dyDescent="0.3">
      <c r="A13" s="19"/>
      <c r="B13" s="19"/>
      <c r="C13" s="52"/>
      <c r="D13" s="36"/>
      <c r="E13" s="31"/>
      <c r="F13" s="31"/>
      <c r="G13" s="31"/>
      <c r="H13" s="31"/>
      <c r="I13" s="31"/>
      <c r="J13" s="31"/>
      <c r="K13" s="31"/>
      <c r="L13" s="31"/>
      <c r="M13" s="19"/>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48" ht="30" customHeight="1" x14ac:dyDescent="0.3">
      <c r="A14" s="53"/>
      <c r="B14" s="19"/>
      <c r="C14" s="52"/>
      <c r="D14" s="36"/>
      <c r="E14" s="31"/>
      <c r="F14" s="31"/>
      <c r="G14" s="31"/>
      <c r="H14" s="31"/>
      <c r="I14" s="31"/>
      <c r="J14" s="31"/>
      <c r="K14" s="31"/>
      <c r="L14" s="31"/>
      <c r="M14" s="19"/>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48" ht="30" customHeight="1" x14ac:dyDescent="0.3">
      <c r="A15" s="51"/>
      <c r="B15" s="49"/>
      <c r="C15" s="52"/>
      <c r="D15" s="36"/>
      <c r="E15" s="50"/>
      <c r="F15" s="49"/>
      <c r="G15" s="49"/>
      <c r="H15" s="49"/>
      <c r="I15" s="49"/>
      <c r="J15" s="49"/>
      <c r="K15" s="49"/>
      <c r="L15" s="31">
        <f t="shared" ref="L15:L20" si="0">F15</f>
        <v>0</v>
      </c>
      <c r="M15" s="49"/>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48" ht="30" customHeight="1" x14ac:dyDescent="0.3">
      <c r="A16" s="51"/>
      <c r="B16" s="49"/>
      <c r="C16" s="52"/>
      <c r="D16" s="36"/>
      <c r="E16" s="50"/>
      <c r="F16" s="49"/>
      <c r="G16" s="49"/>
      <c r="H16" s="49"/>
      <c r="I16" s="49"/>
      <c r="J16" s="49"/>
      <c r="K16" s="49"/>
      <c r="L16" s="31">
        <f t="shared" si="0"/>
        <v>0</v>
      </c>
      <c r="M16" s="49"/>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0" customHeight="1" x14ac:dyDescent="0.3">
      <c r="A17" s="51"/>
      <c r="B17" s="49"/>
      <c r="C17" s="49"/>
      <c r="D17" s="49"/>
      <c r="E17" s="50"/>
      <c r="F17" s="49"/>
      <c r="G17" s="49"/>
      <c r="H17" s="49"/>
      <c r="I17" s="49"/>
      <c r="J17" s="49"/>
      <c r="K17" s="49"/>
      <c r="L17" s="31">
        <f t="shared" si="0"/>
        <v>0</v>
      </c>
      <c r="M17" s="49"/>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0" customHeight="1" x14ac:dyDescent="0.3">
      <c r="A18" s="49"/>
      <c r="B18" s="49"/>
      <c r="C18" s="49"/>
      <c r="D18" s="49"/>
      <c r="E18" s="50"/>
      <c r="F18" s="49"/>
      <c r="G18" s="49"/>
      <c r="H18" s="49"/>
      <c r="I18" s="49"/>
      <c r="J18" s="49"/>
      <c r="K18" s="49"/>
      <c r="L18" s="31">
        <f t="shared" si="0"/>
        <v>0</v>
      </c>
      <c r="M18" s="49"/>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0" customHeight="1" x14ac:dyDescent="0.3">
      <c r="A19" s="49"/>
      <c r="B19" s="49"/>
      <c r="C19" s="49"/>
      <c r="D19" s="49"/>
      <c r="E19" s="50"/>
      <c r="F19" s="49"/>
      <c r="G19" s="49"/>
      <c r="H19" s="49"/>
      <c r="I19" s="49"/>
      <c r="J19" s="49"/>
      <c r="K19" s="49"/>
      <c r="L19" s="31">
        <f t="shared" si="0"/>
        <v>0</v>
      </c>
      <c r="M19" s="49"/>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0" customHeight="1" x14ac:dyDescent="0.3">
      <c r="A20" s="49"/>
      <c r="B20" s="49"/>
      <c r="C20" s="49"/>
      <c r="D20" s="49"/>
      <c r="E20" s="50"/>
      <c r="F20" s="49"/>
      <c r="G20" s="49"/>
      <c r="H20" s="49"/>
      <c r="I20" s="49"/>
      <c r="J20" s="49"/>
      <c r="K20" s="49"/>
      <c r="L20" s="31">
        <f t="shared" si="0"/>
        <v>0</v>
      </c>
      <c r="M20" s="49"/>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0" customHeight="1" x14ac:dyDescent="0.3">
      <c r="A21" s="49"/>
      <c r="B21" s="49"/>
      <c r="C21" s="49"/>
      <c r="D21" s="49"/>
      <c r="E21" s="50"/>
      <c r="F21" s="49"/>
      <c r="G21" s="49"/>
      <c r="H21" s="49"/>
      <c r="I21" s="49"/>
      <c r="J21" s="49"/>
      <c r="K21" s="49"/>
      <c r="L21" s="49"/>
      <c r="M21" s="49"/>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0" customHeight="1" x14ac:dyDescent="0.3">
      <c r="A22" s="49"/>
      <c r="B22" s="49"/>
      <c r="C22" s="49"/>
      <c r="D22" s="49"/>
      <c r="E22" s="50"/>
      <c r="F22" s="49"/>
      <c r="G22" s="49"/>
      <c r="H22" s="49"/>
      <c r="I22" s="49"/>
      <c r="J22" s="49"/>
      <c r="K22" s="49"/>
      <c r="L22" s="49"/>
      <c r="M22" s="49"/>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0" customHeight="1" x14ac:dyDescent="0.3">
      <c r="A23" s="49"/>
      <c r="B23" s="49"/>
      <c r="C23" s="49"/>
      <c r="D23" s="49"/>
      <c r="E23" s="50"/>
      <c r="F23" s="49"/>
      <c r="G23" s="49"/>
      <c r="H23" s="49"/>
      <c r="I23" s="49"/>
      <c r="J23" s="49"/>
      <c r="K23" s="49"/>
      <c r="L23" s="49"/>
      <c r="M23" s="49"/>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0" customHeight="1" x14ac:dyDescent="0.3">
      <c r="A24" s="49"/>
      <c r="B24" s="49"/>
      <c r="C24" s="49"/>
      <c r="D24" s="49"/>
      <c r="E24" s="50"/>
      <c r="F24" s="49"/>
      <c r="G24" s="49"/>
      <c r="H24" s="49"/>
      <c r="I24" s="49"/>
      <c r="J24" s="49"/>
      <c r="K24" s="49"/>
      <c r="L24" s="49"/>
      <c r="M24" s="49"/>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0" customHeight="1" x14ac:dyDescent="0.3">
      <c r="A25" s="49"/>
      <c r="B25" s="49"/>
      <c r="C25" s="49"/>
      <c r="D25" s="49"/>
      <c r="E25" s="50"/>
      <c r="F25" s="49"/>
      <c r="G25" s="49"/>
      <c r="H25" s="49"/>
      <c r="I25" s="49"/>
      <c r="J25" s="49"/>
      <c r="K25" s="49"/>
      <c r="L25" s="49"/>
      <c r="M25" s="49"/>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0" customHeight="1" x14ac:dyDescent="0.3">
      <c r="A26" s="27" t="s">
        <v>106</v>
      </c>
      <c r="B26" s="27"/>
      <c r="C26" s="24"/>
      <c r="D26" s="27"/>
      <c r="E26" s="26"/>
      <c r="F26" s="25">
        <f>F9+F4</f>
        <v>1259134999.5999999</v>
      </c>
      <c r="G26" s="25">
        <f>SUM(G14:G25)</f>
        <v>0</v>
      </c>
      <c r="H26" s="25">
        <f>SUM(H14:H25)</f>
        <v>0</v>
      </c>
      <c r="I26" s="25">
        <f>SUM(I14:I25)</f>
        <v>0</v>
      </c>
      <c r="J26" s="25">
        <f>SUM(J14:J25)</f>
        <v>0</v>
      </c>
      <c r="K26" s="25"/>
      <c r="L26" s="25">
        <f>F26</f>
        <v>1259134999.5999999</v>
      </c>
      <c r="M26" s="24"/>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0" customHeight="1" x14ac:dyDescent="0.3">
      <c r="A27" s="21" t="s">
        <v>1525</v>
      </c>
      <c r="B27" s="36"/>
      <c r="C27" s="42"/>
      <c r="D27" s="36"/>
      <c r="E27" s="48"/>
      <c r="F27" s="31"/>
      <c r="G27" s="31"/>
      <c r="H27" s="31"/>
      <c r="I27" s="31"/>
      <c r="J27" s="31"/>
      <c r="K27" s="31"/>
      <c r="L27" s="31"/>
      <c r="M27" s="36"/>
    </row>
    <row r="28" spans="1:48" ht="30" customHeight="1" x14ac:dyDescent="0.3">
      <c r="A28" s="29" t="s">
        <v>1524</v>
      </c>
      <c r="B28" s="27"/>
      <c r="C28" s="24"/>
      <c r="D28" s="27"/>
      <c r="E28" s="26"/>
      <c r="F28" s="27"/>
      <c r="G28" s="27"/>
      <c r="H28" s="27"/>
      <c r="I28" s="27"/>
      <c r="J28" s="27"/>
      <c r="K28" s="27"/>
      <c r="L28" s="27"/>
      <c r="M28" s="24"/>
    </row>
    <row r="29" spans="1:48" ht="30" customHeight="1" x14ac:dyDescent="0.3">
      <c r="A29" s="44" t="s">
        <v>1523</v>
      </c>
      <c r="B29" s="46"/>
      <c r="C29" s="45" t="s">
        <v>1411</v>
      </c>
      <c r="D29" s="42">
        <v>1</v>
      </c>
      <c r="E29" s="38"/>
      <c r="F29" s="31">
        <v>278071000</v>
      </c>
      <c r="G29" s="25"/>
      <c r="H29" s="25"/>
      <c r="I29" s="25"/>
      <c r="J29" s="25"/>
      <c r="K29" s="31">
        <f>TRUNC(E29+G29+I29, 0)</f>
        <v>0</v>
      </c>
      <c r="L29" s="31">
        <f>TRUNC(F29+H29+J29, 0)</f>
        <v>278071000</v>
      </c>
      <c r="M29" s="28" t="s">
        <v>52</v>
      </c>
    </row>
    <row r="30" spans="1:48" ht="30" customHeight="1" x14ac:dyDescent="0.3">
      <c r="A30" s="44"/>
      <c r="B30" s="46"/>
      <c r="C30" s="45"/>
      <c r="D30" s="42"/>
      <c r="E30" s="38"/>
      <c r="F30" s="31"/>
      <c r="G30" s="25"/>
      <c r="H30" s="25"/>
      <c r="I30" s="25"/>
      <c r="J30" s="25"/>
      <c r="K30" s="31"/>
      <c r="L30" s="31"/>
      <c r="M30" s="28"/>
    </row>
    <row r="31" spans="1:48" ht="30" customHeight="1" x14ac:dyDescent="0.3">
      <c r="A31" s="44"/>
      <c r="B31" s="46"/>
      <c r="C31" s="45"/>
      <c r="D31" s="42"/>
      <c r="E31" s="38"/>
      <c r="F31" s="31"/>
      <c r="G31" s="25"/>
      <c r="H31" s="25"/>
      <c r="I31" s="25"/>
      <c r="J31" s="25"/>
      <c r="K31" s="31"/>
      <c r="L31" s="31"/>
      <c r="M31" s="28"/>
    </row>
    <row r="32" spans="1:48" ht="30" customHeight="1" x14ac:dyDescent="0.3">
      <c r="A32" s="44"/>
      <c r="B32" s="46"/>
      <c r="C32" s="45"/>
      <c r="D32" s="42"/>
      <c r="E32" s="38"/>
      <c r="F32" s="31"/>
      <c r="G32" s="25"/>
      <c r="H32" s="25"/>
      <c r="I32" s="25"/>
      <c r="J32" s="25"/>
      <c r="K32" s="31"/>
      <c r="L32" s="31"/>
      <c r="M32" s="28"/>
    </row>
    <row r="33" spans="1:13" ht="30" customHeight="1" x14ac:dyDescent="0.3">
      <c r="A33" s="44"/>
      <c r="B33" s="46"/>
      <c r="C33" s="45"/>
      <c r="D33" s="42"/>
      <c r="E33" s="38"/>
      <c r="F33" s="31"/>
      <c r="G33" s="47"/>
      <c r="H33" s="47"/>
      <c r="I33" s="47"/>
      <c r="J33" s="47"/>
      <c r="K33" s="31"/>
      <c r="L33" s="31"/>
      <c r="M33" s="28"/>
    </row>
    <row r="34" spans="1:13" ht="30" customHeight="1" x14ac:dyDescent="0.3">
      <c r="A34" s="44"/>
      <c r="B34" s="46"/>
      <c r="C34" s="45"/>
      <c r="D34" s="42"/>
      <c r="E34" s="38"/>
      <c r="F34" s="31"/>
      <c r="G34" s="47"/>
      <c r="H34" s="47"/>
      <c r="I34" s="47"/>
      <c r="J34" s="47"/>
      <c r="K34" s="31"/>
      <c r="L34" s="31"/>
      <c r="M34" s="28"/>
    </row>
    <row r="35" spans="1:13" ht="30" customHeight="1" x14ac:dyDescent="0.3">
      <c r="A35" s="44"/>
      <c r="B35" s="46"/>
      <c r="C35" s="45"/>
      <c r="D35" s="42"/>
      <c r="E35" s="38"/>
      <c r="F35" s="31"/>
      <c r="G35" s="27"/>
      <c r="H35" s="27"/>
      <c r="I35" s="27"/>
      <c r="J35" s="27"/>
      <c r="K35" s="31"/>
      <c r="L35" s="31"/>
      <c r="M35" s="24"/>
    </row>
    <row r="36" spans="1:13" ht="30" customHeight="1" x14ac:dyDescent="0.3">
      <c r="A36" s="44"/>
      <c r="B36" s="43"/>
      <c r="C36" s="28"/>
      <c r="D36" s="42"/>
      <c r="E36" s="38"/>
      <c r="F36" s="25"/>
      <c r="G36" s="25"/>
      <c r="H36" s="25"/>
      <c r="I36" s="25"/>
      <c r="J36" s="25"/>
      <c r="K36" s="25"/>
      <c r="L36" s="31"/>
      <c r="M36" s="28"/>
    </row>
    <row r="37" spans="1:13" ht="30" customHeight="1" x14ac:dyDescent="0.3">
      <c r="A37" s="28"/>
      <c r="B37" s="29"/>
      <c r="C37" s="28"/>
      <c r="D37" s="27"/>
      <c r="E37" s="26"/>
      <c r="F37" s="30"/>
      <c r="G37" s="30"/>
      <c r="H37" s="30"/>
      <c r="I37" s="30"/>
      <c r="J37" s="30"/>
      <c r="K37" s="30"/>
      <c r="L37" s="30"/>
      <c r="M37" s="24"/>
    </row>
    <row r="38" spans="1:13" ht="30" customHeight="1" x14ac:dyDescent="0.3">
      <c r="A38" s="29" t="s">
        <v>1494</v>
      </c>
      <c r="B38" s="29" t="s">
        <v>1493</v>
      </c>
      <c r="C38" s="28" t="s">
        <v>1275</v>
      </c>
      <c r="D38" s="27">
        <v>1</v>
      </c>
      <c r="E38" s="26"/>
      <c r="F38" s="25">
        <f>F29*0.54%</f>
        <v>1501583.4000000001</v>
      </c>
      <c r="G38" s="25">
        <v>0</v>
      </c>
      <c r="H38" s="25">
        <f>TRUNC(G38*D38, 0)</f>
        <v>0</v>
      </c>
      <c r="I38" s="25">
        <v>0</v>
      </c>
      <c r="J38" s="25">
        <f>TRUNC(I38*D38, 0)</f>
        <v>0</v>
      </c>
      <c r="K38" s="25">
        <f>TRUNC(E38+G38+I38, 0)</f>
        <v>0</v>
      </c>
      <c r="L38" s="25">
        <f>TRUNC(F38+H38+J38, 0)</f>
        <v>1501583</v>
      </c>
      <c r="M38" s="24"/>
    </row>
    <row r="39" spans="1:13" ht="30" customHeight="1" x14ac:dyDescent="0.3">
      <c r="A39" s="27"/>
      <c r="B39" s="27"/>
      <c r="C39" s="24"/>
      <c r="D39" s="27"/>
      <c r="E39" s="26"/>
      <c r="F39" s="27"/>
      <c r="G39" s="27"/>
      <c r="H39" s="27"/>
      <c r="I39" s="27"/>
      <c r="J39" s="27"/>
      <c r="K39" s="27"/>
      <c r="L39" s="27"/>
      <c r="M39" s="24"/>
    </row>
    <row r="40" spans="1:13" ht="30" customHeight="1" x14ac:dyDescent="0.3">
      <c r="A40" s="27"/>
      <c r="B40" s="27"/>
      <c r="C40" s="24"/>
      <c r="D40" s="27"/>
      <c r="E40" s="26"/>
      <c r="F40" s="27"/>
      <c r="G40" s="27"/>
      <c r="H40" s="27"/>
      <c r="I40" s="27"/>
      <c r="J40" s="27"/>
      <c r="K40" s="27"/>
      <c r="L40" s="27"/>
      <c r="M40" s="24"/>
    </row>
    <row r="41" spans="1:13" ht="30" customHeight="1" x14ac:dyDescent="0.3">
      <c r="A41" s="27"/>
      <c r="B41" s="27"/>
      <c r="C41" s="24"/>
      <c r="D41" s="27"/>
      <c r="E41" s="26"/>
      <c r="F41" s="27"/>
      <c r="G41" s="27"/>
      <c r="H41" s="27"/>
      <c r="I41" s="27"/>
      <c r="J41" s="27"/>
      <c r="K41" s="27"/>
      <c r="L41" s="27"/>
      <c r="M41" s="24"/>
    </row>
    <row r="42" spans="1:13" ht="30" customHeight="1" x14ac:dyDescent="0.3">
      <c r="A42" s="27"/>
      <c r="B42" s="27"/>
      <c r="C42" s="24"/>
      <c r="D42" s="27"/>
      <c r="E42" s="26"/>
      <c r="F42" s="27"/>
      <c r="G42" s="27"/>
      <c r="H42" s="27"/>
      <c r="I42" s="27"/>
      <c r="J42" s="27"/>
      <c r="K42" s="27"/>
      <c r="L42" s="27"/>
      <c r="M42" s="24"/>
    </row>
    <row r="43" spans="1:13" ht="30" customHeight="1" x14ac:dyDescent="0.3">
      <c r="A43" s="27"/>
      <c r="B43" s="27"/>
      <c r="C43" s="24"/>
      <c r="D43" s="27"/>
      <c r="E43" s="26"/>
      <c r="F43" s="27"/>
      <c r="G43" s="27"/>
      <c r="H43" s="27"/>
      <c r="I43" s="27"/>
      <c r="J43" s="27"/>
      <c r="K43" s="27"/>
      <c r="L43" s="27"/>
      <c r="M43" s="24"/>
    </row>
    <row r="44" spans="1:13" ht="30" customHeight="1" x14ac:dyDescent="0.3">
      <c r="A44" s="27"/>
      <c r="B44" s="27"/>
      <c r="C44" s="24"/>
      <c r="D44" s="27"/>
      <c r="E44" s="26"/>
      <c r="F44" s="27"/>
      <c r="G44" s="27"/>
      <c r="H44" s="27"/>
      <c r="I44" s="27"/>
      <c r="J44" s="27"/>
      <c r="K44" s="27"/>
      <c r="L44" s="27"/>
      <c r="M44" s="24"/>
    </row>
    <row r="45" spans="1:13" ht="30" customHeight="1" x14ac:dyDescent="0.3">
      <c r="A45" s="27"/>
      <c r="B45" s="27"/>
      <c r="C45" s="24"/>
      <c r="D45" s="27"/>
      <c r="E45" s="26"/>
      <c r="F45" s="27"/>
      <c r="G45" s="27"/>
      <c r="H45" s="27"/>
      <c r="I45" s="27"/>
      <c r="J45" s="27"/>
      <c r="K45" s="27"/>
      <c r="L45" s="27"/>
      <c r="M45" s="24"/>
    </row>
    <row r="46" spans="1:13" ht="30" customHeight="1" x14ac:dyDescent="0.3">
      <c r="A46" s="27"/>
      <c r="B46" s="27"/>
      <c r="C46" s="24"/>
      <c r="D46" s="27"/>
      <c r="E46" s="26"/>
      <c r="F46" s="27"/>
      <c r="G46" s="27"/>
      <c r="H46" s="27"/>
      <c r="I46" s="27"/>
      <c r="J46" s="27"/>
      <c r="K46" s="27"/>
      <c r="L46" s="27"/>
      <c r="M46" s="24"/>
    </row>
    <row r="47" spans="1:13" ht="30" customHeight="1" x14ac:dyDescent="0.3">
      <c r="A47" s="27"/>
      <c r="B47" s="27"/>
      <c r="C47" s="24"/>
      <c r="D47" s="27"/>
      <c r="E47" s="26"/>
      <c r="F47" s="27"/>
      <c r="G47" s="27"/>
      <c r="H47" s="27"/>
      <c r="I47" s="27"/>
      <c r="J47" s="27"/>
      <c r="K47" s="27"/>
      <c r="L47" s="27"/>
      <c r="M47" s="24"/>
    </row>
    <row r="48" spans="1:13" ht="30" customHeight="1" x14ac:dyDescent="0.3">
      <c r="A48" s="27"/>
      <c r="B48" s="27"/>
      <c r="C48" s="24"/>
      <c r="D48" s="27"/>
      <c r="E48" s="26"/>
      <c r="F48" s="27"/>
      <c r="G48" s="27"/>
      <c r="H48" s="27"/>
      <c r="I48" s="27"/>
      <c r="J48" s="27"/>
      <c r="K48" s="27"/>
      <c r="L48" s="27"/>
      <c r="M48" s="24"/>
    </row>
    <row r="49" spans="1:13" ht="30" customHeight="1" x14ac:dyDescent="0.3">
      <c r="A49" s="27"/>
      <c r="B49" s="27"/>
      <c r="C49" s="24"/>
      <c r="D49" s="27"/>
      <c r="E49" s="26"/>
      <c r="F49" s="27"/>
      <c r="G49" s="27"/>
      <c r="H49" s="27"/>
      <c r="I49" s="27"/>
      <c r="J49" s="27"/>
      <c r="K49" s="27"/>
      <c r="L49" s="27"/>
      <c r="M49" s="24"/>
    </row>
    <row r="50" spans="1:13" ht="30" customHeight="1" x14ac:dyDescent="0.3">
      <c r="A50" s="27" t="s">
        <v>106</v>
      </c>
      <c r="B50" s="27"/>
      <c r="C50" s="24"/>
      <c r="D50" s="27"/>
      <c r="E50" s="26"/>
      <c r="F50" s="25">
        <f t="shared" ref="F50:L50" si="1">SUM(F29:F49)</f>
        <v>279572583.39999998</v>
      </c>
      <c r="G50" s="25">
        <f t="shared" si="1"/>
        <v>0</v>
      </c>
      <c r="H50" s="25">
        <f t="shared" si="1"/>
        <v>0</v>
      </c>
      <c r="I50" s="25">
        <f t="shared" si="1"/>
        <v>0</v>
      </c>
      <c r="J50" s="25">
        <f t="shared" si="1"/>
        <v>0</v>
      </c>
      <c r="K50" s="25">
        <f t="shared" si="1"/>
        <v>0</v>
      </c>
      <c r="L50" s="25">
        <f t="shared" si="1"/>
        <v>279572583</v>
      </c>
      <c r="M50" s="24"/>
    </row>
    <row r="51" spans="1:13" ht="30" customHeight="1" x14ac:dyDescent="0.3">
      <c r="A51" s="29" t="s">
        <v>1522</v>
      </c>
      <c r="B51" s="27"/>
      <c r="C51" s="24"/>
      <c r="D51" s="27"/>
      <c r="E51" s="26"/>
      <c r="F51" s="27"/>
      <c r="G51" s="27"/>
      <c r="H51" s="27"/>
      <c r="I51" s="27"/>
      <c r="J51" s="27"/>
      <c r="K51" s="27"/>
      <c r="L51" s="27"/>
      <c r="M51" s="28" t="s">
        <v>52</v>
      </c>
    </row>
    <row r="52" spans="1:13" ht="30" customHeight="1" x14ac:dyDescent="0.3">
      <c r="A52" s="39" t="s">
        <v>1521</v>
      </c>
      <c r="B52" s="41"/>
      <c r="C52" s="40">
        <v>1</v>
      </c>
      <c r="D52" s="39" t="s">
        <v>112</v>
      </c>
      <c r="E52" s="38">
        <v>47556000</v>
      </c>
      <c r="F52" s="25">
        <f>E52</f>
        <v>47556000</v>
      </c>
      <c r="G52" s="25"/>
      <c r="H52" s="25"/>
      <c r="I52" s="25"/>
      <c r="J52" s="25"/>
      <c r="K52" s="25">
        <f>TRUNC(E52+G52+I52, 0)</f>
        <v>47556000</v>
      </c>
      <c r="L52" s="25">
        <f>TRUNC(F52+H52+J52, 0)</f>
        <v>47556000</v>
      </c>
      <c r="M52" s="28"/>
    </row>
    <row r="53" spans="1:13" ht="30" customHeight="1" x14ac:dyDescent="0.3">
      <c r="A53" s="39"/>
      <c r="B53" s="41"/>
      <c r="C53" s="40"/>
      <c r="D53" s="39"/>
      <c r="E53" s="38"/>
      <c r="F53" s="25"/>
      <c r="G53" s="25"/>
      <c r="H53" s="25"/>
      <c r="I53" s="25"/>
      <c r="J53" s="25"/>
      <c r="K53" s="25"/>
      <c r="L53" s="25"/>
      <c r="M53" s="28"/>
    </row>
    <row r="54" spans="1:13" ht="30" customHeight="1" x14ac:dyDescent="0.3">
      <c r="A54" s="39"/>
      <c r="B54" s="41"/>
      <c r="C54" s="40"/>
      <c r="D54" s="39"/>
      <c r="E54" s="38"/>
      <c r="F54" s="25"/>
      <c r="G54" s="25"/>
      <c r="H54" s="25"/>
      <c r="I54" s="25"/>
      <c r="J54" s="25"/>
      <c r="K54" s="25"/>
      <c r="L54" s="25"/>
      <c r="M54" s="28"/>
    </row>
    <row r="55" spans="1:13" ht="30" customHeight="1" x14ac:dyDescent="0.3">
      <c r="A55" s="39"/>
      <c r="B55" s="41"/>
      <c r="C55" s="40"/>
      <c r="D55" s="39"/>
      <c r="E55" s="38"/>
      <c r="F55" s="25"/>
      <c r="G55" s="25"/>
      <c r="H55" s="25"/>
      <c r="I55" s="25"/>
      <c r="J55" s="25"/>
      <c r="K55" s="25"/>
      <c r="L55" s="25"/>
      <c r="M55" s="28"/>
    </row>
    <row r="56" spans="1:13" ht="30" customHeight="1" x14ac:dyDescent="0.3">
      <c r="A56" s="28"/>
      <c r="B56" s="29"/>
      <c r="C56" s="28"/>
      <c r="D56" s="27"/>
      <c r="E56" s="26"/>
      <c r="F56" s="25"/>
      <c r="G56" s="25"/>
      <c r="H56" s="25"/>
      <c r="I56" s="25"/>
      <c r="J56" s="25"/>
      <c r="K56" s="25"/>
      <c r="L56" s="25"/>
      <c r="M56" s="28"/>
    </row>
    <row r="57" spans="1:13" ht="30" customHeight="1" x14ac:dyDescent="0.3">
      <c r="A57" s="29"/>
      <c r="B57" s="29"/>
      <c r="C57" s="28"/>
      <c r="D57" s="27"/>
      <c r="E57" s="26"/>
      <c r="F57" s="25"/>
      <c r="G57" s="25"/>
      <c r="H57" s="25"/>
      <c r="I57" s="25"/>
      <c r="J57" s="25"/>
      <c r="K57" s="25"/>
      <c r="L57" s="25"/>
      <c r="M57" s="24"/>
    </row>
    <row r="58" spans="1:13" ht="30" customHeight="1" x14ac:dyDescent="0.3">
      <c r="A58" s="28" t="s">
        <v>1495</v>
      </c>
      <c r="B58" s="29"/>
      <c r="C58" s="28"/>
      <c r="D58" s="27"/>
      <c r="E58" s="26"/>
      <c r="F58" s="30">
        <f>SUM(F52:F57)</f>
        <v>47556000</v>
      </c>
      <c r="G58" s="30">
        <f>SUM(G50:G57)</f>
        <v>0</v>
      </c>
      <c r="H58" s="30">
        <f>SUM(H50:H57)</f>
        <v>0</v>
      </c>
      <c r="I58" s="30">
        <f>SUM(I50:I57)</f>
        <v>0</v>
      </c>
      <c r="J58" s="30">
        <f>SUM(J50:J57)</f>
        <v>0</v>
      </c>
      <c r="K58" s="30"/>
      <c r="L58" s="30">
        <f>SUM(L52:L57)</f>
        <v>47556000</v>
      </c>
      <c r="M58" s="24"/>
    </row>
    <row r="59" spans="1:13" ht="30" customHeight="1" x14ac:dyDescent="0.3">
      <c r="A59" s="27"/>
      <c r="B59" s="27"/>
      <c r="C59" s="24"/>
      <c r="D59" s="27"/>
      <c r="E59" s="26"/>
      <c r="F59" s="27"/>
      <c r="G59" s="27"/>
      <c r="H59" s="27"/>
      <c r="I59" s="27"/>
      <c r="J59" s="27"/>
      <c r="K59" s="27"/>
      <c r="L59" s="27"/>
      <c r="M59" s="24"/>
    </row>
    <row r="60" spans="1:13" ht="30" customHeight="1" x14ac:dyDescent="0.3">
      <c r="A60" s="27"/>
      <c r="B60" s="27"/>
      <c r="C60" s="24"/>
      <c r="D60" s="27"/>
      <c r="E60" s="26"/>
      <c r="F60" s="27"/>
      <c r="G60" s="27"/>
      <c r="H60" s="27"/>
      <c r="I60" s="27"/>
      <c r="J60" s="27"/>
      <c r="K60" s="27"/>
      <c r="L60" s="27"/>
      <c r="M60" s="24"/>
    </row>
    <row r="61" spans="1:13" ht="30" customHeight="1" x14ac:dyDescent="0.3">
      <c r="A61" s="27"/>
      <c r="B61" s="27"/>
      <c r="C61" s="24"/>
      <c r="D61" s="27"/>
      <c r="E61" s="26"/>
      <c r="F61" s="27"/>
      <c r="G61" s="27"/>
      <c r="H61" s="27"/>
      <c r="I61" s="27"/>
      <c r="J61" s="27"/>
      <c r="K61" s="27"/>
      <c r="L61" s="27"/>
      <c r="M61" s="24"/>
    </row>
    <row r="62" spans="1:13" ht="30" customHeight="1" x14ac:dyDescent="0.3">
      <c r="A62" s="27"/>
      <c r="B62" s="27"/>
      <c r="C62" s="24"/>
      <c r="D62" s="27"/>
      <c r="E62" s="26"/>
      <c r="F62" s="27"/>
      <c r="G62" s="27"/>
      <c r="H62" s="27"/>
      <c r="I62" s="27"/>
      <c r="J62" s="27"/>
      <c r="K62" s="27"/>
      <c r="L62" s="27"/>
      <c r="M62" s="24"/>
    </row>
    <row r="63" spans="1:13" ht="30" customHeight="1" x14ac:dyDescent="0.3">
      <c r="A63" s="27"/>
      <c r="B63" s="27"/>
      <c r="C63" s="24"/>
      <c r="D63" s="27"/>
      <c r="E63" s="26"/>
      <c r="F63" s="27"/>
      <c r="G63" s="27"/>
      <c r="H63" s="27"/>
      <c r="I63" s="27"/>
      <c r="J63" s="27"/>
      <c r="K63" s="27"/>
      <c r="L63" s="27"/>
      <c r="M63" s="24"/>
    </row>
    <row r="64" spans="1:13" ht="30" customHeight="1" x14ac:dyDescent="0.3">
      <c r="A64" s="27"/>
      <c r="B64" s="27"/>
      <c r="C64" s="24"/>
      <c r="D64" s="27"/>
      <c r="E64" s="26"/>
      <c r="F64" s="27"/>
      <c r="G64" s="27"/>
      <c r="H64" s="27"/>
      <c r="I64" s="27"/>
      <c r="J64" s="27"/>
      <c r="K64" s="27"/>
      <c r="L64" s="27"/>
      <c r="M64" s="24"/>
    </row>
    <row r="65" spans="1:13" ht="30" customHeight="1" x14ac:dyDescent="0.3">
      <c r="A65" s="27"/>
      <c r="B65" s="27"/>
      <c r="C65" s="24"/>
      <c r="D65" s="27"/>
      <c r="E65" s="26"/>
      <c r="F65" s="27"/>
      <c r="G65" s="27"/>
      <c r="H65" s="27"/>
      <c r="I65" s="27"/>
      <c r="J65" s="27"/>
      <c r="K65" s="27"/>
      <c r="L65" s="27"/>
      <c r="M65" s="24"/>
    </row>
    <row r="66" spans="1:13" ht="30" customHeight="1" x14ac:dyDescent="0.3">
      <c r="A66" s="27"/>
      <c r="B66" s="27"/>
      <c r="C66" s="24"/>
      <c r="D66" s="27"/>
      <c r="E66" s="26"/>
      <c r="F66" s="27"/>
      <c r="G66" s="27"/>
      <c r="H66" s="27"/>
      <c r="I66" s="27"/>
      <c r="J66" s="27"/>
      <c r="K66" s="27"/>
      <c r="L66" s="27"/>
      <c r="M66" s="24"/>
    </row>
    <row r="67" spans="1:13" ht="30" customHeight="1" x14ac:dyDescent="0.3">
      <c r="A67" s="27"/>
      <c r="B67" s="27"/>
      <c r="C67" s="24"/>
      <c r="D67" s="27"/>
      <c r="E67" s="26"/>
      <c r="F67" s="27"/>
      <c r="G67" s="27"/>
      <c r="H67" s="27"/>
      <c r="I67" s="27"/>
      <c r="J67" s="27"/>
      <c r="K67" s="27"/>
      <c r="L67" s="27"/>
      <c r="M67" s="24"/>
    </row>
    <row r="68" spans="1:13" ht="30" customHeight="1" x14ac:dyDescent="0.3">
      <c r="A68" s="27"/>
      <c r="B68" s="27"/>
      <c r="C68" s="24"/>
      <c r="D68" s="27"/>
      <c r="E68" s="26"/>
      <c r="F68" s="27"/>
      <c r="G68" s="27"/>
      <c r="H68" s="27"/>
      <c r="I68" s="27"/>
      <c r="J68" s="27"/>
      <c r="K68" s="27"/>
      <c r="L68" s="27"/>
      <c r="M68" s="24"/>
    </row>
    <row r="69" spans="1:13" ht="30" customHeight="1" x14ac:dyDescent="0.3">
      <c r="A69" s="27"/>
      <c r="B69" s="27"/>
      <c r="C69" s="24"/>
      <c r="D69" s="27"/>
      <c r="E69" s="26"/>
      <c r="F69" s="27"/>
      <c r="G69" s="27"/>
      <c r="H69" s="27"/>
      <c r="I69" s="27"/>
      <c r="J69" s="27"/>
      <c r="K69" s="27"/>
      <c r="L69" s="27"/>
      <c r="M69" s="24"/>
    </row>
    <row r="70" spans="1:13" ht="30" customHeight="1" x14ac:dyDescent="0.3">
      <c r="A70" s="27"/>
      <c r="B70" s="27"/>
      <c r="C70" s="24"/>
      <c r="D70" s="27"/>
      <c r="E70" s="26"/>
      <c r="F70" s="27"/>
      <c r="G70" s="27"/>
      <c r="H70" s="27"/>
      <c r="I70" s="27"/>
      <c r="J70" s="27"/>
      <c r="K70" s="27"/>
      <c r="L70" s="27"/>
      <c r="M70" s="24"/>
    </row>
    <row r="71" spans="1:13" ht="30" customHeight="1" x14ac:dyDescent="0.3">
      <c r="A71" s="29" t="s">
        <v>1494</v>
      </c>
      <c r="B71" s="29" t="s">
        <v>1493</v>
      </c>
      <c r="C71" s="28" t="s">
        <v>1275</v>
      </c>
      <c r="D71" s="27">
        <v>1</v>
      </c>
      <c r="E71" s="26"/>
      <c r="F71" s="25">
        <f>F58*0.54%</f>
        <v>256802.40000000002</v>
      </c>
      <c r="G71" s="27"/>
      <c r="H71" s="27"/>
      <c r="I71" s="27"/>
      <c r="J71" s="27"/>
      <c r="K71" s="27"/>
      <c r="L71" s="25">
        <f>F71</f>
        <v>256802.40000000002</v>
      </c>
      <c r="M71" s="24"/>
    </row>
    <row r="72" spans="1:13" ht="30" customHeight="1" x14ac:dyDescent="0.3">
      <c r="A72" s="27"/>
      <c r="B72" s="27"/>
      <c r="C72" s="24"/>
      <c r="D72" s="27"/>
      <c r="E72" s="26"/>
      <c r="F72" s="27"/>
      <c r="G72" s="27"/>
      <c r="H72" s="27"/>
      <c r="I72" s="27"/>
      <c r="J72" s="27"/>
      <c r="K72" s="27"/>
      <c r="L72" s="27"/>
      <c r="M72" s="24"/>
    </row>
    <row r="73" spans="1:13" ht="30" customHeight="1" x14ac:dyDescent="0.3">
      <c r="A73" s="27"/>
      <c r="B73" s="27"/>
      <c r="C73" s="24"/>
      <c r="D73" s="27"/>
      <c r="E73" s="26"/>
      <c r="F73" s="27"/>
      <c r="G73" s="27"/>
      <c r="H73" s="27"/>
      <c r="I73" s="27"/>
      <c r="J73" s="27"/>
      <c r="K73" s="27"/>
      <c r="L73" s="27"/>
      <c r="M73" s="24"/>
    </row>
    <row r="74" spans="1:13" ht="30" customHeight="1" x14ac:dyDescent="0.3">
      <c r="A74" s="27" t="s">
        <v>106</v>
      </c>
      <c r="B74" s="27"/>
      <c r="C74" s="24"/>
      <c r="D74" s="27"/>
      <c r="E74" s="26"/>
      <c r="F74" s="25">
        <f>F71+F58</f>
        <v>47812802.399999999</v>
      </c>
      <c r="G74" s="27"/>
      <c r="H74" s="25">
        <f>SUM(H52:H73)</f>
        <v>0</v>
      </c>
      <c r="I74" s="27"/>
      <c r="J74" s="25">
        <f>SUM(J52:J73)</f>
        <v>0</v>
      </c>
      <c r="K74" s="27"/>
      <c r="L74" s="25">
        <f>L71+L58</f>
        <v>47812802.399999999</v>
      </c>
      <c r="M74" s="24"/>
    </row>
    <row r="75" spans="1:13" ht="30" customHeight="1" x14ac:dyDescent="0.3">
      <c r="A75" s="29" t="s">
        <v>1520</v>
      </c>
      <c r="B75" s="27"/>
      <c r="C75" s="24"/>
      <c r="D75" s="27"/>
      <c r="E75" s="26"/>
      <c r="F75" s="25"/>
      <c r="G75" s="25"/>
      <c r="H75" s="25"/>
      <c r="I75" s="25"/>
      <c r="J75" s="25"/>
      <c r="K75" s="25"/>
      <c r="L75" s="25"/>
      <c r="M75" s="24"/>
    </row>
    <row r="76" spans="1:13" ht="24" customHeight="1" x14ac:dyDescent="0.3">
      <c r="A76" s="27" t="s">
        <v>1515</v>
      </c>
      <c r="B76" s="37" t="s">
        <v>1519</v>
      </c>
      <c r="C76" s="28" t="s">
        <v>1513</v>
      </c>
      <c r="D76" s="27">
        <v>1</v>
      </c>
      <c r="E76" s="26">
        <v>177770000</v>
      </c>
      <c r="F76" s="25">
        <f t="shared" ref="F76:F81" si="2">D76*E76</f>
        <v>177770000</v>
      </c>
      <c r="G76" s="25"/>
      <c r="H76" s="25"/>
      <c r="I76" s="25"/>
      <c r="J76" s="25"/>
      <c r="K76" s="25"/>
      <c r="L76" s="25">
        <f t="shared" ref="L76:L81" si="3">F76</f>
        <v>177770000</v>
      </c>
      <c r="M76" s="24"/>
    </row>
    <row r="77" spans="1:13" ht="24" customHeight="1" x14ac:dyDescent="0.3">
      <c r="A77" s="27" t="s">
        <v>1515</v>
      </c>
      <c r="B77" s="37" t="s">
        <v>1531</v>
      </c>
      <c r="C77" s="28" t="s">
        <v>1513</v>
      </c>
      <c r="D77" s="27">
        <v>1</v>
      </c>
      <c r="E77" s="26">
        <v>97770000</v>
      </c>
      <c r="F77" s="25">
        <f t="shared" si="2"/>
        <v>97770000</v>
      </c>
      <c r="G77" s="25"/>
      <c r="H77" s="25"/>
      <c r="I77" s="25"/>
      <c r="J77" s="25"/>
      <c r="K77" s="25"/>
      <c r="L77" s="25">
        <f t="shared" si="3"/>
        <v>97770000</v>
      </c>
      <c r="M77" s="24"/>
    </row>
    <row r="78" spans="1:13" ht="24" customHeight="1" x14ac:dyDescent="0.3">
      <c r="A78" s="27" t="s">
        <v>1515</v>
      </c>
      <c r="B78" s="37" t="s">
        <v>1518</v>
      </c>
      <c r="C78" s="28" t="s">
        <v>1513</v>
      </c>
      <c r="D78" s="27">
        <v>2</v>
      </c>
      <c r="E78" s="26">
        <v>85550000</v>
      </c>
      <c r="F78" s="25">
        <f t="shared" si="2"/>
        <v>171100000</v>
      </c>
      <c r="G78" s="25"/>
      <c r="H78" s="25"/>
      <c r="I78" s="25"/>
      <c r="J78" s="25"/>
      <c r="K78" s="25"/>
      <c r="L78" s="25">
        <f t="shared" si="3"/>
        <v>171100000</v>
      </c>
      <c r="M78" s="24"/>
    </row>
    <row r="79" spans="1:13" ht="24" customHeight="1" x14ac:dyDescent="0.3">
      <c r="A79" s="27" t="s">
        <v>1515</v>
      </c>
      <c r="B79" s="37" t="s">
        <v>1517</v>
      </c>
      <c r="C79" s="28" t="s">
        <v>1513</v>
      </c>
      <c r="D79" s="27">
        <v>1</v>
      </c>
      <c r="E79" s="26">
        <v>149800000</v>
      </c>
      <c r="F79" s="25">
        <f t="shared" si="2"/>
        <v>149800000</v>
      </c>
      <c r="G79" s="25"/>
      <c r="H79" s="25"/>
      <c r="I79" s="25"/>
      <c r="J79" s="25"/>
      <c r="K79" s="25"/>
      <c r="L79" s="25">
        <f t="shared" si="3"/>
        <v>149800000</v>
      </c>
      <c r="M79" s="24"/>
    </row>
    <row r="80" spans="1:13" ht="24" customHeight="1" x14ac:dyDescent="0.3">
      <c r="A80" s="27" t="s">
        <v>1515</v>
      </c>
      <c r="B80" s="37" t="s">
        <v>1516</v>
      </c>
      <c r="C80" s="28" t="s">
        <v>1513</v>
      </c>
      <c r="D80" s="27">
        <v>1</v>
      </c>
      <c r="E80" s="26">
        <v>69000000</v>
      </c>
      <c r="F80" s="25">
        <f t="shared" si="2"/>
        <v>69000000</v>
      </c>
      <c r="G80" s="25"/>
      <c r="H80" s="25"/>
      <c r="I80" s="25"/>
      <c r="J80" s="25"/>
      <c r="K80" s="25"/>
      <c r="L80" s="25">
        <f t="shared" si="3"/>
        <v>69000000</v>
      </c>
      <c r="M80" s="24"/>
    </row>
    <row r="81" spans="1:13" ht="24" customHeight="1" x14ac:dyDescent="0.3">
      <c r="A81" s="27" t="s">
        <v>1515</v>
      </c>
      <c r="B81" s="37" t="s">
        <v>1514</v>
      </c>
      <c r="C81" s="28" t="s">
        <v>1513</v>
      </c>
      <c r="D81" s="27">
        <v>1</v>
      </c>
      <c r="E81" s="26">
        <v>5290000</v>
      </c>
      <c r="F81" s="25">
        <f t="shared" si="2"/>
        <v>5290000</v>
      </c>
      <c r="G81" s="25"/>
      <c r="H81" s="25"/>
      <c r="I81" s="25"/>
      <c r="J81" s="25"/>
      <c r="K81" s="25"/>
      <c r="L81" s="25">
        <f t="shared" si="3"/>
        <v>5290000</v>
      </c>
      <c r="M81" s="24"/>
    </row>
    <row r="82" spans="1:13" ht="30" customHeight="1" x14ac:dyDescent="0.3">
      <c r="A82" s="28" t="s">
        <v>1495</v>
      </c>
      <c r="B82" s="29"/>
      <c r="C82" s="28"/>
      <c r="D82" s="27"/>
      <c r="E82" s="26"/>
      <c r="F82" s="30">
        <f>SUM(F75:F81)</f>
        <v>670730000</v>
      </c>
      <c r="G82" s="30">
        <f>SUM(G73:G81)</f>
        <v>0</v>
      </c>
      <c r="H82" s="30">
        <f>SUM(H73:H81)</f>
        <v>0</v>
      </c>
      <c r="I82" s="30">
        <f>SUM(I73:I81)</f>
        <v>0</v>
      </c>
      <c r="J82" s="30">
        <f>SUM(J73:J81)</f>
        <v>0</v>
      </c>
      <c r="K82" s="30"/>
      <c r="L82" s="30">
        <f>SUM(L75:L81)</f>
        <v>670730000</v>
      </c>
      <c r="M82" s="24"/>
    </row>
    <row r="83" spans="1:13" ht="30" customHeight="1" x14ac:dyDescent="0.3">
      <c r="A83" s="27"/>
      <c r="B83" s="27"/>
      <c r="C83" s="24"/>
      <c r="D83" s="27"/>
      <c r="E83" s="26"/>
      <c r="F83" s="25"/>
      <c r="G83" s="25"/>
      <c r="H83" s="25"/>
      <c r="I83" s="25"/>
      <c r="J83" s="25"/>
      <c r="K83" s="25"/>
      <c r="L83" s="25"/>
      <c r="M83" s="24"/>
    </row>
    <row r="84" spans="1:13" ht="30" customHeight="1" x14ac:dyDescent="0.3">
      <c r="A84" s="27"/>
      <c r="B84" s="27"/>
      <c r="C84" s="24"/>
      <c r="D84" s="27"/>
      <c r="E84" s="26"/>
      <c r="F84" s="25"/>
      <c r="G84" s="25"/>
      <c r="H84" s="25"/>
      <c r="I84" s="25"/>
      <c r="J84" s="25"/>
      <c r="K84" s="25"/>
      <c r="L84" s="25"/>
      <c r="M84" s="24"/>
    </row>
    <row r="85" spans="1:13" ht="30" customHeight="1" x14ac:dyDescent="0.3">
      <c r="A85" s="29" t="s">
        <v>1494</v>
      </c>
      <c r="B85" s="29" t="s">
        <v>1493</v>
      </c>
      <c r="C85" s="28" t="s">
        <v>1275</v>
      </c>
      <c r="D85" s="27">
        <v>1</v>
      </c>
      <c r="E85" s="26"/>
      <c r="F85" s="25">
        <f>F82*0.54%</f>
        <v>3621942</v>
      </c>
      <c r="G85" s="27"/>
      <c r="H85" s="27"/>
      <c r="I85" s="27"/>
      <c r="J85" s="27"/>
      <c r="K85" s="27"/>
      <c r="L85" s="25">
        <f>F85</f>
        <v>3621942</v>
      </c>
      <c r="M85" s="24"/>
    </row>
    <row r="86" spans="1:13" ht="30" customHeight="1" x14ac:dyDescent="0.3">
      <c r="A86" s="27"/>
      <c r="B86" s="27"/>
      <c r="C86" s="24"/>
      <c r="D86" s="27"/>
      <c r="E86" s="26"/>
      <c r="F86" s="25"/>
      <c r="G86" s="25"/>
      <c r="H86" s="25"/>
      <c r="I86" s="25"/>
      <c r="J86" s="25"/>
      <c r="K86" s="25"/>
      <c r="L86" s="25"/>
      <c r="M86" s="24"/>
    </row>
    <row r="87" spans="1:13" ht="30" customHeight="1" x14ac:dyDescent="0.3">
      <c r="A87" s="27"/>
      <c r="B87" s="27"/>
      <c r="C87" s="24"/>
      <c r="D87" s="27"/>
      <c r="E87" s="26"/>
      <c r="F87" s="25"/>
      <c r="G87" s="25"/>
      <c r="H87" s="25"/>
      <c r="I87" s="25"/>
      <c r="J87" s="25"/>
      <c r="K87" s="25"/>
      <c r="L87" s="25"/>
      <c r="M87" s="24"/>
    </row>
    <row r="88" spans="1:13" ht="30" customHeight="1" x14ac:dyDescent="0.3">
      <c r="A88" s="27"/>
      <c r="B88" s="27"/>
      <c r="C88" s="24"/>
      <c r="D88" s="27"/>
      <c r="E88" s="26"/>
      <c r="F88" s="25"/>
      <c r="G88" s="25"/>
      <c r="H88" s="25"/>
      <c r="I88" s="25"/>
      <c r="J88" s="25"/>
      <c r="K88" s="25"/>
      <c r="L88" s="25"/>
      <c r="M88" s="24"/>
    </row>
    <row r="89" spans="1:13" ht="30" customHeight="1" x14ac:dyDescent="0.3">
      <c r="A89" s="27"/>
      <c r="B89" s="27"/>
      <c r="C89" s="24"/>
      <c r="D89" s="27"/>
      <c r="E89" s="26"/>
      <c r="F89" s="25"/>
      <c r="G89" s="25"/>
      <c r="H89" s="25"/>
      <c r="I89" s="25"/>
      <c r="J89" s="25"/>
      <c r="K89" s="25"/>
      <c r="L89" s="25"/>
      <c r="M89" s="24"/>
    </row>
    <row r="90" spans="1:13" ht="30" customHeight="1" x14ac:dyDescent="0.3">
      <c r="A90" s="27"/>
      <c r="B90" s="27"/>
      <c r="C90" s="24"/>
      <c r="D90" s="27"/>
      <c r="E90" s="26"/>
      <c r="F90" s="25"/>
      <c r="G90" s="25"/>
      <c r="H90" s="25"/>
      <c r="I90" s="25"/>
      <c r="J90" s="25"/>
      <c r="K90" s="25"/>
      <c r="L90" s="25"/>
      <c r="M90" s="24"/>
    </row>
    <row r="91" spans="1:13" ht="30" customHeight="1" x14ac:dyDescent="0.3">
      <c r="A91" s="27"/>
      <c r="B91" s="27"/>
      <c r="C91" s="24"/>
      <c r="D91" s="27"/>
      <c r="E91" s="26"/>
      <c r="F91" s="25"/>
      <c r="G91" s="25"/>
      <c r="H91" s="25"/>
      <c r="I91" s="25"/>
      <c r="J91" s="25"/>
      <c r="K91" s="25"/>
      <c r="L91" s="25"/>
      <c r="M91" s="24"/>
    </row>
    <row r="92" spans="1:13" ht="30" customHeight="1" x14ac:dyDescent="0.3">
      <c r="A92" s="27"/>
      <c r="B92" s="27"/>
      <c r="C92" s="24"/>
      <c r="D92" s="27"/>
      <c r="E92" s="26"/>
      <c r="F92" s="25"/>
      <c r="G92" s="25"/>
      <c r="H92" s="25"/>
      <c r="I92" s="25"/>
      <c r="J92" s="25"/>
      <c r="K92" s="25"/>
      <c r="L92" s="25"/>
      <c r="M92" s="24"/>
    </row>
    <row r="93" spans="1:13" ht="30" customHeight="1" x14ac:dyDescent="0.3">
      <c r="A93" s="27"/>
      <c r="B93" s="27"/>
      <c r="C93" s="24"/>
      <c r="D93" s="27"/>
      <c r="E93" s="26"/>
      <c r="F93" s="25"/>
      <c r="G93" s="25"/>
      <c r="H93" s="25"/>
      <c r="I93" s="25"/>
      <c r="J93" s="25"/>
      <c r="K93" s="25"/>
      <c r="L93" s="25"/>
      <c r="M93" s="24"/>
    </row>
    <row r="94" spans="1:13" ht="30" customHeight="1" x14ac:dyDescent="0.3">
      <c r="A94" s="27"/>
      <c r="B94" s="27"/>
      <c r="C94" s="24"/>
      <c r="D94" s="27"/>
      <c r="E94" s="26"/>
      <c r="F94" s="25"/>
      <c r="G94" s="25"/>
      <c r="H94" s="25"/>
      <c r="I94" s="25"/>
      <c r="J94" s="25"/>
      <c r="K94" s="25"/>
      <c r="L94" s="25"/>
      <c r="M94" s="24"/>
    </row>
    <row r="95" spans="1:13" ht="30" customHeight="1" x14ac:dyDescent="0.3">
      <c r="A95" s="27"/>
      <c r="B95" s="27"/>
      <c r="C95" s="24"/>
      <c r="D95" s="27"/>
      <c r="E95" s="26"/>
      <c r="F95" s="25"/>
      <c r="G95" s="25"/>
      <c r="H95" s="25"/>
      <c r="I95" s="25"/>
      <c r="J95" s="25"/>
      <c r="K95" s="25"/>
      <c r="L95" s="25"/>
      <c r="M95" s="24"/>
    </row>
    <row r="96" spans="1:13" ht="30" customHeight="1" x14ac:dyDescent="0.3">
      <c r="A96" s="27"/>
      <c r="B96" s="27"/>
      <c r="C96" s="24"/>
      <c r="D96" s="27"/>
      <c r="E96" s="26"/>
      <c r="F96" s="25"/>
      <c r="G96" s="25"/>
      <c r="H96" s="25"/>
      <c r="I96" s="25"/>
      <c r="J96" s="25"/>
      <c r="K96" s="25"/>
      <c r="L96" s="25"/>
      <c r="M96" s="24"/>
    </row>
    <row r="97" spans="1:13" ht="30" customHeight="1" x14ac:dyDescent="0.3">
      <c r="A97" s="28"/>
      <c r="B97" s="29"/>
      <c r="C97" s="28"/>
      <c r="D97" s="27"/>
      <c r="E97" s="26"/>
      <c r="F97" s="25"/>
      <c r="G97" s="25"/>
      <c r="H97" s="25"/>
      <c r="I97" s="25"/>
      <c r="J97" s="25"/>
      <c r="K97" s="25"/>
      <c r="L97" s="25"/>
      <c r="M97" s="24"/>
    </row>
    <row r="98" spans="1:13" ht="30" customHeight="1" x14ac:dyDescent="0.3">
      <c r="A98" s="28"/>
      <c r="B98" s="29"/>
      <c r="C98" s="28"/>
      <c r="D98" s="27"/>
      <c r="E98" s="26"/>
      <c r="F98" s="25"/>
      <c r="G98" s="25"/>
      <c r="H98" s="25"/>
      <c r="I98" s="25"/>
      <c r="J98" s="25"/>
      <c r="K98" s="25"/>
      <c r="L98" s="25"/>
      <c r="M98" s="24"/>
    </row>
    <row r="99" spans="1:13" ht="30" customHeight="1" x14ac:dyDescent="0.3">
      <c r="A99" s="29"/>
      <c r="B99" s="29"/>
      <c r="C99" s="28"/>
      <c r="D99" s="27"/>
      <c r="E99" s="26"/>
      <c r="F99" s="25"/>
      <c r="G99" s="25"/>
      <c r="H99" s="25"/>
      <c r="I99" s="25"/>
      <c r="J99" s="25"/>
      <c r="K99" s="25"/>
      <c r="L99" s="25"/>
      <c r="M99" s="24"/>
    </row>
    <row r="100" spans="1:13" ht="30" customHeight="1" x14ac:dyDescent="0.3">
      <c r="A100" s="27" t="s">
        <v>106</v>
      </c>
      <c r="B100" s="27"/>
      <c r="C100" s="24"/>
      <c r="D100" s="27"/>
      <c r="E100" s="26"/>
      <c r="F100" s="25">
        <f>F82+F85-942</f>
        <v>674351000</v>
      </c>
      <c r="G100" s="25">
        <f>SUM(G76:G99)</f>
        <v>0</v>
      </c>
      <c r="H100" s="25">
        <f>SUM(H76:H99)</f>
        <v>0</v>
      </c>
      <c r="I100" s="25">
        <f>SUM(I76:I99)</f>
        <v>0</v>
      </c>
      <c r="J100" s="25">
        <f>SUM(J76:J99)</f>
        <v>0</v>
      </c>
      <c r="K100" s="25">
        <f>SUM(K76:K99)</f>
        <v>0</v>
      </c>
      <c r="L100" s="25">
        <f>L82+L85-942</f>
        <v>674351000</v>
      </c>
      <c r="M100" s="24"/>
    </row>
    <row r="101" spans="1:13" ht="30" customHeight="1" x14ac:dyDescent="0.3">
      <c r="A101" s="29" t="s">
        <v>1512</v>
      </c>
      <c r="B101" s="27"/>
      <c r="C101" s="24"/>
      <c r="D101" s="27"/>
      <c r="E101" s="26"/>
      <c r="F101" s="25"/>
      <c r="G101" s="25"/>
      <c r="H101" s="25"/>
      <c r="I101" s="25"/>
      <c r="J101" s="25"/>
      <c r="K101" s="25"/>
      <c r="L101" s="25"/>
      <c r="M101" s="24"/>
    </row>
    <row r="102" spans="1:13" ht="30" customHeight="1" x14ac:dyDescent="0.3">
      <c r="A102" s="35" t="s">
        <v>1511</v>
      </c>
      <c r="B102" s="34" t="s">
        <v>1510</v>
      </c>
      <c r="C102" s="33"/>
      <c r="D102" s="36">
        <v>912</v>
      </c>
      <c r="E102" s="32">
        <v>59000</v>
      </c>
      <c r="F102" s="32">
        <f t="shared" ref="F102:F108" si="4">D102*E102</f>
        <v>53808000</v>
      </c>
      <c r="G102" s="31"/>
      <c r="H102" s="31"/>
      <c r="I102" s="31">
        <v>0</v>
      </c>
      <c r="J102" s="31">
        <v>0</v>
      </c>
      <c r="K102" s="31">
        <f t="shared" ref="K102:L108" si="5">E102</f>
        <v>59000</v>
      </c>
      <c r="L102" s="31">
        <f t="shared" si="5"/>
        <v>53808000</v>
      </c>
      <c r="M102" s="21"/>
    </row>
    <row r="103" spans="1:13" ht="30" customHeight="1" x14ac:dyDescent="0.3">
      <c r="A103" s="35" t="s">
        <v>1509</v>
      </c>
      <c r="B103" s="34" t="s">
        <v>1508</v>
      </c>
      <c r="C103" s="33"/>
      <c r="D103" s="36">
        <v>43</v>
      </c>
      <c r="E103" s="32">
        <v>65000</v>
      </c>
      <c r="F103" s="32">
        <f t="shared" si="4"/>
        <v>2795000</v>
      </c>
      <c r="G103" s="31"/>
      <c r="H103" s="31"/>
      <c r="I103" s="31">
        <v>0</v>
      </c>
      <c r="J103" s="31">
        <v>0</v>
      </c>
      <c r="K103" s="31">
        <f t="shared" si="5"/>
        <v>65000</v>
      </c>
      <c r="L103" s="31">
        <f t="shared" si="5"/>
        <v>2795000</v>
      </c>
      <c r="M103" s="21"/>
    </row>
    <row r="104" spans="1:13" ht="30" customHeight="1" x14ac:dyDescent="0.3">
      <c r="A104" s="35" t="s">
        <v>1507</v>
      </c>
      <c r="B104" s="34" t="s">
        <v>1506</v>
      </c>
      <c r="C104" s="33"/>
      <c r="D104" s="36">
        <v>174</v>
      </c>
      <c r="E104" s="32">
        <v>47000</v>
      </c>
      <c r="F104" s="32">
        <f t="shared" si="4"/>
        <v>8178000</v>
      </c>
      <c r="G104" s="31"/>
      <c r="H104" s="31"/>
      <c r="I104" s="31">
        <v>0</v>
      </c>
      <c r="J104" s="31">
        <v>0</v>
      </c>
      <c r="K104" s="31">
        <f t="shared" si="5"/>
        <v>47000</v>
      </c>
      <c r="L104" s="31">
        <f t="shared" si="5"/>
        <v>8178000</v>
      </c>
      <c r="M104" s="21"/>
    </row>
    <row r="105" spans="1:13" ht="30" customHeight="1" x14ac:dyDescent="0.3">
      <c r="A105" s="35" t="s">
        <v>1505</v>
      </c>
      <c r="B105" s="34" t="s">
        <v>1410</v>
      </c>
      <c r="C105" s="33"/>
      <c r="D105" s="36">
        <v>354</v>
      </c>
      <c r="E105" s="32">
        <v>30000</v>
      </c>
      <c r="F105" s="32">
        <f t="shared" si="4"/>
        <v>10620000</v>
      </c>
      <c r="G105" s="31"/>
      <c r="H105" s="31"/>
      <c r="I105" s="31">
        <v>0</v>
      </c>
      <c r="J105" s="31">
        <v>0</v>
      </c>
      <c r="K105" s="31">
        <f t="shared" si="5"/>
        <v>30000</v>
      </c>
      <c r="L105" s="31">
        <f t="shared" si="5"/>
        <v>10620000</v>
      </c>
      <c r="M105" s="21"/>
    </row>
    <row r="106" spans="1:13" ht="30" customHeight="1" x14ac:dyDescent="0.3">
      <c r="A106" s="35" t="s">
        <v>1504</v>
      </c>
      <c r="B106" s="34" t="s">
        <v>1503</v>
      </c>
      <c r="C106" s="33"/>
      <c r="D106" s="36">
        <v>16</v>
      </c>
      <c r="E106" s="32">
        <v>350000</v>
      </c>
      <c r="F106" s="32">
        <f t="shared" si="4"/>
        <v>5600000</v>
      </c>
      <c r="G106" s="31"/>
      <c r="H106" s="31"/>
      <c r="I106" s="31">
        <v>0</v>
      </c>
      <c r="J106" s="31">
        <v>0</v>
      </c>
      <c r="K106" s="31">
        <f t="shared" si="5"/>
        <v>350000</v>
      </c>
      <c r="L106" s="31">
        <f t="shared" si="5"/>
        <v>5600000</v>
      </c>
      <c r="M106" s="21"/>
    </row>
    <row r="107" spans="1:13" ht="30" customHeight="1" x14ac:dyDescent="0.3">
      <c r="A107" s="35" t="s">
        <v>1502</v>
      </c>
      <c r="B107" s="34" t="s">
        <v>1501</v>
      </c>
      <c r="C107" s="33"/>
      <c r="D107" s="36">
        <v>16</v>
      </c>
      <c r="E107" s="32">
        <v>300000</v>
      </c>
      <c r="F107" s="32">
        <f t="shared" si="4"/>
        <v>4800000</v>
      </c>
      <c r="G107" s="31"/>
      <c r="H107" s="31"/>
      <c r="I107" s="31">
        <v>0</v>
      </c>
      <c r="J107" s="31">
        <v>0</v>
      </c>
      <c r="K107" s="31">
        <f t="shared" si="5"/>
        <v>300000</v>
      </c>
      <c r="L107" s="31">
        <f t="shared" si="5"/>
        <v>4800000</v>
      </c>
      <c r="M107" s="21"/>
    </row>
    <row r="108" spans="1:13" ht="30" customHeight="1" x14ac:dyDescent="0.3">
      <c r="A108" s="35" t="s">
        <v>1500</v>
      </c>
      <c r="B108" s="34" t="s">
        <v>1499</v>
      </c>
      <c r="C108" s="33"/>
      <c r="D108" s="27">
        <v>16</v>
      </c>
      <c r="E108" s="32">
        <v>780000</v>
      </c>
      <c r="F108" s="32">
        <f t="shared" si="4"/>
        <v>12480000</v>
      </c>
      <c r="G108" s="25"/>
      <c r="H108" s="25"/>
      <c r="I108" s="25"/>
      <c r="J108" s="25"/>
      <c r="K108" s="31">
        <f t="shared" si="5"/>
        <v>780000</v>
      </c>
      <c r="L108" s="31">
        <f t="shared" si="5"/>
        <v>12480000</v>
      </c>
      <c r="M108" s="24"/>
    </row>
    <row r="109" spans="1:13" ht="30" customHeight="1" x14ac:dyDescent="0.3">
      <c r="A109" s="27"/>
      <c r="B109" s="27"/>
      <c r="C109" s="24"/>
      <c r="D109" s="27"/>
      <c r="E109" s="26"/>
      <c r="F109" s="25"/>
      <c r="G109" s="25"/>
      <c r="H109" s="25"/>
      <c r="I109" s="25"/>
      <c r="J109" s="25"/>
      <c r="K109" s="25"/>
      <c r="L109" s="25"/>
      <c r="M109" s="24"/>
    </row>
    <row r="110" spans="1:13" ht="30" customHeight="1" x14ac:dyDescent="0.3">
      <c r="A110" s="24"/>
      <c r="B110" s="27"/>
      <c r="C110" s="24"/>
      <c r="D110" s="27"/>
      <c r="E110" s="26"/>
      <c r="F110" s="25"/>
      <c r="G110" s="25"/>
      <c r="H110" s="25"/>
      <c r="I110" s="25"/>
      <c r="J110" s="25"/>
      <c r="K110" s="25"/>
      <c r="L110" s="25"/>
      <c r="M110" s="24"/>
    </row>
    <row r="111" spans="1:13" ht="30" customHeight="1" x14ac:dyDescent="0.3">
      <c r="A111" s="28" t="s">
        <v>1495</v>
      </c>
      <c r="B111" s="29"/>
      <c r="C111" s="28"/>
      <c r="D111" s="27"/>
      <c r="E111" s="26"/>
      <c r="F111" s="30">
        <f>SUM(F102:F110)</f>
        <v>98281000</v>
      </c>
      <c r="G111" s="30">
        <f>SUM(G103:G110)</f>
        <v>0</v>
      </c>
      <c r="H111" s="30">
        <f>SUM(H103:H110)</f>
        <v>0</v>
      </c>
      <c r="I111" s="30">
        <f>SUM(I103:I110)</f>
        <v>0</v>
      </c>
      <c r="J111" s="30">
        <f>SUM(J103:J110)</f>
        <v>0</v>
      </c>
      <c r="K111" s="30"/>
      <c r="L111" s="30">
        <f>SUM(L102:L110)</f>
        <v>98281000</v>
      </c>
      <c r="M111" s="24"/>
    </row>
    <row r="112" spans="1:13" ht="30" customHeight="1" x14ac:dyDescent="0.3">
      <c r="A112" s="27"/>
      <c r="B112" s="27"/>
      <c r="C112" s="24"/>
      <c r="D112" s="27"/>
      <c r="E112" s="26"/>
      <c r="F112" s="25"/>
      <c r="G112" s="25"/>
      <c r="H112" s="25"/>
      <c r="I112" s="25"/>
      <c r="J112" s="25"/>
      <c r="K112" s="25"/>
      <c r="L112" s="25"/>
      <c r="M112" s="24"/>
    </row>
    <row r="113" spans="1:13" ht="30" customHeight="1" x14ac:dyDescent="0.3">
      <c r="A113" s="27"/>
      <c r="B113" s="27"/>
      <c r="C113" s="24"/>
      <c r="D113" s="27"/>
      <c r="E113" s="26"/>
      <c r="F113" s="25"/>
      <c r="G113" s="25"/>
      <c r="H113" s="25"/>
      <c r="I113" s="25"/>
      <c r="J113" s="25"/>
      <c r="K113" s="25"/>
      <c r="L113" s="25"/>
      <c r="M113" s="24"/>
    </row>
    <row r="114" spans="1:13" ht="30" customHeight="1" x14ac:dyDescent="0.3">
      <c r="A114" s="27"/>
      <c r="B114" s="27"/>
      <c r="C114" s="24"/>
      <c r="D114" s="27"/>
      <c r="E114" s="26"/>
      <c r="F114" s="25"/>
      <c r="G114" s="25"/>
      <c r="H114" s="25"/>
      <c r="I114" s="25"/>
      <c r="J114" s="25"/>
      <c r="K114" s="25"/>
      <c r="L114" s="25"/>
      <c r="M114" s="24"/>
    </row>
    <row r="115" spans="1:13" ht="30" customHeight="1" x14ac:dyDescent="0.3">
      <c r="A115" s="29" t="s">
        <v>1494</v>
      </c>
      <c r="B115" s="29" t="s">
        <v>1493</v>
      </c>
      <c r="C115" s="28" t="s">
        <v>1275</v>
      </c>
      <c r="D115" s="27">
        <v>1</v>
      </c>
      <c r="E115" s="26"/>
      <c r="F115" s="25">
        <f>F111*0.54%</f>
        <v>530717.4</v>
      </c>
      <c r="G115" s="27"/>
      <c r="H115" s="27"/>
      <c r="I115" s="27"/>
      <c r="J115" s="27"/>
      <c r="K115" s="27"/>
      <c r="L115" s="25">
        <f>F115</f>
        <v>530717.4</v>
      </c>
      <c r="M115" s="24"/>
    </row>
    <row r="116" spans="1:13" ht="30" customHeight="1" x14ac:dyDescent="0.3">
      <c r="A116" s="27"/>
      <c r="B116" s="27"/>
      <c r="C116" s="24"/>
      <c r="D116" s="27"/>
      <c r="E116" s="26"/>
      <c r="F116" s="25"/>
      <c r="G116" s="25"/>
      <c r="H116" s="25"/>
      <c r="I116" s="25"/>
      <c r="J116" s="25"/>
      <c r="K116" s="25"/>
      <c r="L116" s="25"/>
      <c r="M116" s="24"/>
    </row>
    <row r="117" spans="1:13" ht="30" customHeight="1" x14ac:dyDescent="0.3">
      <c r="A117" s="27"/>
      <c r="B117" s="27"/>
      <c r="C117" s="24"/>
      <c r="D117" s="27"/>
      <c r="E117" s="26"/>
      <c r="F117" s="25"/>
      <c r="G117" s="25"/>
      <c r="H117" s="25"/>
      <c r="I117" s="25"/>
      <c r="J117" s="25"/>
      <c r="K117" s="25"/>
      <c r="L117" s="25"/>
      <c r="M117" s="24"/>
    </row>
    <row r="118" spans="1:13" ht="30" customHeight="1" x14ac:dyDescent="0.3">
      <c r="A118" s="27"/>
      <c r="B118" s="27"/>
      <c r="C118" s="24"/>
      <c r="D118" s="27"/>
      <c r="E118" s="26"/>
      <c r="F118" s="25"/>
      <c r="G118" s="25"/>
      <c r="H118" s="25"/>
      <c r="I118" s="25"/>
      <c r="J118" s="25"/>
      <c r="K118" s="25"/>
      <c r="L118" s="25"/>
      <c r="M118" s="24"/>
    </row>
    <row r="119" spans="1:13" ht="30" customHeight="1" x14ac:dyDescent="0.3">
      <c r="A119" s="27"/>
      <c r="B119" s="27"/>
      <c r="C119" s="24"/>
      <c r="D119" s="27"/>
      <c r="E119" s="26"/>
      <c r="F119" s="25"/>
      <c r="G119" s="25"/>
      <c r="H119" s="25"/>
      <c r="I119" s="25"/>
      <c r="J119" s="25"/>
      <c r="K119" s="25"/>
      <c r="L119" s="25"/>
      <c r="M119" s="24"/>
    </row>
    <row r="120" spans="1:13" ht="30" customHeight="1" x14ac:dyDescent="0.3">
      <c r="A120" s="27"/>
      <c r="B120" s="27"/>
      <c r="C120" s="24"/>
      <c r="D120" s="27"/>
      <c r="E120" s="26"/>
      <c r="F120" s="25"/>
      <c r="G120" s="25"/>
      <c r="H120" s="25"/>
      <c r="I120" s="25"/>
      <c r="J120" s="25"/>
      <c r="K120" s="25"/>
      <c r="L120" s="25"/>
      <c r="M120" s="24"/>
    </row>
    <row r="121" spans="1:13" ht="30" customHeight="1" x14ac:dyDescent="0.3">
      <c r="A121" s="27"/>
      <c r="B121" s="27"/>
      <c r="C121" s="24"/>
      <c r="D121" s="27"/>
      <c r="E121" s="26"/>
      <c r="F121" s="25"/>
      <c r="G121" s="25"/>
      <c r="H121" s="25"/>
      <c r="I121" s="25"/>
      <c r="J121" s="25"/>
      <c r="K121" s="25"/>
      <c r="L121" s="25"/>
      <c r="M121" s="24"/>
    </row>
    <row r="122" spans="1:13" ht="30" customHeight="1" x14ac:dyDescent="0.3">
      <c r="A122" s="27"/>
      <c r="B122" s="27"/>
      <c r="C122" s="24"/>
      <c r="D122" s="27"/>
      <c r="E122" s="26"/>
      <c r="F122" s="25"/>
      <c r="G122" s="25"/>
      <c r="H122" s="25"/>
      <c r="I122" s="25"/>
      <c r="J122" s="25"/>
      <c r="K122" s="25"/>
      <c r="L122" s="25"/>
      <c r="M122" s="24"/>
    </row>
    <row r="123" spans="1:13" ht="30" customHeight="1" x14ac:dyDescent="0.3">
      <c r="A123" s="27"/>
      <c r="B123" s="27"/>
      <c r="C123" s="24"/>
      <c r="D123" s="27"/>
      <c r="E123" s="26"/>
      <c r="F123" s="25"/>
      <c r="G123" s="25"/>
      <c r="H123" s="25"/>
      <c r="I123" s="25"/>
      <c r="J123" s="25"/>
      <c r="K123" s="25"/>
      <c r="L123" s="25"/>
      <c r="M123" s="24"/>
    </row>
    <row r="124" spans="1:13" ht="30" customHeight="1" x14ac:dyDescent="0.3">
      <c r="A124" s="27" t="s">
        <v>106</v>
      </c>
      <c r="B124" s="27"/>
      <c r="C124" s="24"/>
      <c r="D124" s="27"/>
      <c r="E124" s="26"/>
      <c r="F124" s="25">
        <f>F115+F111</f>
        <v>98811717.400000006</v>
      </c>
      <c r="G124" s="25">
        <f>SUM(G102:G123)</f>
        <v>0</v>
      </c>
      <c r="H124" s="25">
        <f>SUM(H102:H123)</f>
        <v>0</v>
      </c>
      <c r="I124" s="25">
        <f>SUM(I102:I123)</f>
        <v>0</v>
      </c>
      <c r="J124" s="25">
        <f>SUM(J102:J123)</f>
        <v>0</v>
      </c>
      <c r="K124" s="25"/>
      <c r="L124" s="25">
        <f>+L115+L111</f>
        <v>98811717.400000006</v>
      </c>
      <c r="M124" s="24"/>
    </row>
    <row r="125" spans="1:13" ht="30" customHeight="1" x14ac:dyDescent="0.3">
      <c r="A125" s="29" t="s">
        <v>1498</v>
      </c>
      <c r="B125" s="27"/>
      <c r="C125" s="24"/>
      <c r="D125" s="27"/>
      <c r="E125" s="26"/>
      <c r="F125" s="25"/>
      <c r="G125" s="25"/>
      <c r="H125" s="25"/>
      <c r="I125" s="25"/>
      <c r="J125" s="25"/>
      <c r="K125" s="25"/>
      <c r="L125" s="25"/>
      <c r="M125" s="24"/>
    </row>
    <row r="126" spans="1:13" ht="30" customHeight="1" x14ac:dyDescent="0.3">
      <c r="A126" s="35" t="s">
        <v>1497</v>
      </c>
      <c r="B126" s="34"/>
      <c r="C126" s="33" t="s">
        <v>1496</v>
      </c>
      <c r="D126" s="36">
        <v>1</v>
      </c>
      <c r="E126" s="32">
        <v>157736000</v>
      </c>
      <c r="F126" s="32">
        <f>D126*E126</f>
        <v>157736000</v>
      </c>
      <c r="G126" s="31"/>
      <c r="H126" s="31"/>
      <c r="I126" s="31">
        <v>0</v>
      </c>
      <c r="J126" s="31">
        <v>0</v>
      </c>
      <c r="K126" s="31">
        <f>E126</f>
        <v>157736000</v>
      </c>
      <c r="L126" s="31">
        <f>F126</f>
        <v>157736000</v>
      </c>
      <c r="M126" s="21"/>
    </row>
    <row r="127" spans="1:13" ht="30" customHeight="1" x14ac:dyDescent="0.3">
      <c r="A127" s="35"/>
      <c r="B127" s="34"/>
      <c r="C127" s="33"/>
      <c r="D127" s="36"/>
      <c r="E127" s="32"/>
      <c r="F127" s="32"/>
      <c r="G127" s="31"/>
      <c r="H127" s="31"/>
      <c r="I127" s="31"/>
      <c r="J127" s="31"/>
      <c r="K127" s="31"/>
      <c r="L127" s="31"/>
      <c r="M127" s="21"/>
    </row>
    <row r="128" spans="1:13" ht="30" customHeight="1" x14ac:dyDescent="0.3">
      <c r="A128" s="35"/>
      <c r="B128" s="34"/>
      <c r="C128" s="33"/>
      <c r="D128" s="36"/>
      <c r="E128" s="32"/>
      <c r="F128" s="32"/>
      <c r="G128" s="31"/>
      <c r="H128" s="31"/>
      <c r="I128" s="31"/>
      <c r="J128" s="31"/>
      <c r="K128" s="31"/>
      <c r="L128" s="31"/>
      <c r="M128" s="21"/>
    </row>
    <row r="129" spans="1:13" ht="30" customHeight="1" x14ac:dyDescent="0.3">
      <c r="A129" s="35"/>
      <c r="B129" s="34"/>
      <c r="C129" s="33"/>
      <c r="D129" s="36"/>
      <c r="E129" s="32"/>
      <c r="F129" s="32"/>
      <c r="G129" s="31"/>
      <c r="H129" s="31"/>
      <c r="I129" s="31"/>
      <c r="J129" s="31"/>
      <c r="K129" s="31"/>
      <c r="L129" s="31"/>
      <c r="M129" s="21"/>
    </row>
    <row r="130" spans="1:13" ht="30" customHeight="1" x14ac:dyDescent="0.3">
      <c r="A130" s="35"/>
      <c r="B130" s="34"/>
      <c r="C130" s="33"/>
      <c r="D130" s="36"/>
      <c r="E130" s="32"/>
      <c r="F130" s="32"/>
      <c r="G130" s="31"/>
      <c r="H130" s="31"/>
      <c r="I130" s="31"/>
      <c r="J130" s="31"/>
      <c r="K130" s="31"/>
      <c r="L130" s="31"/>
      <c r="M130" s="21"/>
    </row>
    <row r="131" spans="1:13" ht="30" customHeight="1" x14ac:dyDescent="0.3">
      <c r="A131" s="35"/>
      <c r="B131" s="34"/>
      <c r="C131" s="33"/>
      <c r="D131" s="36"/>
      <c r="E131" s="32"/>
      <c r="F131" s="32"/>
      <c r="G131" s="31"/>
      <c r="H131" s="31"/>
      <c r="I131" s="31"/>
      <c r="J131" s="31"/>
      <c r="K131" s="31"/>
      <c r="L131" s="31"/>
      <c r="M131" s="21"/>
    </row>
    <row r="132" spans="1:13" ht="30" customHeight="1" x14ac:dyDescent="0.3">
      <c r="A132" s="35"/>
      <c r="B132" s="34"/>
      <c r="C132" s="33"/>
      <c r="D132" s="27"/>
      <c r="E132" s="32"/>
      <c r="F132" s="32"/>
      <c r="G132" s="25"/>
      <c r="H132" s="25"/>
      <c r="I132" s="25"/>
      <c r="J132" s="25"/>
      <c r="K132" s="31"/>
      <c r="L132" s="31"/>
      <c r="M132" s="24"/>
    </row>
    <row r="133" spans="1:13" ht="30" customHeight="1" x14ac:dyDescent="0.3">
      <c r="A133" s="27"/>
      <c r="B133" s="27"/>
      <c r="C133" s="24"/>
      <c r="D133" s="27"/>
      <c r="E133" s="26"/>
      <c r="F133" s="25"/>
      <c r="G133" s="25"/>
      <c r="H133" s="25"/>
      <c r="I133" s="25"/>
      <c r="J133" s="25"/>
      <c r="K133" s="25"/>
      <c r="L133" s="25"/>
      <c r="M133" s="24"/>
    </row>
    <row r="134" spans="1:13" ht="30" customHeight="1" x14ac:dyDescent="0.3">
      <c r="A134" s="24"/>
      <c r="B134" s="27"/>
      <c r="C134" s="24"/>
      <c r="D134" s="27"/>
      <c r="E134" s="26"/>
      <c r="F134" s="25"/>
      <c r="G134" s="25"/>
      <c r="H134" s="25"/>
      <c r="I134" s="25"/>
      <c r="J134" s="25"/>
      <c r="K134" s="25"/>
      <c r="L134" s="25"/>
      <c r="M134" s="24"/>
    </row>
    <row r="135" spans="1:13" ht="30" customHeight="1" x14ac:dyDescent="0.3">
      <c r="A135" s="28" t="s">
        <v>1495</v>
      </c>
      <c r="B135" s="29"/>
      <c r="C135" s="28"/>
      <c r="D135" s="27"/>
      <c r="E135" s="26"/>
      <c r="F135" s="30">
        <f>SUM(F126:F134)</f>
        <v>157736000</v>
      </c>
      <c r="G135" s="30">
        <f>SUM(G127:G134)</f>
        <v>0</v>
      </c>
      <c r="H135" s="30">
        <f>SUM(H127:H134)</f>
        <v>0</v>
      </c>
      <c r="I135" s="30">
        <f>SUM(I127:I134)</f>
        <v>0</v>
      </c>
      <c r="J135" s="30">
        <f>SUM(J127:J134)</f>
        <v>0</v>
      </c>
      <c r="K135" s="30"/>
      <c r="L135" s="30">
        <f>SUM(L126:L134)</f>
        <v>157736000</v>
      </c>
      <c r="M135" s="24"/>
    </row>
    <row r="136" spans="1:13" ht="30" customHeight="1" x14ac:dyDescent="0.3">
      <c r="A136" s="27"/>
      <c r="B136" s="27"/>
      <c r="C136" s="24"/>
      <c r="D136" s="27"/>
      <c r="E136" s="26"/>
      <c r="F136" s="25"/>
      <c r="G136" s="25"/>
      <c r="H136" s="25"/>
      <c r="I136" s="25"/>
      <c r="J136" s="25"/>
      <c r="K136" s="25"/>
      <c r="L136" s="25"/>
      <c r="M136" s="24"/>
    </row>
    <row r="137" spans="1:13" ht="30" customHeight="1" x14ac:dyDescent="0.3">
      <c r="A137" s="27"/>
      <c r="B137" s="27"/>
      <c r="C137" s="24"/>
      <c r="D137" s="27"/>
      <c r="E137" s="26"/>
      <c r="F137" s="25"/>
      <c r="G137" s="25"/>
      <c r="H137" s="25"/>
      <c r="I137" s="25"/>
      <c r="J137" s="25"/>
      <c r="K137" s="25"/>
      <c r="L137" s="25"/>
      <c r="M137" s="24"/>
    </row>
    <row r="138" spans="1:13" ht="30" customHeight="1" x14ac:dyDescent="0.3">
      <c r="A138" s="27"/>
      <c r="B138" s="27"/>
      <c r="C138" s="24"/>
      <c r="D138" s="27"/>
      <c r="E138" s="26"/>
      <c r="F138" s="25"/>
      <c r="G138" s="25"/>
      <c r="H138" s="25"/>
      <c r="I138" s="25"/>
      <c r="J138" s="25"/>
      <c r="K138" s="25"/>
      <c r="L138" s="25"/>
      <c r="M138" s="24"/>
    </row>
    <row r="139" spans="1:13" ht="30" customHeight="1" x14ac:dyDescent="0.3">
      <c r="A139" s="29" t="s">
        <v>1494</v>
      </c>
      <c r="B139" s="29" t="s">
        <v>1493</v>
      </c>
      <c r="C139" s="28" t="s">
        <v>1275</v>
      </c>
      <c r="D139" s="27">
        <v>1</v>
      </c>
      <c r="E139" s="26"/>
      <c r="F139" s="25">
        <f>F135*0.54%</f>
        <v>851774.4</v>
      </c>
      <c r="G139" s="27"/>
      <c r="H139" s="27"/>
      <c r="I139" s="27"/>
      <c r="J139" s="27"/>
      <c r="K139" s="27"/>
      <c r="L139" s="25">
        <f>F139</f>
        <v>851774.4</v>
      </c>
      <c r="M139" s="24"/>
    </row>
    <row r="140" spans="1:13" ht="30" customHeight="1" x14ac:dyDescent="0.3">
      <c r="A140" s="27"/>
      <c r="B140" s="27"/>
      <c r="C140" s="24"/>
      <c r="D140" s="27"/>
      <c r="E140" s="26"/>
      <c r="F140" s="25"/>
      <c r="G140" s="25"/>
      <c r="H140" s="25"/>
      <c r="I140" s="25"/>
      <c r="J140" s="25"/>
      <c r="K140" s="25"/>
      <c r="L140" s="25"/>
      <c r="M140" s="24"/>
    </row>
    <row r="141" spans="1:13" ht="30" customHeight="1" x14ac:dyDescent="0.3">
      <c r="A141" s="27"/>
      <c r="B141" s="27"/>
      <c r="C141" s="24"/>
      <c r="D141" s="27"/>
      <c r="E141" s="26"/>
      <c r="F141" s="25"/>
      <c r="G141" s="25"/>
      <c r="H141" s="25"/>
      <c r="I141" s="25"/>
      <c r="J141" s="25"/>
      <c r="K141" s="25"/>
      <c r="L141" s="25"/>
      <c r="M141" s="24"/>
    </row>
    <row r="142" spans="1:13" ht="30" customHeight="1" x14ac:dyDescent="0.3">
      <c r="A142" s="27"/>
      <c r="B142" s="27"/>
      <c r="C142" s="24"/>
      <c r="D142" s="27"/>
      <c r="E142" s="26"/>
      <c r="F142" s="25"/>
      <c r="G142" s="25"/>
      <c r="H142" s="25"/>
      <c r="I142" s="25"/>
      <c r="J142" s="25"/>
      <c r="K142" s="25"/>
      <c r="L142" s="25"/>
      <c r="M142" s="24"/>
    </row>
    <row r="143" spans="1:13" ht="30" customHeight="1" x14ac:dyDescent="0.3">
      <c r="A143" s="27"/>
      <c r="B143" s="27"/>
      <c r="C143" s="24"/>
      <c r="D143" s="27"/>
      <c r="E143" s="26"/>
      <c r="F143" s="25"/>
      <c r="G143" s="25"/>
      <c r="H143" s="25"/>
      <c r="I143" s="25"/>
      <c r="J143" s="25"/>
      <c r="K143" s="25"/>
      <c r="L143" s="25"/>
      <c r="M143" s="24"/>
    </row>
    <row r="144" spans="1:13" ht="30" customHeight="1" x14ac:dyDescent="0.3">
      <c r="A144" s="27"/>
      <c r="B144" s="27"/>
      <c r="C144" s="24"/>
      <c r="D144" s="27"/>
      <c r="E144" s="26"/>
      <c r="F144" s="25"/>
      <c r="G144" s="25"/>
      <c r="H144" s="25"/>
      <c r="I144" s="25"/>
      <c r="J144" s="25"/>
      <c r="K144" s="25"/>
      <c r="L144" s="25"/>
      <c r="M144" s="24"/>
    </row>
    <row r="145" spans="1:13" ht="30" customHeight="1" x14ac:dyDescent="0.3">
      <c r="A145" s="27"/>
      <c r="B145" s="27"/>
      <c r="C145" s="24"/>
      <c r="D145" s="27"/>
      <c r="E145" s="26"/>
      <c r="F145" s="25"/>
      <c r="G145" s="25"/>
      <c r="H145" s="25"/>
      <c r="I145" s="25"/>
      <c r="J145" s="25"/>
      <c r="K145" s="25"/>
      <c r="L145" s="25"/>
      <c r="M145" s="24"/>
    </row>
    <row r="146" spans="1:13" ht="30" customHeight="1" x14ac:dyDescent="0.3">
      <c r="A146" s="27"/>
      <c r="B146" s="27"/>
      <c r="C146" s="24"/>
      <c r="D146" s="27"/>
      <c r="E146" s="26"/>
      <c r="F146" s="25"/>
      <c r="G146" s="25"/>
      <c r="H146" s="25"/>
      <c r="I146" s="25"/>
      <c r="J146" s="25"/>
      <c r="K146" s="25"/>
      <c r="L146" s="25"/>
      <c r="M146" s="24"/>
    </row>
    <row r="147" spans="1:13" ht="30" customHeight="1" x14ac:dyDescent="0.3">
      <c r="A147" s="27"/>
      <c r="B147" s="27"/>
      <c r="C147" s="24"/>
      <c r="D147" s="27"/>
      <c r="E147" s="26"/>
      <c r="F147" s="25"/>
      <c r="G147" s="25"/>
      <c r="H147" s="25"/>
      <c r="I147" s="25"/>
      <c r="J147" s="25"/>
      <c r="K147" s="25"/>
      <c r="L147" s="25"/>
      <c r="M147" s="24"/>
    </row>
    <row r="148" spans="1:13" ht="30" customHeight="1" x14ac:dyDescent="0.3">
      <c r="A148" s="27" t="s">
        <v>106</v>
      </c>
      <c r="B148" s="27"/>
      <c r="C148" s="24"/>
      <c r="D148" s="27"/>
      <c r="E148" s="26"/>
      <c r="F148" s="25">
        <f>F139+F135</f>
        <v>158587774.40000001</v>
      </c>
      <c r="G148" s="25">
        <f>SUM(G126:G147)</f>
        <v>0</v>
      </c>
      <c r="H148" s="25">
        <f>SUM(H126:H147)</f>
        <v>0</v>
      </c>
      <c r="I148" s="25">
        <f>SUM(I126:I147)</f>
        <v>0</v>
      </c>
      <c r="J148" s="25">
        <f>SUM(J126:J147)</f>
        <v>0</v>
      </c>
      <c r="K148" s="25"/>
      <c r="L148" s="25">
        <f>+L139+L135</f>
        <v>158587774.40000001</v>
      </c>
      <c r="M148" s="24"/>
    </row>
    <row r="149" spans="1:13" ht="30" customHeight="1" x14ac:dyDescent="0.3"/>
    <row r="150" spans="1:13" ht="30" customHeight="1" x14ac:dyDescent="0.3"/>
    <row r="151" spans="1:13" ht="30" customHeight="1" x14ac:dyDescent="0.3"/>
    <row r="152" spans="1:13" ht="30" customHeight="1" x14ac:dyDescent="0.3"/>
    <row r="153" spans="1:13" ht="30" customHeight="1" x14ac:dyDescent="0.3"/>
    <row r="154" spans="1:13" ht="30" customHeight="1" x14ac:dyDescent="0.3"/>
    <row r="155" spans="1:13" ht="30" customHeight="1" x14ac:dyDescent="0.3"/>
    <row r="156" spans="1:13" ht="30" customHeight="1" x14ac:dyDescent="0.3"/>
    <row r="157" spans="1:13" ht="30" customHeight="1" x14ac:dyDescent="0.3"/>
    <row r="158" spans="1:13" ht="30" customHeight="1" x14ac:dyDescent="0.3"/>
    <row r="159" spans="1:13" ht="30" customHeight="1" x14ac:dyDescent="0.3"/>
    <row r="160" spans="1:13" ht="30" customHeight="1" x14ac:dyDescent="0.3"/>
    <row r="161" ht="30" customHeight="1" x14ac:dyDescent="0.3"/>
    <row r="162" ht="30" customHeight="1" x14ac:dyDescent="0.3"/>
    <row r="163" ht="30" customHeight="1" x14ac:dyDescent="0.3"/>
    <row r="164" ht="30" customHeight="1" x14ac:dyDescent="0.3"/>
    <row r="165" ht="30" customHeight="1" x14ac:dyDescent="0.3"/>
    <row r="166" ht="30" customHeight="1" x14ac:dyDescent="0.3"/>
    <row r="167" ht="30" customHeight="1" x14ac:dyDescent="0.3"/>
    <row r="168" ht="30" customHeight="1" x14ac:dyDescent="0.3"/>
    <row r="169" ht="30" customHeight="1" x14ac:dyDescent="0.3"/>
    <row r="170" ht="30" customHeight="1" x14ac:dyDescent="0.3"/>
    <row r="171" ht="30" customHeight="1" x14ac:dyDescent="0.3"/>
    <row r="172" ht="30" customHeight="1" x14ac:dyDescent="0.3"/>
    <row r="173" ht="30" customHeight="1" x14ac:dyDescent="0.3"/>
    <row r="174" ht="30" customHeight="1" x14ac:dyDescent="0.3"/>
    <row r="175" ht="30" customHeight="1" x14ac:dyDescent="0.3"/>
    <row r="176" ht="30" customHeight="1" x14ac:dyDescent="0.3"/>
    <row r="177" ht="30" customHeight="1" x14ac:dyDescent="0.3"/>
    <row r="178" ht="30" customHeight="1" x14ac:dyDescent="0.3"/>
    <row r="179" ht="30" customHeight="1" x14ac:dyDescent="0.3"/>
    <row r="180" ht="30" customHeight="1" x14ac:dyDescent="0.3"/>
    <row r="181" ht="30" customHeight="1" x14ac:dyDescent="0.3"/>
    <row r="182" ht="30" customHeight="1" x14ac:dyDescent="0.3"/>
    <row r="183" ht="30" customHeight="1" x14ac:dyDescent="0.3"/>
    <row r="184" ht="30" customHeight="1" x14ac:dyDescent="0.3"/>
    <row r="185" ht="30" customHeight="1" x14ac:dyDescent="0.3"/>
    <row r="186" ht="30" customHeight="1" x14ac:dyDescent="0.3"/>
    <row r="187" ht="30" customHeight="1" x14ac:dyDescent="0.3"/>
    <row r="188" ht="30" customHeight="1" x14ac:dyDescent="0.3"/>
    <row r="189" ht="30" customHeight="1" x14ac:dyDescent="0.3"/>
    <row r="190" ht="30" customHeight="1" x14ac:dyDescent="0.3"/>
    <row r="191" ht="30" customHeight="1" x14ac:dyDescent="0.3"/>
    <row r="192" ht="30" customHeight="1" x14ac:dyDescent="0.3"/>
    <row r="193" ht="30" customHeight="1" x14ac:dyDescent="0.3"/>
    <row r="194" ht="30" customHeight="1" x14ac:dyDescent="0.3"/>
    <row r="195" ht="30" customHeight="1" x14ac:dyDescent="0.3"/>
  </sheetData>
  <protectedRanges>
    <protectedRange sqref="B102:C108 B126:C132" name="범위1_4_1"/>
  </protectedRanges>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M2:AM3"/>
    <mergeCell ref="AH2:AH3"/>
    <mergeCell ref="AI2:AI3"/>
    <mergeCell ref="AJ2:AJ3"/>
    <mergeCell ref="AK2:AK3"/>
    <mergeCell ref="AL2:AL3"/>
    <mergeCell ref="N2:N3"/>
    <mergeCell ref="O2:O3"/>
    <mergeCell ref="AB2:AB3"/>
    <mergeCell ref="Q2:Q3"/>
    <mergeCell ref="R2:R3"/>
    <mergeCell ref="S2:S3"/>
    <mergeCell ref="T2:T3"/>
    <mergeCell ref="U2:U3"/>
    <mergeCell ref="V2:V3"/>
    <mergeCell ref="W2:W3"/>
    <mergeCell ref="P2:P3"/>
    <mergeCell ref="X2:X3"/>
    <mergeCell ref="Y2:Y3"/>
    <mergeCell ref="Z2:Z3"/>
    <mergeCell ref="AA2:AA3"/>
    <mergeCell ref="G2:H2"/>
    <mergeCell ref="I2:J2"/>
    <mergeCell ref="K2:L2"/>
    <mergeCell ref="M2:M3"/>
    <mergeCell ref="A2:A3"/>
    <mergeCell ref="B2:B3"/>
    <mergeCell ref="C2:C3"/>
    <mergeCell ref="D2:D3"/>
    <mergeCell ref="E2:F2"/>
  </mergeCells>
  <phoneticPr fontId="1" type="noConversion"/>
  <pageMargins left="0.78740157480314954" right="0" top="0.39370078740157477" bottom="0.39370078740157477" header="0" footer="0"/>
  <pageSetup paperSize="9" scale="64" fitToHeight="0" orientation="landscape" r:id="rId1"/>
  <rowBreaks count="1" manualBreakCount="1">
    <brk id="2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80CA3-C67D-4DD3-9976-00B5DF70A443}">
  <sheetPr>
    <pageSetUpPr fitToPage="1"/>
  </sheetPr>
  <dimension ref="A1:AV843"/>
  <sheetViews>
    <sheetView workbookViewId="0">
      <selection activeCell="J836" sqref="J836"/>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4" t="s">
        <v>1</v>
      </c>
      <c r="B1" s="5"/>
      <c r="C1" s="5"/>
      <c r="D1" s="5"/>
      <c r="E1" s="5"/>
      <c r="F1" s="5"/>
      <c r="G1" s="5"/>
      <c r="H1" s="5"/>
      <c r="I1" s="5"/>
      <c r="J1" s="5"/>
      <c r="K1" s="5"/>
      <c r="L1" s="5"/>
      <c r="M1" s="6"/>
    </row>
    <row r="2" spans="1:48" ht="30" customHeight="1" x14ac:dyDescent="0.3">
      <c r="A2" s="70" t="s">
        <v>2</v>
      </c>
      <c r="B2" s="70" t="s">
        <v>3</v>
      </c>
      <c r="C2" s="70" t="s">
        <v>4</v>
      </c>
      <c r="D2" s="70" t="s">
        <v>5</v>
      </c>
      <c r="E2" s="70" t="s">
        <v>6</v>
      </c>
      <c r="F2" s="70"/>
      <c r="G2" s="70" t="s">
        <v>9</v>
      </c>
      <c r="H2" s="70"/>
      <c r="I2" s="70" t="s">
        <v>10</v>
      </c>
      <c r="J2" s="70"/>
      <c r="K2" s="70" t="s">
        <v>11</v>
      </c>
      <c r="L2" s="70"/>
      <c r="M2" s="70" t="s">
        <v>12</v>
      </c>
      <c r="N2" s="64" t="s">
        <v>20</v>
      </c>
      <c r="O2" s="64" t="s">
        <v>14</v>
      </c>
      <c r="P2" s="64" t="s">
        <v>21</v>
      </c>
      <c r="Q2" s="64" t="s">
        <v>13</v>
      </c>
      <c r="R2" s="64" t="s">
        <v>22</v>
      </c>
      <c r="S2" s="64" t="s">
        <v>23</v>
      </c>
      <c r="T2" s="64" t="s">
        <v>24</v>
      </c>
      <c r="U2" s="64" t="s">
        <v>25</v>
      </c>
      <c r="V2" s="64" t="s">
        <v>26</v>
      </c>
      <c r="W2" s="64" t="s">
        <v>27</v>
      </c>
      <c r="X2" s="64" t="s">
        <v>28</v>
      </c>
      <c r="Y2" s="64" t="s">
        <v>29</v>
      </c>
      <c r="Z2" s="64" t="s">
        <v>30</v>
      </c>
      <c r="AA2" s="64" t="s">
        <v>31</v>
      </c>
      <c r="AB2" s="64" t="s">
        <v>32</v>
      </c>
      <c r="AC2" s="64" t="s">
        <v>33</v>
      </c>
      <c r="AD2" s="64" t="s">
        <v>34</v>
      </c>
      <c r="AE2" s="64" t="s">
        <v>35</v>
      </c>
      <c r="AF2" s="64" t="s">
        <v>36</v>
      </c>
      <c r="AG2" s="64" t="s">
        <v>37</v>
      </c>
      <c r="AH2" s="64" t="s">
        <v>38</v>
      </c>
      <c r="AI2" s="64" t="s">
        <v>39</v>
      </c>
      <c r="AJ2" s="64" t="s">
        <v>40</v>
      </c>
      <c r="AK2" s="64" t="s">
        <v>41</v>
      </c>
      <c r="AL2" s="64" t="s">
        <v>42</v>
      </c>
      <c r="AM2" s="64" t="s">
        <v>43</v>
      </c>
      <c r="AN2" s="64" t="s">
        <v>44</v>
      </c>
      <c r="AO2" s="64" t="s">
        <v>45</v>
      </c>
      <c r="AP2" s="64" t="s">
        <v>46</v>
      </c>
      <c r="AQ2" s="64" t="s">
        <v>47</v>
      </c>
      <c r="AR2" s="64" t="s">
        <v>48</v>
      </c>
      <c r="AS2" s="64" t="s">
        <v>16</v>
      </c>
      <c r="AT2" s="64" t="s">
        <v>17</v>
      </c>
      <c r="AU2" s="64" t="s">
        <v>49</v>
      </c>
      <c r="AV2" s="64" t="s">
        <v>50</v>
      </c>
    </row>
    <row r="3" spans="1:48" ht="30" customHeight="1" x14ac:dyDescent="0.3">
      <c r="A3" s="70"/>
      <c r="B3" s="70"/>
      <c r="C3" s="70"/>
      <c r="D3" s="70"/>
      <c r="E3" s="7" t="s">
        <v>7</v>
      </c>
      <c r="F3" s="7" t="s">
        <v>8</v>
      </c>
      <c r="G3" s="7" t="s">
        <v>7</v>
      </c>
      <c r="H3" s="7" t="s">
        <v>8</v>
      </c>
      <c r="I3" s="7" t="s">
        <v>7</v>
      </c>
      <c r="J3" s="7" t="s">
        <v>8</v>
      </c>
      <c r="K3" s="7" t="s">
        <v>7</v>
      </c>
      <c r="L3" s="7" t="s">
        <v>8</v>
      </c>
      <c r="M3" s="70"/>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row>
    <row r="4" spans="1:48" ht="30" customHeight="1" x14ac:dyDescent="0.3">
      <c r="A4" s="15" t="s">
        <v>56</v>
      </c>
      <c r="B4" s="15" t="s">
        <v>52</v>
      </c>
      <c r="C4" s="13"/>
      <c r="D4" s="13"/>
      <c r="E4" s="14"/>
      <c r="F4" s="14"/>
      <c r="G4" s="14"/>
      <c r="H4" s="14"/>
      <c r="I4" s="14"/>
      <c r="J4" s="14"/>
      <c r="K4" s="14"/>
      <c r="L4" s="14"/>
      <c r="M4" s="13"/>
      <c r="Q4" s="1" t="s">
        <v>57</v>
      </c>
    </row>
    <row r="5" spans="1:48" ht="30" customHeight="1" x14ac:dyDescent="0.3">
      <c r="A5" s="15" t="s">
        <v>58</v>
      </c>
      <c r="B5" s="15" t="s">
        <v>59</v>
      </c>
      <c r="C5" s="15" t="s">
        <v>60</v>
      </c>
      <c r="D5" s="13">
        <v>501</v>
      </c>
      <c r="E5" s="14"/>
      <c r="F5" s="14"/>
      <c r="G5" s="14"/>
      <c r="H5" s="14"/>
      <c r="I5" s="14"/>
      <c r="J5" s="14"/>
      <c r="K5" s="14"/>
      <c r="L5" s="14"/>
      <c r="M5" s="15"/>
      <c r="N5" s="1" t="s">
        <v>61</v>
      </c>
      <c r="O5" s="1" t="s">
        <v>52</v>
      </c>
      <c r="P5" s="1" t="s">
        <v>52</v>
      </c>
      <c r="Q5" s="1" t="s">
        <v>57</v>
      </c>
      <c r="R5" s="1" t="s">
        <v>62</v>
      </c>
      <c r="S5" s="1" t="s">
        <v>63</v>
      </c>
      <c r="T5" s="1" t="s">
        <v>63</v>
      </c>
      <c r="AR5" s="1" t="s">
        <v>52</v>
      </c>
      <c r="AS5" s="1" t="s">
        <v>52</v>
      </c>
      <c r="AU5" s="1" t="s">
        <v>64</v>
      </c>
      <c r="AV5">
        <v>4</v>
      </c>
    </row>
    <row r="6" spans="1:48" ht="30" customHeight="1" x14ac:dyDescent="0.3">
      <c r="A6" s="15" t="s">
        <v>65</v>
      </c>
      <c r="B6" s="15" t="s">
        <v>66</v>
      </c>
      <c r="C6" s="15" t="s">
        <v>67</v>
      </c>
      <c r="D6" s="13">
        <v>16</v>
      </c>
      <c r="E6" s="14"/>
      <c r="F6" s="14"/>
      <c r="G6" s="14"/>
      <c r="H6" s="14"/>
      <c r="I6" s="14"/>
      <c r="J6" s="14"/>
      <c r="K6" s="14"/>
      <c r="L6" s="14"/>
      <c r="M6" s="15"/>
      <c r="N6" s="1" t="s">
        <v>68</v>
      </c>
      <c r="O6" s="1" t="s">
        <v>52</v>
      </c>
      <c r="P6" s="1" t="s">
        <v>52</v>
      </c>
      <c r="Q6" s="1" t="s">
        <v>57</v>
      </c>
      <c r="R6" s="1" t="s">
        <v>62</v>
      </c>
      <c r="S6" s="1" t="s">
        <v>63</v>
      </c>
      <c r="T6" s="1" t="s">
        <v>63</v>
      </c>
      <c r="AR6" s="1" t="s">
        <v>52</v>
      </c>
      <c r="AS6" s="1" t="s">
        <v>52</v>
      </c>
      <c r="AU6" s="1" t="s">
        <v>69</v>
      </c>
      <c r="AV6">
        <v>5</v>
      </c>
    </row>
    <row r="7" spans="1:48" ht="30" customHeight="1" x14ac:dyDescent="0.3">
      <c r="A7" s="15" t="s">
        <v>70</v>
      </c>
      <c r="B7" s="15" t="s">
        <v>71</v>
      </c>
      <c r="C7" s="15" t="s">
        <v>60</v>
      </c>
      <c r="D7" s="13">
        <v>103</v>
      </c>
      <c r="E7" s="14"/>
      <c r="F7" s="14"/>
      <c r="G7" s="14"/>
      <c r="H7" s="14"/>
      <c r="I7" s="14"/>
      <c r="J7" s="14"/>
      <c r="K7" s="14"/>
      <c r="L7" s="14"/>
      <c r="M7" s="15"/>
      <c r="N7" s="1" t="s">
        <v>72</v>
      </c>
      <c r="O7" s="1" t="s">
        <v>52</v>
      </c>
      <c r="P7" s="1" t="s">
        <v>52</v>
      </c>
      <c r="Q7" s="1" t="s">
        <v>57</v>
      </c>
      <c r="R7" s="1" t="s">
        <v>62</v>
      </c>
      <c r="S7" s="1" t="s">
        <v>63</v>
      </c>
      <c r="T7" s="1" t="s">
        <v>63</v>
      </c>
      <c r="AR7" s="1" t="s">
        <v>52</v>
      </c>
      <c r="AS7" s="1" t="s">
        <v>52</v>
      </c>
      <c r="AU7" s="1" t="s">
        <v>73</v>
      </c>
      <c r="AV7">
        <v>6</v>
      </c>
    </row>
    <row r="8" spans="1:48" ht="30" customHeight="1" x14ac:dyDescent="0.3">
      <c r="A8" s="15" t="s">
        <v>70</v>
      </c>
      <c r="B8" s="15" t="s">
        <v>74</v>
      </c>
      <c r="C8" s="15" t="s">
        <v>60</v>
      </c>
      <c r="D8" s="13">
        <v>398</v>
      </c>
      <c r="E8" s="14"/>
      <c r="F8" s="14"/>
      <c r="G8" s="14"/>
      <c r="H8" s="14"/>
      <c r="I8" s="14"/>
      <c r="J8" s="14"/>
      <c r="K8" s="14"/>
      <c r="L8" s="14"/>
      <c r="M8" s="15"/>
      <c r="N8" s="1" t="s">
        <v>75</v>
      </c>
      <c r="O8" s="1" t="s">
        <v>52</v>
      </c>
      <c r="P8" s="1" t="s">
        <v>52</v>
      </c>
      <c r="Q8" s="1" t="s">
        <v>57</v>
      </c>
      <c r="R8" s="1" t="s">
        <v>62</v>
      </c>
      <c r="S8" s="1" t="s">
        <v>63</v>
      </c>
      <c r="T8" s="1" t="s">
        <v>63</v>
      </c>
      <c r="AR8" s="1" t="s">
        <v>52</v>
      </c>
      <c r="AS8" s="1" t="s">
        <v>52</v>
      </c>
      <c r="AU8" s="1" t="s">
        <v>76</v>
      </c>
      <c r="AV8">
        <v>7</v>
      </c>
    </row>
    <row r="9" spans="1:48" ht="30" customHeight="1" x14ac:dyDescent="0.3">
      <c r="A9" s="15" t="s">
        <v>77</v>
      </c>
      <c r="B9" s="15" t="s">
        <v>78</v>
      </c>
      <c r="C9" s="15" t="s">
        <v>79</v>
      </c>
      <c r="D9" s="13">
        <v>496</v>
      </c>
      <c r="E9" s="14"/>
      <c r="F9" s="14"/>
      <c r="G9" s="14"/>
      <c r="H9" s="14"/>
      <c r="I9" s="14"/>
      <c r="J9" s="14"/>
      <c r="K9" s="14"/>
      <c r="L9" s="14"/>
      <c r="M9" s="15"/>
      <c r="N9" s="1" t="s">
        <v>80</v>
      </c>
      <c r="O9" s="1" t="s">
        <v>52</v>
      </c>
      <c r="P9" s="1" t="s">
        <v>52</v>
      </c>
      <c r="Q9" s="1" t="s">
        <v>57</v>
      </c>
      <c r="R9" s="1" t="s">
        <v>63</v>
      </c>
      <c r="S9" s="1" t="s">
        <v>62</v>
      </c>
      <c r="T9" s="1" t="s">
        <v>63</v>
      </c>
      <c r="AR9" s="1" t="s">
        <v>52</v>
      </c>
      <c r="AS9" s="1" t="s">
        <v>52</v>
      </c>
      <c r="AU9" s="1" t="s">
        <v>81</v>
      </c>
      <c r="AV9">
        <v>8</v>
      </c>
    </row>
    <row r="10" spans="1:48" ht="30" customHeight="1" x14ac:dyDescent="0.3">
      <c r="A10" s="15" t="s">
        <v>82</v>
      </c>
      <c r="B10" s="15" t="s">
        <v>83</v>
      </c>
      <c r="C10" s="15" t="s">
        <v>84</v>
      </c>
      <c r="D10" s="13">
        <v>16</v>
      </c>
      <c r="E10" s="14"/>
      <c r="F10" s="14"/>
      <c r="G10" s="14"/>
      <c r="H10" s="14"/>
      <c r="I10" s="14"/>
      <c r="J10" s="14"/>
      <c r="K10" s="14"/>
      <c r="L10" s="14"/>
      <c r="M10" s="15"/>
      <c r="N10" s="1" t="s">
        <v>85</v>
      </c>
      <c r="O10" s="1" t="s">
        <v>52</v>
      </c>
      <c r="P10" s="1" t="s">
        <v>52</v>
      </c>
      <c r="Q10" s="1" t="s">
        <v>57</v>
      </c>
      <c r="R10" s="1" t="s">
        <v>62</v>
      </c>
      <c r="S10" s="1" t="s">
        <v>63</v>
      </c>
      <c r="T10" s="1" t="s">
        <v>63</v>
      </c>
      <c r="AR10" s="1" t="s">
        <v>52</v>
      </c>
      <c r="AS10" s="1" t="s">
        <v>52</v>
      </c>
      <c r="AU10" s="1" t="s">
        <v>86</v>
      </c>
      <c r="AV10">
        <v>9</v>
      </c>
    </row>
    <row r="11" spans="1:48" ht="30" customHeight="1" x14ac:dyDescent="0.3">
      <c r="A11" s="15" t="s">
        <v>87</v>
      </c>
      <c r="B11" s="15" t="s">
        <v>88</v>
      </c>
      <c r="C11" s="15" t="s">
        <v>60</v>
      </c>
      <c r="D11" s="13">
        <v>103</v>
      </c>
      <c r="E11" s="14"/>
      <c r="F11" s="14"/>
      <c r="G11" s="14"/>
      <c r="H11" s="14"/>
      <c r="I11" s="14"/>
      <c r="J11" s="14"/>
      <c r="K11" s="14"/>
      <c r="L11" s="14"/>
      <c r="M11" s="15"/>
      <c r="N11" s="1" t="s">
        <v>89</v>
      </c>
      <c r="O11" s="1" t="s">
        <v>52</v>
      </c>
      <c r="P11" s="1" t="s">
        <v>52</v>
      </c>
      <c r="Q11" s="1" t="s">
        <v>57</v>
      </c>
      <c r="R11" s="1" t="s">
        <v>62</v>
      </c>
      <c r="S11" s="1" t="s">
        <v>63</v>
      </c>
      <c r="T11" s="1" t="s">
        <v>63</v>
      </c>
      <c r="AR11" s="1" t="s">
        <v>52</v>
      </c>
      <c r="AS11" s="1" t="s">
        <v>52</v>
      </c>
      <c r="AU11" s="1" t="s">
        <v>90</v>
      </c>
      <c r="AV11">
        <v>10</v>
      </c>
    </row>
    <row r="12" spans="1:48" ht="30" customHeight="1" x14ac:dyDescent="0.3">
      <c r="A12" s="15" t="s">
        <v>87</v>
      </c>
      <c r="B12" s="15" t="s">
        <v>91</v>
      </c>
      <c r="C12" s="15" t="s">
        <v>60</v>
      </c>
      <c r="D12" s="13">
        <v>796</v>
      </c>
      <c r="E12" s="14"/>
      <c r="F12" s="14"/>
      <c r="G12" s="14"/>
      <c r="H12" s="14"/>
      <c r="I12" s="14"/>
      <c r="J12" s="14"/>
      <c r="K12" s="14"/>
      <c r="L12" s="14"/>
      <c r="M12" s="15"/>
      <c r="N12" s="1" t="s">
        <v>92</v>
      </c>
      <c r="O12" s="1" t="s">
        <v>52</v>
      </c>
      <c r="P12" s="1" t="s">
        <v>52</v>
      </c>
      <c r="Q12" s="1" t="s">
        <v>57</v>
      </c>
      <c r="R12" s="1" t="s">
        <v>62</v>
      </c>
      <c r="S12" s="1" t="s">
        <v>63</v>
      </c>
      <c r="T12" s="1" t="s">
        <v>63</v>
      </c>
      <c r="AR12" s="1" t="s">
        <v>52</v>
      </c>
      <c r="AS12" s="1" t="s">
        <v>52</v>
      </c>
      <c r="AU12" s="1" t="s">
        <v>93</v>
      </c>
      <c r="AV12">
        <v>11</v>
      </c>
    </row>
    <row r="13" spans="1:48" ht="30" customHeight="1" x14ac:dyDescent="0.3">
      <c r="A13" s="15" t="s">
        <v>94</v>
      </c>
      <c r="B13" s="15" t="s">
        <v>95</v>
      </c>
      <c r="C13" s="15" t="s">
        <v>84</v>
      </c>
      <c r="D13" s="13">
        <v>1</v>
      </c>
      <c r="E13" s="14"/>
      <c r="F13" s="14"/>
      <c r="G13" s="14"/>
      <c r="H13" s="14"/>
      <c r="I13" s="14"/>
      <c r="J13" s="14"/>
      <c r="K13" s="14"/>
      <c r="L13" s="14"/>
      <c r="M13" s="15"/>
      <c r="N13" s="1" t="s">
        <v>96</v>
      </c>
      <c r="O13" s="1" t="s">
        <v>52</v>
      </c>
      <c r="P13" s="1" t="s">
        <v>52</v>
      </c>
      <c r="Q13" s="1" t="s">
        <v>57</v>
      </c>
      <c r="R13" s="1" t="s">
        <v>62</v>
      </c>
      <c r="S13" s="1" t="s">
        <v>63</v>
      </c>
      <c r="T13" s="1" t="s">
        <v>63</v>
      </c>
      <c r="AR13" s="1" t="s">
        <v>52</v>
      </c>
      <c r="AS13" s="1" t="s">
        <v>52</v>
      </c>
      <c r="AU13" s="1" t="s">
        <v>97</v>
      </c>
      <c r="AV13">
        <v>12</v>
      </c>
    </row>
    <row r="14" spans="1:48" ht="30" customHeight="1" x14ac:dyDescent="0.3">
      <c r="A14" s="15" t="s">
        <v>98</v>
      </c>
      <c r="B14" s="15" t="s">
        <v>99</v>
      </c>
      <c r="C14" s="15" t="s">
        <v>60</v>
      </c>
      <c r="D14" s="13">
        <v>496</v>
      </c>
      <c r="E14" s="14"/>
      <c r="F14" s="14"/>
      <c r="G14" s="14"/>
      <c r="H14" s="14"/>
      <c r="I14" s="14"/>
      <c r="J14" s="14"/>
      <c r="K14" s="14"/>
      <c r="L14" s="14"/>
      <c r="M14" s="15"/>
      <c r="N14" s="1" t="s">
        <v>100</v>
      </c>
      <c r="O14" s="1" t="s">
        <v>52</v>
      </c>
      <c r="P14" s="1" t="s">
        <v>52</v>
      </c>
      <c r="Q14" s="1" t="s">
        <v>57</v>
      </c>
      <c r="R14" s="1" t="s">
        <v>62</v>
      </c>
      <c r="S14" s="1" t="s">
        <v>63</v>
      </c>
      <c r="T14" s="1" t="s">
        <v>63</v>
      </c>
      <c r="AR14" s="1" t="s">
        <v>52</v>
      </c>
      <c r="AS14" s="1" t="s">
        <v>52</v>
      </c>
      <c r="AU14" s="1" t="s">
        <v>101</v>
      </c>
      <c r="AV14">
        <v>13</v>
      </c>
    </row>
    <row r="15" spans="1:48" ht="30" customHeight="1" x14ac:dyDescent="0.3">
      <c r="A15" s="15" t="s">
        <v>102</v>
      </c>
      <c r="B15" s="15" t="s">
        <v>103</v>
      </c>
      <c r="C15" s="15" t="s">
        <v>67</v>
      </c>
      <c r="D15" s="13">
        <v>16</v>
      </c>
      <c r="E15" s="14"/>
      <c r="F15" s="14"/>
      <c r="G15" s="14"/>
      <c r="H15" s="14"/>
      <c r="I15" s="14"/>
      <c r="J15" s="14"/>
      <c r="K15" s="14"/>
      <c r="L15" s="14"/>
      <c r="M15" s="15"/>
      <c r="N15" s="1" t="s">
        <v>104</v>
      </c>
      <c r="O15" s="1" t="s">
        <v>52</v>
      </c>
      <c r="P15" s="1" t="s">
        <v>52</v>
      </c>
      <c r="Q15" s="1" t="s">
        <v>57</v>
      </c>
      <c r="R15" s="1" t="s">
        <v>62</v>
      </c>
      <c r="S15" s="1" t="s">
        <v>63</v>
      </c>
      <c r="T15" s="1" t="s">
        <v>63</v>
      </c>
      <c r="AR15" s="1" t="s">
        <v>52</v>
      </c>
      <c r="AS15" s="1" t="s">
        <v>52</v>
      </c>
      <c r="AU15" s="1" t="s">
        <v>105</v>
      </c>
      <c r="AV15">
        <v>17</v>
      </c>
    </row>
    <row r="16" spans="1:48" ht="30" customHeight="1" x14ac:dyDescent="0.3">
      <c r="A16" s="13"/>
      <c r="B16" s="13"/>
      <c r="C16" s="13"/>
      <c r="D16" s="13"/>
      <c r="E16" s="14"/>
      <c r="F16" s="14"/>
      <c r="G16" s="14"/>
      <c r="H16" s="14"/>
      <c r="I16" s="14"/>
      <c r="J16" s="14"/>
      <c r="K16" s="14"/>
      <c r="L16" s="14"/>
      <c r="M16" s="13"/>
      <c r="Q16" s="1" t="s">
        <v>57</v>
      </c>
    </row>
    <row r="17" spans="1:48" ht="30" customHeight="1" x14ac:dyDescent="0.3">
      <c r="A17" s="13"/>
      <c r="B17" s="13"/>
      <c r="C17" s="13"/>
      <c r="D17" s="13"/>
      <c r="E17" s="14"/>
      <c r="F17" s="14"/>
      <c r="G17" s="14"/>
      <c r="H17" s="14"/>
      <c r="I17" s="14"/>
      <c r="J17" s="14"/>
      <c r="K17" s="14"/>
      <c r="L17" s="14"/>
      <c r="M17" s="13"/>
      <c r="Q17" s="1" t="s">
        <v>57</v>
      </c>
    </row>
    <row r="18" spans="1:48" ht="30" customHeight="1" x14ac:dyDescent="0.3">
      <c r="A18" s="13"/>
      <c r="B18" s="13"/>
      <c r="C18" s="13"/>
      <c r="D18" s="13"/>
      <c r="E18" s="14"/>
      <c r="F18" s="14"/>
      <c r="G18" s="14"/>
      <c r="H18" s="14"/>
      <c r="I18" s="14"/>
      <c r="J18" s="14"/>
      <c r="K18" s="14"/>
      <c r="L18" s="14"/>
      <c r="M18" s="13"/>
      <c r="Q18" s="1" t="s">
        <v>57</v>
      </c>
    </row>
    <row r="19" spans="1:48" ht="30" customHeight="1" x14ac:dyDescent="0.3">
      <c r="A19" s="13"/>
      <c r="B19" s="13"/>
      <c r="C19" s="13"/>
      <c r="D19" s="13"/>
      <c r="E19" s="14"/>
      <c r="F19" s="14"/>
      <c r="G19" s="14"/>
      <c r="H19" s="14"/>
      <c r="I19" s="14"/>
      <c r="J19" s="14"/>
      <c r="K19" s="14"/>
      <c r="L19" s="14"/>
      <c r="M19" s="13"/>
      <c r="Q19" s="1" t="s">
        <v>57</v>
      </c>
    </row>
    <row r="20" spans="1:48" ht="30" customHeight="1" x14ac:dyDescent="0.3">
      <c r="A20" s="13"/>
      <c r="B20" s="13"/>
      <c r="C20" s="13"/>
      <c r="D20" s="13"/>
      <c r="E20" s="14"/>
      <c r="F20" s="14"/>
      <c r="G20" s="14"/>
      <c r="H20" s="14"/>
      <c r="I20" s="14"/>
      <c r="J20" s="14"/>
      <c r="K20" s="14"/>
      <c r="L20" s="14"/>
      <c r="M20" s="13"/>
      <c r="Q20" s="1" t="s">
        <v>57</v>
      </c>
    </row>
    <row r="21" spans="1:48" ht="30" customHeight="1" x14ac:dyDescent="0.3">
      <c r="A21" s="13"/>
      <c r="B21" s="13"/>
      <c r="C21" s="13"/>
      <c r="D21" s="13"/>
      <c r="E21" s="14"/>
      <c r="F21" s="14"/>
      <c r="G21" s="14"/>
      <c r="H21" s="14"/>
      <c r="I21" s="14"/>
      <c r="J21" s="14"/>
      <c r="K21" s="14"/>
      <c r="L21" s="14"/>
      <c r="M21" s="13"/>
      <c r="Q21" s="1" t="s">
        <v>57</v>
      </c>
    </row>
    <row r="22" spans="1:48" ht="30" customHeight="1" x14ac:dyDescent="0.3">
      <c r="A22" s="13"/>
      <c r="B22" s="13"/>
      <c r="C22" s="13"/>
      <c r="D22" s="13"/>
      <c r="E22" s="14"/>
      <c r="F22" s="14"/>
      <c r="G22" s="14"/>
      <c r="H22" s="14"/>
      <c r="I22" s="14"/>
      <c r="J22" s="14"/>
      <c r="K22" s="14"/>
      <c r="L22" s="14"/>
      <c r="M22" s="13"/>
      <c r="Q22" s="1" t="s">
        <v>57</v>
      </c>
    </row>
    <row r="23" spans="1:48" ht="30" customHeight="1" x14ac:dyDescent="0.3">
      <c r="A23" s="13"/>
      <c r="B23" s="13"/>
      <c r="C23" s="13"/>
      <c r="D23" s="13"/>
      <c r="E23" s="14"/>
      <c r="F23" s="14"/>
      <c r="G23" s="14"/>
      <c r="H23" s="14"/>
      <c r="I23" s="14"/>
      <c r="J23" s="14"/>
      <c r="K23" s="14"/>
      <c r="L23" s="14"/>
      <c r="M23" s="13"/>
      <c r="Q23" s="1" t="s">
        <v>57</v>
      </c>
    </row>
    <row r="24" spans="1:48" ht="30" customHeight="1" x14ac:dyDescent="0.3">
      <c r="A24" s="13"/>
      <c r="B24" s="13"/>
      <c r="C24" s="13"/>
      <c r="D24" s="13"/>
      <c r="E24" s="14"/>
      <c r="F24" s="14"/>
      <c r="G24" s="14"/>
      <c r="H24" s="14"/>
      <c r="I24" s="14"/>
      <c r="J24" s="14"/>
      <c r="K24" s="14"/>
      <c r="L24" s="14"/>
      <c r="M24" s="13"/>
      <c r="Q24" s="1" t="s">
        <v>57</v>
      </c>
    </row>
    <row r="25" spans="1:48" ht="30" customHeight="1" x14ac:dyDescent="0.3">
      <c r="A25" s="13"/>
      <c r="B25" s="13"/>
      <c r="C25" s="13"/>
      <c r="D25" s="13"/>
      <c r="E25" s="14"/>
      <c r="F25" s="14"/>
      <c r="G25" s="14"/>
      <c r="H25" s="14"/>
      <c r="I25" s="14"/>
      <c r="J25" s="14"/>
      <c r="K25" s="14"/>
      <c r="L25" s="14"/>
      <c r="M25" s="13"/>
      <c r="Q25" s="1" t="s">
        <v>57</v>
      </c>
    </row>
    <row r="26" spans="1:48" ht="30" customHeight="1" x14ac:dyDescent="0.3">
      <c r="A26" s="13"/>
      <c r="B26" s="13"/>
      <c r="C26" s="13"/>
      <c r="D26" s="13"/>
      <c r="E26" s="14"/>
      <c r="F26" s="14"/>
      <c r="G26" s="14"/>
      <c r="H26" s="14"/>
      <c r="I26" s="14"/>
      <c r="J26" s="14"/>
      <c r="K26" s="14"/>
      <c r="L26" s="14"/>
      <c r="M26" s="13"/>
      <c r="Q26" s="1" t="s">
        <v>57</v>
      </c>
    </row>
    <row r="27" spans="1:48" ht="30" customHeight="1" x14ac:dyDescent="0.3">
      <c r="A27" s="15" t="s">
        <v>106</v>
      </c>
      <c r="B27" s="13"/>
      <c r="C27" s="13"/>
      <c r="D27" s="13"/>
      <c r="E27" s="14"/>
      <c r="F27" s="14">
        <f>SUMIF(Q5:Q26,"010101",F5:F26)</f>
        <v>0</v>
      </c>
      <c r="G27" s="14"/>
      <c r="H27" s="14">
        <f>SUMIF(Q5:Q26,"010101",H5:H26)</f>
        <v>0</v>
      </c>
      <c r="I27" s="14"/>
      <c r="J27" s="14">
        <f>SUMIF(Q5:Q26,"010101",J5:J26)</f>
        <v>0</v>
      </c>
      <c r="K27" s="14"/>
      <c r="L27" s="14">
        <f>SUMIF(Q5:Q26,"010101",L5:L26)</f>
        <v>0</v>
      </c>
      <c r="M27" s="13"/>
      <c r="N27" t="s">
        <v>107</v>
      </c>
    </row>
    <row r="28" spans="1:48" ht="30" customHeight="1" x14ac:dyDescent="0.3">
      <c r="A28" s="15" t="s">
        <v>108</v>
      </c>
      <c r="B28" s="15" t="s">
        <v>52</v>
      </c>
      <c r="C28" s="13"/>
      <c r="D28" s="13"/>
      <c r="E28" s="14"/>
      <c r="F28" s="14"/>
      <c r="G28" s="14"/>
      <c r="H28" s="14"/>
      <c r="I28" s="14"/>
      <c r="J28" s="14"/>
      <c r="K28" s="14"/>
      <c r="L28" s="14"/>
      <c r="M28" s="13"/>
      <c r="Q28" s="1" t="s">
        <v>109</v>
      </c>
    </row>
    <row r="29" spans="1:48" ht="30" customHeight="1" x14ac:dyDescent="0.3">
      <c r="A29" s="15" t="s">
        <v>110</v>
      </c>
      <c r="B29" s="15" t="s">
        <v>111</v>
      </c>
      <c r="C29" s="15" t="s">
        <v>112</v>
      </c>
      <c r="D29" s="13">
        <v>1</v>
      </c>
      <c r="E29" s="14"/>
      <c r="F29" s="14"/>
      <c r="G29" s="14"/>
      <c r="H29" s="14"/>
      <c r="I29" s="14"/>
      <c r="J29" s="14"/>
      <c r="K29" s="14"/>
      <c r="L29" s="14"/>
      <c r="M29" s="15" t="s">
        <v>113</v>
      </c>
      <c r="N29" s="1" t="s">
        <v>114</v>
      </c>
      <c r="O29" s="1" t="s">
        <v>52</v>
      </c>
      <c r="P29" s="1" t="s">
        <v>52</v>
      </c>
      <c r="Q29" s="1" t="s">
        <v>52</v>
      </c>
      <c r="R29" s="1" t="s">
        <v>63</v>
      </c>
      <c r="S29" s="1" t="s">
        <v>63</v>
      </c>
      <c r="T29" s="1" t="s">
        <v>62</v>
      </c>
      <c r="AR29" s="1" t="s">
        <v>113</v>
      </c>
      <c r="AS29" s="1" t="s">
        <v>52</v>
      </c>
      <c r="AU29" s="1" t="s">
        <v>115</v>
      </c>
      <c r="AV29">
        <v>550</v>
      </c>
    </row>
    <row r="30" spans="1:48" ht="30" customHeight="1" x14ac:dyDescent="0.3">
      <c r="A30" s="15" t="s">
        <v>116</v>
      </c>
      <c r="B30" s="15" t="s">
        <v>117</v>
      </c>
      <c r="C30" s="15" t="s">
        <v>118</v>
      </c>
      <c r="D30" s="13">
        <v>1</v>
      </c>
      <c r="E30" s="14"/>
      <c r="F30" s="14"/>
      <c r="G30" s="14"/>
      <c r="H30" s="14"/>
      <c r="I30" s="14"/>
      <c r="J30" s="14"/>
      <c r="K30" s="14"/>
      <c r="L30" s="14"/>
      <c r="M30" s="15"/>
      <c r="N30" s="1" t="s">
        <v>119</v>
      </c>
      <c r="O30" s="1" t="s">
        <v>52</v>
      </c>
      <c r="P30" s="1" t="s">
        <v>52</v>
      </c>
      <c r="Q30" s="1" t="s">
        <v>109</v>
      </c>
      <c r="R30" s="1" t="s">
        <v>63</v>
      </c>
      <c r="S30" s="1" t="s">
        <v>63</v>
      </c>
      <c r="T30" s="1" t="s">
        <v>62</v>
      </c>
      <c r="AR30" s="1" t="s">
        <v>52</v>
      </c>
      <c r="AS30" s="1" t="s">
        <v>52</v>
      </c>
      <c r="AU30" s="1" t="s">
        <v>120</v>
      </c>
      <c r="AV30">
        <v>19</v>
      </c>
    </row>
    <row r="31" spans="1:48" ht="30" customHeight="1" x14ac:dyDescent="0.3">
      <c r="A31" s="15" t="s">
        <v>121</v>
      </c>
      <c r="B31" s="15" t="s">
        <v>122</v>
      </c>
      <c r="C31" s="15" t="s">
        <v>123</v>
      </c>
      <c r="D31" s="13">
        <v>2</v>
      </c>
      <c r="E31" s="14"/>
      <c r="F31" s="14"/>
      <c r="G31" s="14"/>
      <c r="H31" s="14"/>
      <c r="I31" s="14"/>
      <c r="J31" s="14"/>
      <c r="K31" s="14"/>
      <c r="L31" s="14"/>
      <c r="M31" s="15"/>
      <c r="N31" s="1" t="s">
        <v>124</v>
      </c>
      <c r="O31" s="1" t="s">
        <v>52</v>
      </c>
      <c r="P31" s="1" t="s">
        <v>52</v>
      </c>
      <c r="Q31" s="1" t="s">
        <v>109</v>
      </c>
      <c r="R31" s="1" t="s">
        <v>62</v>
      </c>
      <c r="S31" s="1" t="s">
        <v>63</v>
      </c>
      <c r="T31" s="1" t="s">
        <v>63</v>
      </c>
      <c r="AR31" s="1" t="s">
        <v>52</v>
      </c>
      <c r="AS31" s="1" t="s">
        <v>52</v>
      </c>
      <c r="AU31" s="1" t="s">
        <v>125</v>
      </c>
      <c r="AV31">
        <v>20</v>
      </c>
    </row>
    <row r="32" spans="1:48" ht="30" customHeight="1" x14ac:dyDescent="0.3">
      <c r="A32" s="15" t="s">
        <v>126</v>
      </c>
      <c r="B32" s="15" t="s">
        <v>127</v>
      </c>
      <c r="C32" s="15" t="s">
        <v>67</v>
      </c>
      <c r="D32" s="13">
        <v>4</v>
      </c>
      <c r="E32" s="14"/>
      <c r="F32" s="14"/>
      <c r="G32" s="14"/>
      <c r="H32" s="14"/>
      <c r="I32" s="14"/>
      <c r="J32" s="14"/>
      <c r="K32" s="14"/>
      <c r="L32" s="14"/>
      <c r="M32" s="15"/>
      <c r="N32" s="1" t="s">
        <v>128</v>
      </c>
      <c r="O32" s="1" t="s">
        <v>52</v>
      </c>
      <c r="P32" s="1" t="s">
        <v>52</v>
      </c>
      <c r="Q32" s="1" t="s">
        <v>109</v>
      </c>
      <c r="R32" s="1" t="s">
        <v>62</v>
      </c>
      <c r="S32" s="1" t="s">
        <v>63</v>
      </c>
      <c r="T32" s="1" t="s">
        <v>63</v>
      </c>
      <c r="AR32" s="1" t="s">
        <v>52</v>
      </c>
      <c r="AS32" s="1" t="s">
        <v>52</v>
      </c>
      <c r="AU32" s="1" t="s">
        <v>129</v>
      </c>
      <c r="AV32">
        <v>21</v>
      </c>
    </row>
    <row r="33" spans="1:48" ht="30" customHeight="1" x14ac:dyDescent="0.3">
      <c r="A33" s="15" t="s">
        <v>126</v>
      </c>
      <c r="B33" s="15" t="s">
        <v>130</v>
      </c>
      <c r="C33" s="15" t="s">
        <v>67</v>
      </c>
      <c r="D33" s="13">
        <v>4</v>
      </c>
      <c r="E33" s="14"/>
      <c r="F33" s="14"/>
      <c r="G33" s="14"/>
      <c r="H33" s="14"/>
      <c r="I33" s="14"/>
      <c r="J33" s="14"/>
      <c r="K33" s="14"/>
      <c r="L33" s="14"/>
      <c r="M33" s="15"/>
      <c r="N33" s="1" t="s">
        <v>131</v>
      </c>
      <c r="O33" s="1" t="s">
        <v>52</v>
      </c>
      <c r="P33" s="1" t="s">
        <v>52</v>
      </c>
      <c r="Q33" s="1" t="s">
        <v>109</v>
      </c>
      <c r="R33" s="1" t="s">
        <v>62</v>
      </c>
      <c r="S33" s="1" t="s">
        <v>63</v>
      </c>
      <c r="T33" s="1" t="s">
        <v>63</v>
      </c>
      <c r="AR33" s="1" t="s">
        <v>52</v>
      </c>
      <c r="AS33" s="1" t="s">
        <v>52</v>
      </c>
      <c r="AU33" s="1" t="s">
        <v>132</v>
      </c>
      <c r="AV33">
        <v>22</v>
      </c>
    </row>
    <row r="34" spans="1:48" ht="30" customHeight="1" x14ac:dyDescent="0.3">
      <c r="A34" s="15" t="s">
        <v>133</v>
      </c>
      <c r="B34" s="15" t="s">
        <v>134</v>
      </c>
      <c r="C34" s="15" t="s">
        <v>135</v>
      </c>
      <c r="D34" s="13">
        <v>1</v>
      </c>
      <c r="E34" s="14"/>
      <c r="F34" s="14"/>
      <c r="G34" s="14"/>
      <c r="H34" s="14"/>
      <c r="I34" s="14"/>
      <c r="J34" s="14"/>
      <c r="K34" s="14"/>
      <c r="L34" s="14"/>
      <c r="M34" s="15"/>
      <c r="N34" s="1" t="s">
        <v>136</v>
      </c>
      <c r="O34" s="1" t="s">
        <v>52</v>
      </c>
      <c r="P34" s="1" t="s">
        <v>52</v>
      </c>
      <c r="Q34" s="1" t="s">
        <v>109</v>
      </c>
      <c r="R34" s="1" t="s">
        <v>62</v>
      </c>
      <c r="S34" s="1" t="s">
        <v>63</v>
      </c>
      <c r="T34" s="1" t="s">
        <v>63</v>
      </c>
      <c r="AR34" s="1" t="s">
        <v>52</v>
      </c>
      <c r="AS34" s="1" t="s">
        <v>52</v>
      </c>
      <c r="AU34" s="1" t="s">
        <v>137</v>
      </c>
      <c r="AV34">
        <v>23</v>
      </c>
    </row>
    <row r="35" spans="1:48" ht="30" customHeight="1" x14ac:dyDescent="0.3">
      <c r="A35" s="15" t="s">
        <v>77</v>
      </c>
      <c r="B35" s="15" t="s">
        <v>78</v>
      </c>
      <c r="C35" s="15" t="s">
        <v>79</v>
      </c>
      <c r="D35" s="13">
        <v>20</v>
      </c>
      <c r="E35" s="14"/>
      <c r="F35" s="14"/>
      <c r="G35" s="14"/>
      <c r="H35" s="14"/>
      <c r="I35" s="14"/>
      <c r="J35" s="14"/>
      <c r="K35" s="14"/>
      <c r="L35" s="14"/>
      <c r="M35" s="15"/>
      <c r="N35" s="1" t="s">
        <v>80</v>
      </c>
      <c r="O35" s="1" t="s">
        <v>52</v>
      </c>
      <c r="P35" s="1" t="s">
        <v>52</v>
      </c>
      <c r="Q35" s="1" t="s">
        <v>109</v>
      </c>
      <c r="R35" s="1" t="s">
        <v>63</v>
      </c>
      <c r="S35" s="1" t="s">
        <v>62</v>
      </c>
      <c r="T35" s="1" t="s">
        <v>63</v>
      </c>
      <c r="AR35" s="1" t="s">
        <v>52</v>
      </c>
      <c r="AS35" s="1" t="s">
        <v>52</v>
      </c>
      <c r="AU35" s="1" t="s">
        <v>138</v>
      </c>
      <c r="AV35">
        <v>24</v>
      </c>
    </row>
    <row r="36" spans="1:48" ht="30" customHeight="1" x14ac:dyDescent="0.3">
      <c r="A36" s="15" t="s">
        <v>139</v>
      </c>
      <c r="B36" s="15" t="s">
        <v>140</v>
      </c>
      <c r="C36" s="15" t="s">
        <v>60</v>
      </c>
      <c r="D36" s="13">
        <v>14</v>
      </c>
      <c r="E36" s="14"/>
      <c r="F36" s="14"/>
      <c r="G36" s="14"/>
      <c r="H36" s="14"/>
      <c r="I36" s="14"/>
      <c r="J36" s="14"/>
      <c r="K36" s="14"/>
      <c r="L36" s="14"/>
      <c r="M36" s="15"/>
      <c r="N36" s="1" t="s">
        <v>141</v>
      </c>
      <c r="O36" s="1" t="s">
        <v>52</v>
      </c>
      <c r="P36" s="1" t="s">
        <v>52</v>
      </c>
      <c r="Q36" s="1" t="s">
        <v>109</v>
      </c>
      <c r="R36" s="1" t="s">
        <v>62</v>
      </c>
      <c r="S36" s="1" t="s">
        <v>63</v>
      </c>
      <c r="T36" s="1" t="s">
        <v>63</v>
      </c>
      <c r="AR36" s="1" t="s">
        <v>52</v>
      </c>
      <c r="AS36" s="1" t="s">
        <v>52</v>
      </c>
      <c r="AU36" s="1" t="s">
        <v>142</v>
      </c>
      <c r="AV36">
        <v>25</v>
      </c>
    </row>
    <row r="37" spans="1:48" ht="30" customHeight="1" x14ac:dyDescent="0.3">
      <c r="A37" s="15" t="s">
        <v>139</v>
      </c>
      <c r="B37" s="15" t="s">
        <v>143</v>
      </c>
      <c r="C37" s="15" t="s">
        <v>60</v>
      </c>
      <c r="D37" s="13">
        <v>19</v>
      </c>
      <c r="E37" s="14"/>
      <c r="F37" s="14"/>
      <c r="G37" s="14"/>
      <c r="H37" s="14"/>
      <c r="I37" s="14"/>
      <c r="J37" s="14"/>
      <c r="K37" s="14"/>
      <c r="L37" s="14"/>
      <c r="M37" s="15"/>
      <c r="N37" s="1" t="s">
        <v>144</v>
      </c>
      <c r="O37" s="1" t="s">
        <v>52</v>
      </c>
      <c r="P37" s="1" t="s">
        <v>52</v>
      </c>
      <c r="Q37" s="1" t="s">
        <v>109</v>
      </c>
      <c r="R37" s="1" t="s">
        <v>62</v>
      </c>
      <c r="S37" s="1" t="s">
        <v>63</v>
      </c>
      <c r="T37" s="1" t="s">
        <v>63</v>
      </c>
      <c r="AR37" s="1" t="s">
        <v>52</v>
      </c>
      <c r="AS37" s="1" t="s">
        <v>52</v>
      </c>
      <c r="AU37" s="1" t="s">
        <v>145</v>
      </c>
      <c r="AV37">
        <v>26</v>
      </c>
    </row>
    <row r="38" spans="1:48" ht="30" customHeight="1" x14ac:dyDescent="0.3">
      <c r="A38" s="15" t="s">
        <v>146</v>
      </c>
      <c r="B38" s="15" t="s">
        <v>147</v>
      </c>
      <c r="C38" s="15" t="s">
        <v>60</v>
      </c>
      <c r="D38" s="13">
        <v>40</v>
      </c>
      <c r="E38" s="14"/>
      <c r="F38" s="14"/>
      <c r="G38" s="14"/>
      <c r="H38" s="14"/>
      <c r="I38" s="14"/>
      <c r="J38" s="14"/>
      <c r="K38" s="14"/>
      <c r="L38" s="14"/>
      <c r="M38" s="15"/>
      <c r="N38" s="1" t="s">
        <v>148</v>
      </c>
      <c r="O38" s="1" t="s">
        <v>52</v>
      </c>
      <c r="P38" s="1" t="s">
        <v>52</v>
      </c>
      <c r="Q38" s="1" t="s">
        <v>109</v>
      </c>
      <c r="R38" s="1" t="s">
        <v>62</v>
      </c>
      <c r="S38" s="1" t="s">
        <v>63</v>
      </c>
      <c r="T38" s="1" t="s">
        <v>63</v>
      </c>
      <c r="AR38" s="1" t="s">
        <v>52</v>
      </c>
      <c r="AS38" s="1" t="s">
        <v>52</v>
      </c>
      <c r="AU38" s="1" t="s">
        <v>149</v>
      </c>
      <c r="AV38">
        <v>27</v>
      </c>
    </row>
    <row r="39" spans="1:48" ht="30" customHeight="1" x14ac:dyDescent="0.3">
      <c r="A39" s="15" t="s">
        <v>150</v>
      </c>
      <c r="B39" s="15" t="s">
        <v>151</v>
      </c>
      <c r="C39" s="15" t="s">
        <v>60</v>
      </c>
      <c r="D39" s="13">
        <v>14</v>
      </c>
      <c r="E39" s="14"/>
      <c r="F39" s="14"/>
      <c r="G39" s="14"/>
      <c r="H39" s="14"/>
      <c r="I39" s="14"/>
      <c r="J39" s="14"/>
      <c r="K39" s="14"/>
      <c r="L39" s="14"/>
      <c r="M39" s="15"/>
      <c r="N39" s="1" t="s">
        <v>152</v>
      </c>
      <c r="O39" s="1" t="s">
        <v>52</v>
      </c>
      <c r="P39" s="1" t="s">
        <v>52</v>
      </c>
      <c r="Q39" s="1" t="s">
        <v>109</v>
      </c>
      <c r="R39" s="1" t="s">
        <v>62</v>
      </c>
      <c r="S39" s="1" t="s">
        <v>63</v>
      </c>
      <c r="T39" s="1" t="s">
        <v>63</v>
      </c>
      <c r="AR39" s="1" t="s">
        <v>52</v>
      </c>
      <c r="AS39" s="1" t="s">
        <v>52</v>
      </c>
      <c r="AU39" s="1" t="s">
        <v>153</v>
      </c>
      <c r="AV39">
        <v>28</v>
      </c>
    </row>
    <row r="40" spans="1:48" ht="30" customHeight="1" x14ac:dyDescent="0.3">
      <c r="A40" s="15" t="s">
        <v>150</v>
      </c>
      <c r="B40" s="15" t="s">
        <v>154</v>
      </c>
      <c r="C40" s="15" t="s">
        <v>60</v>
      </c>
      <c r="D40" s="13">
        <v>19</v>
      </c>
      <c r="E40" s="14"/>
      <c r="F40" s="14"/>
      <c r="G40" s="14"/>
      <c r="H40" s="14"/>
      <c r="I40" s="14"/>
      <c r="J40" s="14"/>
      <c r="K40" s="14"/>
      <c r="L40" s="14"/>
      <c r="M40" s="15"/>
      <c r="N40" s="1" t="s">
        <v>155</v>
      </c>
      <c r="O40" s="1" t="s">
        <v>52</v>
      </c>
      <c r="P40" s="1" t="s">
        <v>52</v>
      </c>
      <c r="Q40" s="1" t="s">
        <v>109</v>
      </c>
      <c r="R40" s="1" t="s">
        <v>62</v>
      </c>
      <c r="S40" s="1" t="s">
        <v>63</v>
      </c>
      <c r="T40" s="1" t="s">
        <v>63</v>
      </c>
      <c r="AR40" s="1" t="s">
        <v>52</v>
      </c>
      <c r="AS40" s="1" t="s">
        <v>52</v>
      </c>
      <c r="AU40" s="1" t="s">
        <v>156</v>
      </c>
      <c r="AV40">
        <v>29</v>
      </c>
    </row>
    <row r="41" spans="1:48" ht="30" customHeight="1" x14ac:dyDescent="0.3">
      <c r="A41" s="15" t="s">
        <v>157</v>
      </c>
      <c r="B41" s="15" t="s">
        <v>158</v>
      </c>
      <c r="C41" s="15" t="s">
        <v>60</v>
      </c>
      <c r="D41" s="13">
        <v>84</v>
      </c>
      <c r="E41" s="14"/>
      <c r="F41" s="14"/>
      <c r="G41" s="14"/>
      <c r="H41" s="14"/>
      <c r="I41" s="14"/>
      <c r="J41" s="14"/>
      <c r="K41" s="14"/>
      <c r="L41" s="14"/>
      <c r="M41" s="15"/>
      <c r="N41" s="1" t="s">
        <v>159</v>
      </c>
      <c r="O41" s="1" t="s">
        <v>52</v>
      </c>
      <c r="P41" s="1" t="s">
        <v>52</v>
      </c>
      <c r="Q41" s="1" t="s">
        <v>109</v>
      </c>
      <c r="R41" s="1" t="s">
        <v>62</v>
      </c>
      <c r="S41" s="1" t="s">
        <v>63</v>
      </c>
      <c r="T41" s="1" t="s">
        <v>63</v>
      </c>
      <c r="AR41" s="1" t="s">
        <v>52</v>
      </c>
      <c r="AS41" s="1" t="s">
        <v>52</v>
      </c>
      <c r="AU41" s="1" t="s">
        <v>160</v>
      </c>
      <c r="AV41">
        <v>30</v>
      </c>
    </row>
    <row r="42" spans="1:48" ht="30" customHeight="1" x14ac:dyDescent="0.3">
      <c r="A42" s="15" t="s">
        <v>161</v>
      </c>
      <c r="B42" s="15" t="s">
        <v>162</v>
      </c>
      <c r="C42" s="15" t="s">
        <v>84</v>
      </c>
      <c r="D42" s="13">
        <v>1</v>
      </c>
      <c r="E42" s="14"/>
      <c r="F42" s="14"/>
      <c r="G42" s="14"/>
      <c r="H42" s="14"/>
      <c r="I42" s="14"/>
      <c r="J42" s="14"/>
      <c r="K42" s="14"/>
      <c r="L42" s="14"/>
      <c r="M42" s="15"/>
      <c r="N42" s="1" t="s">
        <v>163</v>
      </c>
      <c r="O42" s="1" t="s">
        <v>52</v>
      </c>
      <c r="P42" s="1" t="s">
        <v>52</v>
      </c>
      <c r="Q42" s="1" t="s">
        <v>109</v>
      </c>
      <c r="R42" s="1" t="s">
        <v>62</v>
      </c>
      <c r="S42" s="1" t="s">
        <v>63</v>
      </c>
      <c r="T42" s="1" t="s">
        <v>63</v>
      </c>
      <c r="AR42" s="1" t="s">
        <v>52</v>
      </c>
      <c r="AS42" s="1" t="s">
        <v>52</v>
      </c>
      <c r="AU42" s="1" t="s">
        <v>164</v>
      </c>
      <c r="AV42">
        <v>31</v>
      </c>
    </row>
    <row r="43" spans="1:48" ht="30" customHeight="1" x14ac:dyDescent="0.3">
      <c r="A43" s="15" t="s">
        <v>94</v>
      </c>
      <c r="B43" s="15" t="s">
        <v>165</v>
      </c>
      <c r="C43" s="15" t="s">
        <v>84</v>
      </c>
      <c r="D43" s="13">
        <v>4</v>
      </c>
      <c r="E43" s="14"/>
      <c r="F43" s="14"/>
      <c r="G43" s="14"/>
      <c r="H43" s="14"/>
      <c r="I43" s="14"/>
      <c r="J43" s="14"/>
      <c r="K43" s="14"/>
      <c r="L43" s="14"/>
      <c r="M43" s="15"/>
      <c r="N43" s="1" t="s">
        <v>166</v>
      </c>
      <c r="O43" s="1" t="s">
        <v>52</v>
      </c>
      <c r="P43" s="1" t="s">
        <v>52</v>
      </c>
      <c r="Q43" s="1" t="s">
        <v>109</v>
      </c>
      <c r="R43" s="1" t="s">
        <v>62</v>
      </c>
      <c r="S43" s="1" t="s">
        <v>63</v>
      </c>
      <c r="T43" s="1" t="s">
        <v>63</v>
      </c>
      <c r="AR43" s="1" t="s">
        <v>52</v>
      </c>
      <c r="AS43" s="1" t="s">
        <v>52</v>
      </c>
      <c r="AU43" s="1" t="s">
        <v>167</v>
      </c>
      <c r="AV43">
        <v>32</v>
      </c>
    </row>
    <row r="44" spans="1:48" ht="30" customHeight="1" x14ac:dyDescent="0.3">
      <c r="A44" s="15" t="s">
        <v>168</v>
      </c>
      <c r="B44" s="15" t="s">
        <v>169</v>
      </c>
      <c r="C44" s="15" t="s">
        <v>60</v>
      </c>
      <c r="D44" s="13">
        <v>20</v>
      </c>
      <c r="E44" s="14"/>
      <c r="F44" s="14"/>
      <c r="G44" s="14"/>
      <c r="H44" s="14"/>
      <c r="I44" s="14"/>
      <c r="J44" s="14"/>
      <c r="K44" s="14"/>
      <c r="L44" s="14"/>
      <c r="M44" s="15"/>
      <c r="N44" s="1" t="s">
        <v>170</v>
      </c>
      <c r="O44" s="1" t="s">
        <v>52</v>
      </c>
      <c r="P44" s="1" t="s">
        <v>52</v>
      </c>
      <c r="Q44" s="1" t="s">
        <v>109</v>
      </c>
      <c r="R44" s="1" t="s">
        <v>62</v>
      </c>
      <c r="S44" s="1" t="s">
        <v>63</v>
      </c>
      <c r="T44" s="1" t="s">
        <v>63</v>
      </c>
      <c r="AR44" s="1" t="s">
        <v>52</v>
      </c>
      <c r="AS44" s="1" t="s">
        <v>52</v>
      </c>
      <c r="AU44" s="1" t="s">
        <v>171</v>
      </c>
      <c r="AV44">
        <v>549</v>
      </c>
    </row>
    <row r="45" spans="1:48" ht="30" customHeight="1" x14ac:dyDescent="0.3">
      <c r="A45" s="13"/>
      <c r="B45" s="13"/>
      <c r="C45" s="13"/>
      <c r="D45" s="13"/>
      <c r="E45" s="14"/>
      <c r="F45" s="14"/>
      <c r="G45" s="14"/>
      <c r="H45" s="14"/>
      <c r="I45" s="14"/>
      <c r="J45" s="14"/>
      <c r="K45" s="14"/>
      <c r="L45" s="14"/>
      <c r="M45" s="13"/>
      <c r="Q45" s="1" t="s">
        <v>109</v>
      </c>
    </row>
    <row r="46" spans="1:48" ht="30" customHeight="1" x14ac:dyDescent="0.3">
      <c r="A46" s="13"/>
      <c r="B46" s="13"/>
      <c r="C46" s="13"/>
      <c r="D46" s="13"/>
      <c r="E46" s="14"/>
      <c r="F46" s="14"/>
      <c r="G46" s="14"/>
      <c r="H46" s="14"/>
      <c r="I46" s="14"/>
      <c r="J46" s="14"/>
      <c r="K46" s="14"/>
      <c r="L46" s="14"/>
      <c r="M46" s="13"/>
      <c r="Q46" s="1" t="s">
        <v>109</v>
      </c>
    </row>
    <row r="47" spans="1:48" ht="30" customHeight="1" x14ac:dyDescent="0.3">
      <c r="A47" s="13"/>
      <c r="B47" s="13"/>
      <c r="C47" s="13"/>
      <c r="D47" s="13"/>
      <c r="E47" s="14"/>
      <c r="F47" s="14"/>
      <c r="G47" s="14"/>
      <c r="H47" s="14"/>
      <c r="I47" s="14"/>
      <c r="J47" s="14"/>
      <c r="K47" s="14"/>
      <c r="L47" s="14"/>
      <c r="M47" s="13"/>
      <c r="Q47" s="1" t="s">
        <v>109</v>
      </c>
    </row>
    <row r="48" spans="1:48" ht="30" customHeight="1" x14ac:dyDescent="0.3">
      <c r="A48" s="13"/>
      <c r="B48" s="13"/>
      <c r="C48" s="13"/>
      <c r="D48" s="13"/>
      <c r="E48" s="14"/>
      <c r="F48" s="14"/>
      <c r="G48" s="14"/>
      <c r="H48" s="14"/>
      <c r="I48" s="14"/>
      <c r="J48" s="14"/>
      <c r="K48" s="14"/>
      <c r="L48" s="14"/>
      <c r="M48" s="13"/>
      <c r="Q48" s="1" t="s">
        <v>109</v>
      </c>
    </row>
    <row r="49" spans="1:48" ht="30" customHeight="1" x14ac:dyDescent="0.3">
      <c r="A49" s="13"/>
      <c r="B49" s="13"/>
      <c r="C49" s="13"/>
      <c r="D49" s="13"/>
      <c r="E49" s="14"/>
      <c r="F49" s="14"/>
      <c r="G49" s="14"/>
      <c r="H49" s="14"/>
      <c r="I49" s="14"/>
      <c r="J49" s="14"/>
      <c r="K49" s="14"/>
      <c r="L49" s="14"/>
      <c r="M49" s="13"/>
      <c r="Q49" s="1" t="s">
        <v>109</v>
      </c>
    </row>
    <row r="50" spans="1:48" ht="30" customHeight="1" x14ac:dyDescent="0.3">
      <c r="A50" s="13"/>
      <c r="B50" s="13"/>
      <c r="C50" s="13"/>
      <c r="D50" s="13"/>
      <c r="E50" s="14"/>
      <c r="F50" s="14"/>
      <c r="G50" s="14"/>
      <c r="H50" s="14"/>
      <c r="I50" s="14"/>
      <c r="J50" s="14"/>
      <c r="K50" s="14"/>
      <c r="L50" s="14"/>
      <c r="M50" s="13"/>
      <c r="Q50" s="1" t="s">
        <v>109</v>
      </c>
    </row>
    <row r="51" spans="1:48" ht="30" customHeight="1" x14ac:dyDescent="0.3">
      <c r="A51" s="15" t="s">
        <v>106</v>
      </c>
      <c r="B51" s="13"/>
      <c r="C51" s="13"/>
      <c r="D51" s="13"/>
      <c r="E51" s="14"/>
      <c r="F51" s="14">
        <f>SUMIF(Q29:Q50,"010102",F29:F50)</f>
        <v>0</v>
      </c>
      <c r="G51" s="14"/>
      <c r="H51" s="14">
        <f>SUMIF(Q29:Q50,"010102",H29:H50)</f>
        <v>0</v>
      </c>
      <c r="I51" s="14"/>
      <c r="J51" s="14">
        <f>SUMIF(Q29:Q50,"010102",J29:J50)</f>
        <v>0</v>
      </c>
      <c r="K51" s="14"/>
      <c r="L51" s="14">
        <f>SUMIF(Q29:Q50,"010102",L29:L50)</f>
        <v>0</v>
      </c>
      <c r="M51" s="13"/>
      <c r="N51" t="s">
        <v>107</v>
      </c>
    </row>
    <row r="52" spans="1:48" ht="30" customHeight="1" x14ac:dyDescent="0.3">
      <c r="A52" s="15" t="s">
        <v>172</v>
      </c>
      <c r="B52" s="15" t="s">
        <v>52</v>
      </c>
      <c r="C52" s="13"/>
      <c r="D52" s="13"/>
      <c r="E52" s="14"/>
      <c r="F52" s="14"/>
      <c r="G52" s="14"/>
      <c r="H52" s="14"/>
      <c r="I52" s="14"/>
      <c r="J52" s="14"/>
      <c r="K52" s="14"/>
      <c r="L52" s="14"/>
      <c r="M52" s="13"/>
      <c r="Q52" s="1" t="s">
        <v>173</v>
      </c>
    </row>
    <row r="53" spans="1:48" ht="30" customHeight="1" x14ac:dyDescent="0.3">
      <c r="A53" s="15" t="s">
        <v>58</v>
      </c>
      <c r="B53" s="15" t="s">
        <v>174</v>
      </c>
      <c r="C53" s="15" t="s">
        <v>60</v>
      </c>
      <c r="D53" s="13">
        <v>66</v>
      </c>
      <c r="E53" s="14"/>
      <c r="F53" s="14"/>
      <c r="G53" s="14"/>
      <c r="H53" s="14"/>
      <c r="I53" s="14"/>
      <c r="J53" s="14"/>
      <c r="K53" s="14"/>
      <c r="L53" s="14"/>
      <c r="M53" s="15"/>
      <c r="N53" s="1" t="s">
        <v>175</v>
      </c>
      <c r="O53" s="1" t="s">
        <v>52</v>
      </c>
      <c r="P53" s="1" t="s">
        <v>52</v>
      </c>
      <c r="Q53" s="1" t="s">
        <v>173</v>
      </c>
      <c r="R53" s="1" t="s">
        <v>62</v>
      </c>
      <c r="S53" s="1" t="s">
        <v>63</v>
      </c>
      <c r="T53" s="1" t="s">
        <v>63</v>
      </c>
      <c r="AR53" s="1" t="s">
        <v>52</v>
      </c>
      <c r="AS53" s="1" t="s">
        <v>52</v>
      </c>
      <c r="AU53" s="1" t="s">
        <v>176</v>
      </c>
      <c r="AV53">
        <v>39</v>
      </c>
    </row>
    <row r="54" spans="1:48" ht="30" customHeight="1" x14ac:dyDescent="0.3">
      <c r="A54" s="15" t="s">
        <v>58</v>
      </c>
      <c r="B54" s="15" t="s">
        <v>177</v>
      </c>
      <c r="C54" s="15" t="s">
        <v>60</v>
      </c>
      <c r="D54" s="13">
        <v>572</v>
      </c>
      <c r="E54" s="14"/>
      <c r="F54" s="14"/>
      <c r="G54" s="14"/>
      <c r="H54" s="14"/>
      <c r="I54" s="14"/>
      <c r="J54" s="14"/>
      <c r="K54" s="14"/>
      <c r="L54" s="14"/>
      <c r="M54" s="15"/>
      <c r="N54" s="1" t="s">
        <v>178</v>
      </c>
      <c r="O54" s="1" t="s">
        <v>52</v>
      </c>
      <c r="P54" s="1" t="s">
        <v>52</v>
      </c>
      <c r="Q54" s="1" t="s">
        <v>173</v>
      </c>
      <c r="R54" s="1" t="s">
        <v>62</v>
      </c>
      <c r="S54" s="1" t="s">
        <v>63</v>
      </c>
      <c r="T54" s="1" t="s">
        <v>63</v>
      </c>
      <c r="AR54" s="1" t="s">
        <v>52</v>
      </c>
      <c r="AS54" s="1" t="s">
        <v>52</v>
      </c>
      <c r="AU54" s="1" t="s">
        <v>179</v>
      </c>
      <c r="AV54">
        <v>40</v>
      </c>
    </row>
    <row r="55" spans="1:48" ht="30" customHeight="1" x14ac:dyDescent="0.3">
      <c r="A55" s="15" t="s">
        <v>58</v>
      </c>
      <c r="B55" s="15" t="s">
        <v>180</v>
      </c>
      <c r="C55" s="15" t="s">
        <v>60</v>
      </c>
      <c r="D55" s="13">
        <v>132</v>
      </c>
      <c r="E55" s="14"/>
      <c r="F55" s="14"/>
      <c r="G55" s="14"/>
      <c r="H55" s="14"/>
      <c r="I55" s="14"/>
      <c r="J55" s="14"/>
      <c r="K55" s="14"/>
      <c r="L55" s="14"/>
      <c r="M55" s="15"/>
      <c r="N55" s="1" t="s">
        <v>181</v>
      </c>
      <c r="O55" s="1" t="s">
        <v>52</v>
      </c>
      <c r="P55" s="1" t="s">
        <v>52</v>
      </c>
      <c r="Q55" s="1" t="s">
        <v>173</v>
      </c>
      <c r="R55" s="1" t="s">
        <v>62</v>
      </c>
      <c r="S55" s="1" t="s">
        <v>63</v>
      </c>
      <c r="T55" s="1" t="s">
        <v>63</v>
      </c>
      <c r="AR55" s="1" t="s">
        <v>52</v>
      </c>
      <c r="AS55" s="1" t="s">
        <v>52</v>
      </c>
      <c r="AU55" s="1" t="s">
        <v>182</v>
      </c>
      <c r="AV55">
        <v>41</v>
      </c>
    </row>
    <row r="56" spans="1:48" ht="30" customHeight="1" x14ac:dyDescent="0.3">
      <c r="A56" s="15" t="s">
        <v>58</v>
      </c>
      <c r="B56" s="15" t="s">
        <v>183</v>
      </c>
      <c r="C56" s="15" t="s">
        <v>60</v>
      </c>
      <c r="D56" s="13">
        <v>130</v>
      </c>
      <c r="E56" s="14"/>
      <c r="F56" s="14"/>
      <c r="G56" s="14"/>
      <c r="H56" s="14"/>
      <c r="I56" s="14"/>
      <c r="J56" s="14"/>
      <c r="K56" s="14"/>
      <c r="L56" s="14"/>
      <c r="M56" s="15"/>
      <c r="N56" s="1" t="s">
        <v>184</v>
      </c>
      <c r="O56" s="1" t="s">
        <v>52</v>
      </c>
      <c r="P56" s="1" t="s">
        <v>52</v>
      </c>
      <c r="Q56" s="1" t="s">
        <v>173</v>
      </c>
      <c r="R56" s="1" t="s">
        <v>62</v>
      </c>
      <c r="S56" s="1" t="s">
        <v>63</v>
      </c>
      <c r="T56" s="1" t="s">
        <v>63</v>
      </c>
      <c r="AR56" s="1" t="s">
        <v>52</v>
      </c>
      <c r="AS56" s="1" t="s">
        <v>52</v>
      </c>
      <c r="AU56" s="1" t="s">
        <v>185</v>
      </c>
      <c r="AV56">
        <v>42</v>
      </c>
    </row>
    <row r="57" spans="1:48" ht="30" customHeight="1" x14ac:dyDescent="0.3">
      <c r="A57" s="15" t="s">
        <v>58</v>
      </c>
      <c r="B57" s="15" t="s">
        <v>186</v>
      </c>
      <c r="C57" s="15" t="s">
        <v>60</v>
      </c>
      <c r="D57" s="13">
        <v>10</v>
      </c>
      <c r="E57" s="14"/>
      <c r="F57" s="14"/>
      <c r="G57" s="14"/>
      <c r="H57" s="14"/>
      <c r="I57" s="14"/>
      <c r="J57" s="14"/>
      <c r="K57" s="14"/>
      <c r="L57" s="14"/>
      <c r="M57" s="15"/>
      <c r="N57" s="1" t="s">
        <v>187</v>
      </c>
      <c r="O57" s="1" t="s">
        <v>52</v>
      </c>
      <c r="P57" s="1" t="s">
        <v>52</v>
      </c>
      <c r="Q57" s="1" t="s">
        <v>173</v>
      </c>
      <c r="R57" s="1" t="s">
        <v>62</v>
      </c>
      <c r="S57" s="1" t="s">
        <v>63</v>
      </c>
      <c r="T57" s="1" t="s">
        <v>63</v>
      </c>
      <c r="AR57" s="1" t="s">
        <v>52</v>
      </c>
      <c r="AS57" s="1" t="s">
        <v>52</v>
      </c>
      <c r="AU57" s="1" t="s">
        <v>188</v>
      </c>
      <c r="AV57">
        <v>43</v>
      </c>
    </row>
    <row r="58" spans="1:48" ht="30" customHeight="1" x14ac:dyDescent="0.3">
      <c r="A58" s="15" t="s">
        <v>58</v>
      </c>
      <c r="B58" s="15" t="s">
        <v>189</v>
      </c>
      <c r="C58" s="15" t="s">
        <v>60</v>
      </c>
      <c r="D58" s="13">
        <v>165</v>
      </c>
      <c r="E58" s="14"/>
      <c r="F58" s="14"/>
      <c r="G58" s="14"/>
      <c r="H58" s="14"/>
      <c r="I58" s="14"/>
      <c r="J58" s="14"/>
      <c r="K58" s="14"/>
      <c r="L58" s="14"/>
      <c r="M58" s="15"/>
      <c r="N58" s="1" t="s">
        <v>190</v>
      </c>
      <c r="O58" s="1" t="s">
        <v>52</v>
      </c>
      <c r="P58" s="1" t="s">
        <v>52</v>
      </c>
      <c r="Q58" s="1" t="s">
        <v>173</v>
      </c>
      <c r="R58" s="1" t="s">
        <v>62</v>
      </c>
      <c r="S58" s="1" t="s">
        <v>63</v>
      </c>
      <c r="T58" s="1" t="s">
        <v>63</v>
      </c>
      <c r="AR58" s="1" t="s">
        <v>52</v>
      </c>
      <c r="AS58" s="1" t="s">
        <v>52</v>
      </c>
      <c r="AU58" s="1" t="s">
        <v>191</v>
      </c>
      <c r="AV58">
        <v>44</v>
      </c>
    </row>
    <row r="59" spans="1:48" ht="30" customHeight="1" x14ac:dyDescent="0.3">
      <c r="A59" s="15" t="s">
        <v>58</v>
      </c>
      <c r="B59" s="15" t="s">
        <v>192</v>
      </c>
      <c r="C59" s="15" t="s">
        <v>60</v>
      </c>
      <c r="D59" s="13">
        <v>91</v>
      </c>
      <c r="E59" s="14"/>
      <c r="F59" s="14"/>
      <c r="G59" s="14"/>
      <c r="H59" s="14"/>
      <c r="I59" s="14"/>
      <c r="J59" s="14"/>
      <c r="K59" s="14"/>
      <c r="L59" s="14"/>
      <c r="M59" s="15"/>
      <c r="N59" s="1" t="s">
        <v>193</v>
      </c>
      <c r="O59" s="1" t="s">
        <v>52</v>
      </c>
      <c r="P59" s="1" t="s">
        <v>52</v>
      </c>
      <c r="Q59" s="1" t="s">
        <v>173</v>
      </c>
      <c r="R59" s="1" t="s">
        <v>62</v>
      </c>
      <c r="S59" s="1" t="s">
        <v>63</v>
      </c>
      <c r="T59" s="1" t="s">
        <v>63</v>
      </c>
      <c r="AR59" s="1" t="s">
        <v>52</v>
      </c>
      <c r="AS59" s="1" t="s">
        <v>52</v>
      </c>
      <c r="AU59" s="1" t="s">
        <v>194</v>
      </c>
      <c r="AV59">
        <v>45</v>
      </c>
    </row>
    <row r="60" spans="1:48" ht="30" customHeight="1" x14ac:dyDescent="0.3">
      <c r="A60" s="15" t="s">
        <v>126</v>
      </c>
      <c r="B60" s="15" t="s">
        <v>195</v>
      </c>
      <c r="C60" s="15" t="s">
        <v>67</v>
      </c>
      <c r="D60" s="13">
        <v>16</v>
      </c>
      <c r="E60" s="14"/>
      <c r="F60" s="14"/>
      <c r="G60" s="14"/>
      <c r="H60" s="14"/>
      <c r="I60" s="14"/>
      <c r="J60" s="14"/>
      <c r="K60" s="14"/>
      <c r="L60" s="14"/>
      <c r="M60" s="15"/>
      <c r="N60" s="1" t="s">
        <v>196</v>
      </c>
      <c r="O60" s="1" t="s">
        <v>52</v>
      </c>
      <c r="P60" s="1" t="s">
        <v>52</v>
      </c>
      <c r="Q60" s="1" t="s">
        <v>173</v>
      </c>
      <c r="R60" s="1" t="s">
        <v>62</v>
      </c>
      <c r="S60" s="1" t="s">
        <v>63</v>
      </c>
      <c r="T60" s="1" t="s">
        <v>63</v>
      </c>
      <c r="AR60" s="1" t="s">
        <v>52</v>
      </c>
      <c r="AS60" s="1" t="s">
        <v>52</v>
      </c>
      <c r="AU60" s="1" t="s">
        <v>197</v>
      </c>
      <c r="AV60">
        <v>46</v>
      </c>
    </row>
    <row r="61" spans="1:48" ht="30" customHeight="1" x14ac:dyDescent="0.3">
      <c r="A61" s="15" t="s">
        <v>126</v>
      </c>
      <c r="B61" s="15" t="s">
        <v>198</v>
      </c>
      <c r="C61" s="15" t="s">
        <v>67</v>
      </c>
      <c r="D61" s="13">
        <v>8</v>
      </c>
      <c r="E61" s="14"/>
      <c r="F61" s="14"/>
      <c r="G61" s="14"/>
      <c r="H61" s="14"/>
      <c r="I61" s="14"/>
      <c r="J61" s="14"/>
      <c r="K61" s="14"/>
      <c r="L61" s="14"/>
      <c r="M61" s="15"/>
      <c r="N61" s="1" t="s">
        <v>199</v>
      </c>
      <c r="O61" s="1" t="s">
        <v>52</v>
      </c>
      <c r="P61" s="1" t="s">
        <v>52</v>
      </c>
      <c r="Q61" s="1" t="s">
        <v>173</v>
      </c>
      <c r="R61" s="1" t="s">
        <v>62</v>
      </c>
      <c r="S61" s="1" t="s">
        <v>63</v>
      </c>
      <c r="T61" s="1" t="s">
        <v>63</v>
      </c>
      <c r="AR61" s="1" t="s">
        <v>52</v>
      </c>
      <c r="AS61" s="1" t="s">
        <v>52</v>
      </c>
      <c r="AU61" s="1" t="s">
        <v>200</v>
      </c>
      <c r="AV61">
        <v>47</v>
      </c>
    </row>
    <row r="62" spans="1:48" ht="30" customHeight="1" x14ac:dyDescent="0.3">
      <c r="A62" s="15" t="s">
        <v>126</v>
      </c>
      <c r="B62" s="15" t="s">
        <v>201</v>
      </c>
      <c r="C62" s="15" t="s">
        <v>67</v>
      </c>
      <c r="D62" s="13">
        <v>26</v>
      </c>
      <c r="E62" s="14"/>
      <c r="F62" s="14"/>
      <c r="G62" s="14"/>
      <c r="H62" s="14"/>
      <c r="I62" s="14"/>
      <c r="J62" s="14"/>
      <c r="K62" s="14"/>
      <c r="L62" s="14"/>
      <c r="M62" s="15"/>
      <c r="N62" s="1" t="s">
        <v>202</v>
      </c>
      <c r="O62" s="1" t="s">
        <v>52</v>
      </c>
      <c r="P62" s="1" t="s">
        <v>52</v>
      </c>
      <c r="Q62" s="1" t="s">
        <v>173</v>
      </c>
      <c r="R62" s="1" t="s">
        <v>62</v>
      </c>
      <c r="S62" s="1" t="s">
        <v>63</v>
      </c>
      <c r="T62" s="1" t="s">
        <v>63</v>
      </c>
      <c r="AR62" s="1" t="s">
        <v>52</v>
      </c>
      <c r="AS62" s="1" t="s">
        <v>52</v>
      </c>
      <c r="AU62" s="1" t="s">
        <v>203</v>
      </c>
      <c r="AV62">
        <v>48</v>
      </c>
    </row>
    <row r="63" spans="1:48" ht="30" customHeight="1" x14ac:dyDescent="0.3">
      <c r="A63" s="15" t="s">
        <v>126</v>
      </c>
      <c r="B63" s="15" t="s">
        <v>127</v>
      </c>
      <c r="C63" s="15" t="s">
        <v>67</v>
      </c>
      <c r="D63" s="13">
        <v>10</v>
      </c>
      <c r="E63" s="14"/>
      <c r="F63" s="14"/>
      <c r="G63" s="14"/>
      <c r="H63" s="14"/>
      <c r="I63" s="14"/>
      <c r="J63" s="14"/>
      <c r="K63" s="14"/>
      <c r="L63" s="14"/>
      <c r="M63" s="15"/>
      <c r="N63" s="1" t="s">
        <v>128</v>
      </c>
      <c r="O63" s="1" t="s">
        <v>52</v>
      </c>
      <c r="P63" s="1" t="s">
        <v>52</v>
      </c>
      <c r="Q63" s="1" t="s">
        <v>173</v>
      </c>
      <c r="R63" s="1" t="s">
        <v>62</v>
      </c>
      <c r="S63" s="1" t="s">
        <v>63</v>
      </c>
      <c r="T63" s="1" t="s">
        <v>63</v>
      </c>
      <c r="AR63" s="1" t="s">
        <v>52</v>
      </c>
      <c r="AS63" s="1" t="s">
        <v>52</v>
      </c>
      <c r="AU63" s="1" t="s">
        <v>204</v>
      </c>
      <c r="AV63">
        <v>49</v>
      </c>
    </row>
    <row r="64" spans="1:48" ht="30" customHeight="1" x14ac:dyDescent="0.3">
      <c r="A64" s="15" t="s">
        <v>126</v>
      </c>
      <c r="B64" s="15" t="s">
        <v>130</v>
      </c>
      <c r="C64" s="15" t="s">
        <v>67</v>
      </c>
      <c r="D64" s="13">
        <v>4</v>
      </c>
      <c r="E64" s="14"/>
      <c r="F64" s="14"/>
      <c r="G64" s="14"/>
      <c r="H64" s="14"/>
      <c r="I64" s="14"/>
      <c r="J64" s="14"/>
      <c r="K64" s="14"/>
      <c r="L64" s="14"/>
      <c r="M64" s="15"/>
      <c r="N64" s="1" t="s">
        <v>131</v>
      </c>
      <c r="O64" s="1" t="s">
        <v>52</v>
      </c>
      <c r="P64" s="1" t="s">
        <v>52</v>
      </c>
      <c r="Q64" s="1" t="s">
        <v>173</v>
      </c>
      <c r="R64" s="1" t="s">
        <v>62</v>
      </c>
      <c r="S64" s="1" t="s">
        <v>63</v>
      </c>
      <c r="T64" s="1" t="s">
        <v>63</v>
      </c>
      <c r="AR64" s="1" t="s">
        <v>52</v>
      </c>
      <c r="AS64" s="1" t="s">
        <v>52</v>
      </c>
      <c r="AU64" s="1" t="s">
        <v>205</v>
      </c>
      <c r="AV64">
        <v>50</v>
      </c>
    </row>
    <row r="65" spans="1:48" ht="30" customHeight="1" x14ac:dyDescent="0.3">
      <c r="A65" s="15" t="s">
        <v>126</v>
      </c>
      <c r="B65" s="15" t="s">
        <v>206</v>
      </c>
      <c r="C65" s="15" t="s">
        <v>67</v>
      </c>
      <c r="D65" s="13">
        <v>16</v>
      </c>
      <c r="E65" s="14"/>
      <c r="F65" s="14"/>
      <c r="G65" s="14"/>
      <c r="H65" s="14"/>
      <c r="I65" s="14"/>
      <c r="J65" s="14"/>
      <c r="K65" s="14"/>
      <c r="L65" s="14"/>
      <c r="M65" s="15"/>
      <c r="N65" s="1" t="s">
        <v>207</v>
      </c>
      <c r="O65" s="1" t="s">
        <v>52</v>
      </c>
      <c r="P65" s="1" t="s">
        <v>52</v>
      </c>
      <c r="Q65" s="1" t="s">
        <v>173</v>
      </c>
      <c r="R65" s="1" t="s">
        <v>62</v>
      </c>
      <c r="S65" s="1" t="s">
        <v>63</v>
      </c>
      <c r="T65" s="1" t="s">
        <v>63</v>
      </c>
      <c r="AR65" s="1" t="s">
        <v>52</v>
      </c>
      <c r="AS65" s="1" t="s">
        <v>52</v>
      </c>
      <c r="AU65" s="1" t="s">
        <v>208</v>
      </c>
      <c r="AV65">
        <v>51</v>
      </c>
    </row>
    <row r="66" spans="1:48" ht="30" customHeight="1" x14ac:dyDescent="0.3">
      <c r="A66" s="15" t="s">
        <v>126</v>
      </c>
      <c r="B66" s="15" t="s">
        <v>209</v>
      </c>
      <c r="C66" s="15" t="s">
        <v>67</v>
      </c>
      <c r="D66" s="13">
        <v>16</v>
      </c>
      <c r="E66" s="14"/>
      <c r="F66" s="14"/>
      <c r="G66" s="14"/>
      <c r="H66" s="14"/>
      <c r="I66" s="14"/>
      <c r="J66" s="14"/>
      <c r="K66" s="14"/>
      <c r="L66" s="14"/>
      <c r="M66" s="15"/>
      <c r="N66" s="1" t="s">
        <v>210</v>
      </c>
      <c r="O66" s="1" t="s">
        <v>52</v>
      </c>
      <c r="P66" s="1" t="s">
        <v>52</v>
      </c>
      <c r="Q66" s="1" t="s">
        <v>173</v>
      </c>
      <c r="R66" s="1" t="s">
        <v>62</v>
      </c>
      <c r="S66" s="1" t="s">
        <v>63</v>
      </c>
      <c r="T66" s="1" t="s">
        <v>63</v>
      </c>
      <c r="AR66" s="1" t="s">
        <v>52</v>
      </c>
      <c r="AS66" s="1" t="s">
        <v>52</v>
      </c>
      <c r="AU66" s="1" t="s">
        <v>211</v>
      </c>
      <c r="AV66">
        <v>52</v>
      </c>
    </row>
    <row r="67" spans="1:48" ht="30" customHeight="1" x14ac:dyDescent="0.3">
      <c r="A67" s="15" t="s">
        <v>70</v>
      </c>
      <c r="B67" s="15" t="s">
        <v>71</v>
      </c>
      <c r="C67" s="15" t="s">
        <v>60</v>
      </c>
      <c r="D67" s="13">
        <v>6</v>
      </c>
      <c r="E67" s="14"/>
      <c r="F67" s="14"/>
      <c r="G67" s="14"/>
      <c r="H67" s="14"/>
      <c r="I67" s="14"/>
      <c r="J67" s="14"/>
      <c r="K67" s="14"/>
      <c r="L67" s="14"/>
      <c r="M67" s="15"/>
      <c r="N67" s="1" t="s">
        <v>72</v>
      </c>
      <c r="O67" s="1" t="s">
        <v>52</v>
      </c>
      <c r="P67" s="1" t="s">
        <v>52</v>
      </c>
      <c r="Q67" s="1" t="s">
        <v>173</v>
      </c>
      <c r="R67" s="1" t="s">
        <v>62</v>
      </c>
      <c r="S67" s="1" t="s">
        <v>63</v>
      </c>
      <c r="T67" s="1" t="s">
        <v>63</v>
      </c>
      <c r="AR67" s="1" t="s">
        <v>52</v>
      </c>
      <c r="AS67" s="1" t="s">
        <v>52</v>
      </c>
      <c r="AU67" s="1" t="s">
        <v>212</v>
      </c>
      <c r="AV67">
        <v>53</v>
      </c>
    </row>
    <row r="68" spans="1:48" ht="30" customHeight="1" x14ac:dyDescent="0.3">
      <c r="A68" s="15" t="s">
        <v>70</v>
      </c>
      <c r="B68" s="15" t="s">
        <v>74</v>
      </c>
      <c r="C68" s="15" t="s">
        <v>60</v>
      </c>
      <c r="D68" s="13">
        <v>52</v>
      </c>
      <c r="E68" s="14"/>
      <c r="F68" s="14"/>
      <c r="G68" s="14"/>
      <c r="H68" s="14"/>
      <c r="I68" s="14"/>
      <c r="J68" s="14"/>
      <c r="K68" s="14"/>
      <c r="L68" s="14"/>
      <c r="M68" s="15"/>
      <c r="N68" s="1" t="s">
        <v>75</v>
      </c>
      <c r="O68" s="1" t="s">
        <v>52</v>
      </c>
      <c r="P68" s="1" t="s">
        <v>52</v>
      </c>
      <c r="Q68" s="1" t="s">
        <v>173</v>
      </c>
      <c r="R68" s="1" t="s">
        <v>62</v>
      </c>
      <c r="S68" s="1" t="s">
        <v>63</v>
      </c>
      <c r="T68" s="1" t="s">
        <v>63</v>
      </c>
      <c r="AR68" s="1" t="s">
        <v>52</v>
      </c>
      <c r="AS68" s="1" t="s">
        <v>52</v>
      </c>
      <c r="AU68" s="1" t="s">
        <v>213</v>
      </c>
      <c r="AV68">
        <v>54</v>
      </c>
    </row>
    <row r="69" spans="1:48" ht="30" customHeight="1" x14ac:dyDescent="0.3">
      <c r="A69" s="15" t="s">
        <v>214</v>
      </c>
      <c r="B69" s="15" t="s">
        <v>215</v>
      </c>
      <c r="C69" s="15" t="s">
        <v>60</v>
      </c>
      <c r="D69" s="13">
        <v>168</v>
      </c>
      <c r="E69" s="14"/>
      <c r="F69" s="14"/>
      <c r="G69" s="14"/>
      <c r="H69" s="14"/>
      <c r="I69" s="14"/>
      <c r="J69" s="14"/>
      <c r="K69" s="14"/>
      <c r="L69" s="14"/>
      <c r="M69" s="15"/>
      <c r="N69" s="1" t="s">
        <v>216</v>
      </c>
      <c r="O69" s="1" t="s">
        <v>52</v>
      </c>
      <c r="P69" s="1" t="s">
        <v>52</v>
      </c>
      <c r="Q69" s="1" t="s">
        <v>173</v>
      </c>
      <c r="R69" s="1" t="s">
        <v>62</v>
      </c>
      <c r="S69" s="1" t="s">
        <v>63</v>
      </c>
      <c r="T69" s="1" t="s">
        <v>63</v>
      </c>
      <c r="AR69" s="1" t="s">
        <v>52</v>
      </c>
      <c r="AS69" s="1" t="s">
        <v>52</v>
      </c>
      <c r="AU69" s="1" t="s">
        <v>217</v>
      </c>
      <c r="AV69">
        <v>55</v>
      </c>
    </row>
    <row r="70" spans="1:48" ht="30" customHeight="1" x14ac:dyDescent="0.3">
      <c r="A70" s="15" t="s">
        <v>214</v>
      </c>
      <c r="B70" s="15" t="s">
        <v>218</v>
      </c>
      <c r="C70" s="15" t="s">
        <v>60</v>
      </c>
      <c r="D70" s="13">
        <v>170</v>
      </c>
      <c r="E70" s="14"/>
      <c r="F70" s="14"/>
      <c r="G70" s="14"/>
      <c r="H70" s="14"/>
      <c r="I70" s="14"/>
      <c r="J70" s="14"/>
      <c r="K70" s="14"/>
      <c r="L70" s="14"/>
      <c r="M70" s="15"/>
      <c r="N70" s="1" t="s">
        <v>219</v>
      </c>
      <c r="O70" s="1" t="s">
        <v>52</v>
      </c>
      <c r="P70" s="1" t="s">
        <v>52</v>
      </c>
      <c r="Q70" s="1" t="s">
        <v>173</v>
      </c>
      <c r="R70" s="1" t="s">
        <v>62</v>
      </c>
      <c r="S70" s="1" t="s">
        <v>63</v>
      </c>
      <c r="T70" s="1" t="s">
        <v>63</v>
      </c>
      <c r="AR70" s="1" t="s">
        <v>52</v>
      </c>
      <c r="AS70" s="1" t="s">
        <v>52</v>
      </c>
      <c r="AU70" s="1" t="s">
        <v>220</v>
      </c>
      <c r="AV70">
        <v>56</v>
      </c>
    </row>
    <row r="71" spans="1:48" ht="30" customHeight="1" x14ac:dyDescent="0.3">
      <c r="A71" s="15" t="s">
        <v>214</v>
      </c>
      <c r="B71" s="15" t="s">
        <v>221</v>
      </c>
      <c r="C71" s="15" t="s">
        <v>60</v>
      </c>
      <c r="D71" s="13">
        <v>46</v>
      </c>
      <c r="E71" s="14"/>
      <c r="F71" s="14"/>
      <c r="G71" s="14"/>
      <c r="H71" s="14"/>
      <c r="I71" s="14"/>
      <c r="J71" s="14"/>
      <c r="K71" s="14"/>
      <c r="L71" s="14"/>
      <c r="M71" s="15"/>
      <c r="N71" s="1" t="s">
        <v>222</v>
      </c>
      <c r="O71" s="1" t="s">
        <v>52</v>
      </c>
      <c r="P71" s="1" t="s">
        <v>52</v>
      </c>
      <c r="Q71" s="1" t="s">
        <v>173</v>
      </c>
      <c r="R71" s="1" t="s">
        <v>62</v>
      </c>
      <c r="S71" s="1" t="s">
        <v>63</v>
      </c>
      <c r="T71" s="1" t="s">
        <v>63</v>
      </c>
      <c r="AR71" s="1" t="s">
        <v>52</v>
      </c>
      <c r="AS71" s="1" t="s">
        <v>52</v>
      </c>
      <c r="AU71" s="1" t="s">
        <v>223</v>
      </c>
      <c r="AV71">
        <v>57</v>
      </c>
    </row>
    <row r="72" spans="1:48" ht="30" customHeight="1" x14ac:dyDescent="0.3">
      <c r="A72" s="15" t="s">
        <v>150</v>
      </c>
      <c r="B72" s="15" t="s">
        <v>224</v>
      </c>
      <c r="C72" s="15" t="s">
        <v>60</v>
      </c>
      <c r="D72" s="13">
        <v>1817</v>
      </c>
      <c r="E72" s="14"/>
      <c r="F72" s="14"/>
      <c r="G72" s="14"/>
      <c r="H72" s="14"/>
      <c r="I72" s="14"/>
      <c r="J72" s="14"/>
      <c r="K72" s="14"/>
      <c r="L72" s="14"/>
      <c r="M72" s="15"/>
      <c r="N72" s="1" t="s">
        <v>225</v>
      </c>
      <c r="O72" s="1" t="s">
        <v>52</v>
      </c>
      <c r="P72" s="1" t="s">
        <v>52</v>
      </c>
      <c r="Q72" s="1" t="s">
        <v>173</v>
      </c>
      <c r="R72" s="1" t="s">
        <v>62</v>
      </c>
      <c r="S72" s="1" t="s">
        <v>63</v>
      </c>
      <c r="T72" s="1" t="s">
        <v>63</v>
      </c>
      <c r="AR72" s="1" t="s">
        <v>52</v>
      </c>
      <c r="AS72" s="1" t="s">
        <v>52</v>
      </c>
      <c r="AU72" s="1" t="s">
        <v>226</v>
      </c>
      <c r="AV72">
        <v>58</v>
      </c>
    </row>
    <row r="73" spans="1:48" ht="30" customHeight="1" x14ac:dyDescent="0.3">
      <c r="A73" s="15" t="s">
        <v>150</v>
      </c>
      <c r="B73" s="15" t="s">
        <v>227</v>
      </c>
      <c r="C73" s="15" t="s">
        <v>60</v>
      </c>
      <c r="D73" s="13">
        <v>272</v>
      </c>
      <c r="E73" s="14"/>
      <c r="F73" s="14"/>
      <c r="G73" s="14"/>
      <c r="H73" s="14"/>
      <c r="I73" s="14"/>
      <c r="J73" s="14"/>
      <c r="K73" s="14"/>
      <c r="L73" s="14"/>
      <c r="M73" s="15"/>
      <c r="N73" s="1" t="s">
        <v>228</v>
      </c>
      <c r="O73" s="1" t="s">
        <v>52</v>
      </c>
      <c r="P73" s="1" t="s">
        <v>52</v>
      </c>
      <c r="Q73" s="1" t="s">
        <v>173</v>
      </c>
      <c r="R73" s="1" t="s">
        <v>62</v>
      </c>
      <c r="S73" s="1" t="s">
        <v>63</v>
      </c>
      <c r="T73" s="1" t="s">
        <v>63</v>
      </c>
      <c r="AR73" s="1" t="s">
        <v>52</v>
      </c>
      <c r="AS73" s="1" t="s">
        <v>52</v>
      </c>
      <c r="AU73" s="1" t="s">
        <v>229</v>
      </c>
      <c r="AV73">
        <v>59</v>
      </c>
    </row>
    <row r="74" spans="1:48" ht="30" customHeight="1" x14ac:dyDescent="0.3">
      <c r="A74" s="15" t="s">
        <v>230</v>
      </c>
      <c r="B74" s="15" t="s">
        <v>231</v>
      </c>
      <c r="C74" s="15" t="s">
        <v>60</v>
      </c>
      <c r="D74" s="13">
        <v>10</v>
      </c>
      <c r="E74" s="14"/>
      <c r="F74" s="14"/>
      <c r="G74" s="14"/>
      <c r="H74" s="14"/>
      <c r="I74" s="14"/>
      <c r="J74" s="14"/>
      <c r="K74" s="14"/>
      <c r="L74" s="14"/>
      <c r="M74" s="15"/>
      <c r="N74" s="1" t="s">
        <v>232</v>
      </c>
      <c r="O74" s="1" t="s">
        <v>52</v>
      </c>
      <c r="P74" s="1" t="s">
        <v>52</v>
      </c>
      <c r="Q74" s="1" t="s">
        <v>173</v>
      </c>
      <c r="R74" s="1" t="s">
        <v>62</v>
      </c>
      <c r="S74" s="1" t="s">
        <v>63</v>
      </c>
      <c r="T74" s="1" t="s">
        <v>63</v>
      </c>
      <c r="AR74" s="1" t="s">
        <v>52</v>
      </c>
      <c r="AS74" s="1" t="s">
        <v>52</v>
      </c>
      <c r="AU74" s="1" t="s">
        <v>233</v>
      </c>
      <c r="AV74">
        <v>60</v>
      </c>
    </row>
    <row r="75" spans="1:48" ht="30" customHeight="1" x14ac:dyDescent="0.3">
      <c r="A75" s="15" t="s">
        <v>87</v>
      </c>
      <c r="B75" s="15" t="s">
        <v>234</v>
      </c>
      <c r="C75" s="15" t="s">
        <v>60</v>
      </c>
      <c r="D75" s="13">
        <v>308</v>
      </c>
      <c r="E75" s="14"/>
      <c r="F75" s="14"/>
      <c r="G75" s="14"/>
      <c r="H75" s="14"/>
      <c r="I75" s="14"/>
      <c r="J75" s="14"/>
      <c r="K75" s="14"/>
      <c r="L75" s="14"/>
      <c r="M75" s="15"/>
      <c r="N75" s="1" t="s">
        <v>235</v>
      </c>
      <c r="O75" s="1" t="s">
        <v>52</v>
      </c>
      <c r="P75" s="1" t="s">
        <v>52</v>
      </c>
      <c r="Q75" s="1" t="s">
        <v>173</v>
      </c>
      <c r="R75" s="1" t="s">
        <v>62</v>
      </c>
      <c r="S75" s="1" t="s">
        <v>63</v>
      </c>
      <c r="T75" s="1" t="s">
        <v>63</v>
      </c>
      <c r="AR75" s="1" t="s">
        <v>52</v>
      </c>
      <c r="AS75" s="1" t="s">
        <v>52</v>
      </c>
      <c r="AU75" s="1" t="s">
        <v>236</v>
      </c>
      <c r="AV75">
        <v>61</v>
      </c>
    </row>
    <row r="76" spans="1:48" ht="30" customHeight="1" x14ac:dyDescent="0.3">
      <c r="A76" s="15" t="s">
        <v>87</v>
      </c>
      <c r="B76" s="15" t="s">
        <v>237</v>
      </c>
      <c r="C76" s="15" t="s">
        <v>60</v>
      </c>
      <c r="D76" s="13">
        <v>520</v>
      </c>
      <c r="E76" s="14"/>
      <c r="F76" s="14"/>
      <c r="G76" s="14"/>
      <c r="H76" s="14"/>
      <c r="I76" s="14"/>
      <c r="J76" s="14"/>
      <c r="K76" s="14"/>
      <c r="L76" s="14"/>
      <c r="M76" s="15"/>
      <c r="N76" s="1" t="s">
        <v>238</v>
      </c>
      <c r="O76" s="1" t="s">
        <v>52</v>
      </c>
      <c r="P76" s="1" t="s">
        <v>52</v>
      </c>
      <c r="Q76" s="1" t="s">
        <v>173</v>
      </c>
      <c r="R76" s="1" t="s">
        <v>62</v>
      </c>
      <c r="S76" s="1" t="s">
        <v>63</v>
      </c>
      <c r="T76" s="1" t="s">
        <v>63</v>
      </c>
      <c r="AR76" s="1" t="s">
        <v>52</v>
      </c>
      <c r="AS76" s="1" t="s">
        <v>52</v>
      </c>
      <c r="AU76" s="1" t="s">
        <v>239</v>
      </c>
      <c r="AV76">
        <v>62</v>
      </c>
    </row>
    <row r="77" spans="1:48" ht="30" customHeight="1" x14ac:dyDescent="0.3">
      <c r="A77" s="15" t="s">
        <v>87</v>
      </c>
      <c r="B77" s="15" t="s">
        <v>240</v>
      </c>
      <c r="C77" s="15" t="s">
        <v>60</v>
      </c>
      <c r="D77" s="13">
        <v>40</v>
      </c>
      <c r="E77" s="14"/>
      <c r="F77" s="14"/>
      <c r="G77" s="14"/>
      <c r="H77" s="14"/>
      <c r="I77" s="14"/>
      <c r="J77" s="14"/>
      <c r="K77" s="14"/>
      <c r="L77" s="14"/>
      <c r="M77" s="15"/>
      <c r="N77" s="1" t="s">
        <v>241</v>
      </c>
      <c r="O77" s="1" t="s">
        <v>52</v>
      </c>
      <c r="P77" s="1" t="s">
        <v>52</v>
      </c>
      <c r="Q77" s="1" t="s">
        <v>173</v>
      </c>
      <c r="R77" s="1" t="s">
        <v>62</v>
      </c>
      <c r="S77" s="1" t="s">
        <v>63</v>
      </c>
      <c r="T77" s="1" t="s">
        <v>63</v>
      </c>
      <c r="AR77" s="1" t="s">
        <v>52</v>
      </c>
      <c r="AS77" s="1" t="s">
        <v>52</v>
      </c>
      <c r="AU77" s="1" t="s">
        <v>242</v>
      </c>
      <c r="AV77">
        <v>63</v>
      </c>
    </row>
    <row r="78" spans="1:48" ht="30" customHeight="1" x14ac:dyDescent="0.3">
      <c r="A78" s="15" t="s">
        <v>87</v>
      </c>
      <c r="B78" s="15" t="s">
        <v>243</v>
      </c>
      <c r="C78" s="15" t="s">
        <v>60</v>
      </c>
      <c r="D78" s="13">
        <v>660</v>
      </c>
      <c r="E78" s="14"/>
      <c r="F78" s="14"/>
      <c r="G78" s="14"/>
      <c r="H78" s="14"/>
      <c r="I78" s="14"/>
      <c r="J78" s="14"/>
      <c r="K78" s="14"/>
      <c r="L78" s="14"/>
      <c r="M78" s="15"/>
      <c r="N78" s="1" t="s">
        <v>244</v>
      </c>
      <c r="O78" s="1" t="s">
        <v>52</v>
      </c>
      <c r="P78" s="1" t="s">
        <v>52</v>
      </c>
      <c r="Q78" s="1" t="s">
        <v>173</v>
      </c>
      <c r="R78" s="1" t="s">
        <v>62</v>
      </c>
      <c r="S78" s="1" t="s">
        <v>63</v>
      </c>
      <c r="T78" s="1" t="s">
        <v>63</v>
      </c>
      <c r="AR78" s="1" t="s">
        <v>52</v>
      </c>
      <c r="AS78" s="1" t="s">
        <v>52</v>
      </c>
      <c r="AU78" s="1" t="s">
        <v>245</v>
      </c>
      <c r="AV78">
        <v>64</v>
      </c>
    </row>
    <row r="79" spans="1:48" ht="30" customHeight="1" x14ac:dyDescent="0.3">
      <c r="A79" s="15" t="s">
        <v>87</v>
      </c>
      <c r="B79" s="15" t="s">
        <v>246</v>
      </c>
      <c r="C79" s="15" t="s">
        <v>60</v>
      </c>
      <c r="D79" s="13">
        <v>364</v>
      </c>
      <c r="E79" s="14"/>
      <c r="F79" s="14"/>
      <c r="G79" s="14"/>
      <c r="H79" s="14"/>
      <c r="I79" s="14"/>
      <c r="J79" s="14"/>
      <c r="K79" s="14"/>
      <c r="L79" s="14"/>
      <c r="M79" s="15"/>
      <c r="N79" s="1" t="s">
        <v>247</v>
      </c>
      <c r="O79" s="1" t="s">
        <v>52</v>
      </c>
      <c r="P79" s="1" t="s">
        <v>52</v>
      </c>
      <c r="Q79" s="1" t="s">
        <v>173</v>
      </c>
      <c r="R79" s="1" t="s">
        <v>62</v>
      </c>
      <c r="S79" s="1" t="s">
        <v>63</v>
      </c>
      <c r="T79" s="1" t="s">
        <v>63</v>
      </c>
      <c r="AR79" s="1" t="s">
        <v>52</v>
      </c>
      <c r="AS79" s="1" t="s">
        <v>52</v>
      </c>
      <c r="AU79" s="1" t="s">
        <v>248</v>
      </c>
      <c r="AV79">
        <v>65</v>
      </c>
    </row>
    <row r="80" spans="1:48" ht="30" customHeight="1" x14ac:dyDescent="0.3">
      <c r="A80" s="15" t="s">
        <v>87</v>
      </c>
      <c r="B80" s="15" t="s">
        <v>249</v>
      </c>
      <c r="C80" s="15" t="s">
        <v>60</v>
      </c>
      <c r="D80" s="13">
        <v>550</v>
      </c>
      <c r="E80" s="14"/>
      <c r="F80" s="14"/>
      <c r="G80" s="14"/>
      <c r="H80" s="14"/>
      <c r="I80" s="14"/>
      <c r="J80" s="14"/>
      <c r="K80" s="14"/>
      <c r="L80" s="14"/>
      <c r="M80" s="15"/>
      <c r="N80" s="1" t="s">
        <v>250</v>
      </c>
      <c r="O80" s="1" t="s">
        <v>52</v>
      </c>
      <c r="P80" s="1" t="s">
        <v>52</v>
      </c>
      <c r="Q80" s="1" t="s">
        <v>173</v>
      </c>
      <c r="R80" s="1" t="s">
        <v>62</v>
      </c>
      <c r="S80" s="1" t="s">
        <v>63</v>
      </c>
      <c r="T80" s="1" t="s">
        <v>63</v>
      </c>
      <c r="AR80" s="1" t="s">
        <v>52</v>
      </c>
      <c r="AS80" s="1" t="s">
        <v>52</v>
      </c>
      <c r="AU80" s="1" t="s">
        <v>251</v>
      </c>
      <c r="AV80">
        <v>66</v>
      </c>
    </row>
    <row r="81" spans="1:48" ht="30" customHeight="1" x14ac:dyDescent="0.3">
      <c r="A81" s="15" t="s">
        <v>87</v>
      </c>
      <c r="B81" s="15" t="s">
        <v>252</v>
      </c>
      <c r="C81" s="15" t="s">
        <v>60</v>
      </c>
      <c r="D81" s="13">
        <v>1267</v>
      </c>
      <c r="E81" s="14"/>
      <c r="F81" s="14"/>
      <c r="G81" s="14"/>
      <c r="H81" s="14"/>
      <c r="I81" s="14"/>
      <c r="J81" s="14"/>
      <c r="K81" s="14"/>
      <c r="L81" s="14"/>
      <c r="M81" s="15"/>
      <c r="N81" s="1" t="s">
        <v>253</v>
      </c>
      <c r="O81" s="1" t="s">
        <v>52</v>
      </c>
      <c r="P81" s="1" t="s">
        <v>52</v>
      </c>
      <c r="Q81" s="1" t="s">
        <v>173</v>
      </c>
      <c r="R81" s="1" t="s">
        <v>62</v>
      </c>
      <c r="S81" s="1" t="s">
        <v>63</v>
      </c>
      <c r="T81" s="1" t="s">
        <v>63</v>
      </c>
      <c r="AR81" s="1" t="s">
        <v>52</v>
      </c>
      <c r="AS81" s="1" t="s">
        <v>52</v>
      </c>
      <c r="AU81" s="1" t="s">
        <v>254</v>
      </c>
      <c r="AV81">
        <v>67</v>
      </c>
    </row>
    <row r="82" spans="1:48" ht="30" customHeight="1" x14ac:dyDescent="0.3">
      <c r="A82" s="15" t="s">
        <v>87</v>
      </c>
      <c r="B82" s="15" t="s">
        <v>255</v>
      </c>
      <c r="C82" s="15" t="s">
        <v>60</v>
      </c>
      <c r="D82" s="13">
        <v>66</v>
      </c>
      <c r="E82" s="14"/>
      <c r="F82" s="14"/>
      <c r="G82" s="14"/>
      <c r="H82" s="14"/>
      <c r="I82" s="14"/>
      <c r="J82" s="14"/>
      <c r="K82" s="14"/>
      <c r="L82" s="14"/>
      <c r="M82" s="15"/>
      <c r="N82" s="1" t="s">
        <v>256</v>
      </c>
      <c r="O82" s="1" t="s">
        <v>52</v>
      </c>
      <c r="P82" s="1" t="s">
        <v>52</v>
      </c>
      <c r="Q82" s="1" t="s">
        <v>173</v>
      </c>
      <c r="R82" s="1" t="s">
        <v>62</v>
      </c>
      <c r="S82" s="1" t="s">
        <v>63</v>
      </c>
      <c r="T82" s="1" t="s">
        <v>63</v>
      </c>
      <c r="AR82" s="1" t="s">
        <v>52</v>
      </c>
      <c r="AS82" s="1" t="s">
        <v>52</v>
      </c>
      <c r="AU82" s="1" t="s">
        <v>257</v>
      </c>
      <c r="AV82">
        <v>68</v>
      </c>
    </row>
    <row r="83" spans="1:48" ht="30" customHeight="1" x14ac:dyDescent="0.3">
      <c r="A83" s="15" t="s">
        <v>87</v>
      </c>
      <c r="B83" s="15" t="s">
        <v>258</v>
      </c>
      <c r="C83" s="15" t="s">
        <v>60</v>
      </c>
      <c r="D83" s="13">
        <v>450</v>
      </c>
      <c r="E83" s="14"/>
      <c r="F83" s="14"/>
      <c r="G83" s="14"/>
      <c r="H83" s="14"/>
      <c r="I83" s="14"/>
      <c r="J83" s="14"/>
      <c r="K83" s="14"/>
      <c r="L83" s="14"/>
      <c r="M83" s="15"/>
      <c r="N83" s="1" t="s">
        <v>259</v>
      </c>
      <c r="O83" s="1" t="s">
        <v>52</v>
      </c>
      <c r="P83" s="1" t="s">
        <v>52</v>
      </c>
      <c r="Q83" s="1" t="s">
        <v>173</v>
      </c>
      <c r="R83" s="1" t="s">
        <v>62</v>
      </c>
      <c r="S83" s="1" t="s">
        <v>63</v>
      </c>
      <c r="T83" s="1" t="s">
        <v>63</v>
      </c>
      <c r="AR83" s="1" t="s">
        <v>52</v>
      </c>
      <c r="AS83" s="1" t="s">
        <v>52</v>
      </c>
      <c r="AU83" s="1" t="s">
        <v>260</v>
      </c>
      <c r="AV83">
        <v>69</v>
      </c>
    </row>
    <row r="84" spans="1:48" ht="30" customHeight="1" x14ac:dyDescent="0.3">
      <c r="A84" s="15" t="s">
        <v>87</v>
      </c>
      <c r="B84" s="15" t="s">
        <v>231</v>
      </c>
      <c r="C84" s="15" t="s">
        <v>60</v>
      </c>
      <c r="D84" s="13">
        <v>348</v>
      </c>
      <c r="E84" s="14"/>
      <c r="F84" s="14"/>
      <c r="G84" s="14"/>
      <c r="H84" s="14"/>
      <c r="I84" s="14"/>
      <c r="J84" s="14"/>
      <c r="K84" s="14"/>
      <c r="L84" s="14"/>
      <c r="M84" s="15"/>
      <c r="N84" s="1" t="s">
        <v>261</v>
      </c>
      <c r="O84" s="1" t="s">
        <v>52</v>
      </c>
      <c r="P84" s="1" t="s">
        <v>52</v>
      </c>
      <c r="Q84" s="1" t="s">
        <v>173</v>
      </c>
      <c r="R84" s="1" t="s">
        <v>62</v>
      </c>
      <c r="S84" s="1" t="s">
        <v>63</v>
      </c>
      <c r="T84" s="1" t="s">
        <v>63</v>
      </c>
      <c r="AR84" s="1" t="s">
        <v>52</v>
      </c>
      <c r="AS84" s="1" t="s">
        <v>52</v>
      </c>
      <c r="AU84" s="1" t="s">
        <v>262</v>
      </c>
      <c r="AV84">
        <v>70</v>
      </c>
    </row>
    <row r="85" spans="1:48" ht="30" customHeight="1" x14ac:dyDescent="0.3">
      <c r="A85" s="15" t="s">
        <v>87</v>
      </c>
      <c r="B85" s="15" t="s">
        <v>263</v>
      </c>
      <c r="C85" s="15" t="s">
        <v>60</v>
      </c>
      <c r="D85" s="13">
        <v>55</v>
      </c>
      <c r="E85" s="14"/>
      <c r="F85" s="14"/>
      <c r="G85" s="14"/>
      <c r="H85" s="14"/>
      <c r="I85" s="14"/>
      <c r="J85" s="14"/>
      <c r="K85" s="14"/>
      <c r="L85" s="14"/>
      <c r="M85" s="15"/>
      <c r="N85" s="1" t="s">
        <v>264</v>
      </c>
      <c r="O85" s="1" t="s">
        <v>52</v>
      </c>
      <c r="P85" s="1" t="s">
        <v>52</v>
      </c>
      <c r="Q85" s="1" t="s">
        <v>173</v>
      </c>
      <c r="R85" s="1" t="s">
        <v>62</v>
      </c>
      <c r="S85" s="1" t="s">
        <v>63</v>
      </c>
      <c r="T85" s="1" t="s">
        <v>63</v>
      </c>
      <c r="AR85" s="1" t="s">
        <v>52</v>
      </c>
      <c r="AS85" s="1" t="s">
        <v>52</v>
      </c>
      <c r="AU85" s="1" t="s">
        <v>265</v>
      </c>
      <c r="AV85">
        <v>71</v>
      </c>
    </row>
    <row r="86" spans="1:48" ht="30" customHeight="1" x14ac:dyDescent="0.3">
      <c r="A86" s="15" t="s">
        <v>266</v>
      </c>
      <c r="B86" s="15" t="s">
        <v>231</v>
      </c>
      <c r="C86" s="15" t="s">
        <v>60</v>
      </c>
      <c r="D86" s="13">
        <v>36</v>
      </c>
      <c r="E86" s="14"/>
      <c r="F86" s="14"/>
      <c r="G86" s="14"/>
      <c r="H86" s="14"/>
      <c r="I86" s="14"/>
      <c r="J86" s="14"/>
      <c r="K86" s="14"/>
      <c r="L86" s="14"/>
      <c r="M86" s="15"/>
      <c r="N86" s="1" t="s">
        <v>267</v>
      </c>
      <c r="O86" s="1" t="s">
        <v>52</v>
      </c>
      <c r="P86" s="1" t="s">
        <v>52</v>
      </c>
      <c r="Q86" s="1" t="s">
        <v>173</v>
      </c>
      <c r="R86" s="1" t="s">
        <v>62</v>
      </c>
      <c r="S86" s="1" t="s">
        <v>63</v>
      </c>
      <c r="T86" s="1" t="s">
        <v>63</v>
      </c>
      <c r="AR86" s="1" t="s">
        <v>52</v>
      </c>
      <c r="AS86" s="1" t="s">
        <v>52</v>
      </c>
      <c r="AU86" s="1" t="s">
        <v>268</v>
      </c>
      <c r="AV86">
        <v>72</v>
      </c>
    </row>
    <row r="87" spans="1:48" ht="30" customHeight="1" x14ac:dyDescent="0.3">
      <c r="A87" s="13"/>
      <c r="B87" s="13"/>
      <c r="C87" s="13"/>
      <c r="D87" s="13"/>
      <c r="E87" s="14"/>
      <c r="F87" s="14"/>
      <c r="G87" s="14"/>
      <c r="H87" s="14"/>
      <c r="I87" s="14"/>
      <c r="J87" s="14"/>
      <c r="K87" s="14"/>
      <c r="L87" s="14"/>
      <c r="M87" s="13"/>
      <c r="Q87" s="1" t="s">
        <v>173</v>
      </c>
    </row>
    <row r="88" spans="1:48" ht="30" customHeight="1" x14ac:dyDescent="0.3">
      <c r="A88" s="13"/>
      <c r="B88" s="13"/>
      <c r="C88" s="13"/>
      <c r="D88" s="13"/>
      <c r="E88" s="14"/>
      <c r="F88" s="14"/>
      <c r="G88" s="14"/>
      <c r="H88" s="14"/>
      <c r="I88" s="14"/>
      <c r="J88" s="14"/>
      <c r="K88" s="14"/>
      <c r="L88" s="14"/>
      <c r="M88" s="13"/>
      <c r="Q88" s="1" t="s">
        <v>173</v>
      </c>
    </row>
    <row r="89" spans="1:48" ht="30" customHeight="1" x14ac:dyDescent="0.3">
      <c r="A89" s="13"/>
      <c r="B89" s="13"/>
      <c r="C89" s="13"/>
      <c r="D89" s="13"/>
      <c r="E89" s="14"/>
      <c r="F89" s="14"/>
      <c r="G89" s="14"/>
      <c r="H89" s="14"/>
      <c r="I89" s="14"/>
      <c r="J89" s="14"/>
      <c r="K89" s="14"/>
      <c r="L89" s="14"/>
      <c r="M89" s="13"/>
      <c r="Q89" s="1" t="s">
        <v>173</v>
      </c>
    </row>
    <row r="90" spans="1:48" ht="30" customHeight="1" x14ac:dyDescent="0.3">
      <c r="A90" s="13"/>
      <c r="B90" s="13"/>
      <c r="C90" s="13"/>
      <c r="D90" s="13"/>
      <c r="E90" s="14"/>
      <c r="F90" s="14"/>
      <c r="G90" s="14"/>
      <c r="H90" s="14"/>
      <c r="I90" s="14"/>
      <c r="J90" s="14"/>
      <c r="K90" s="14"/>
      <c r="L90" s="14"/>
      <c r="M90" s="13"/>
      <c r="Q90" s="1" t="s">
        <v>173</v>
      </c>
    </row>
    <row r="91" spans="1:48" ht="30" customHeight="1" x14ac:dyDescent="0.3">
      <c r="A91" s="13"/>
      <c r="B91" s="13"/>
      <c r="C91" s="13"/>
      <c r="D91" s="13"/>
      <c r="E91" s="14"/>
      <c r="F91" s="14"/>
      <c r="G91" s="14"/>
      <c r="H91" s="14"/>
      <c r="I91" s="14"/>
      <c r="J91" s="14"/>
      <c r="K91" s="14"/>
      <c r="L91" s="14"/>
      <c r="M91" s="13"/>
      <c r="Q91" s="1" t="s">
        <v>173</v>
      </c>
    </row>
    <row r="92" spans="1:48" ht="30" customHeight="1" x14ac:dyDescent="0.3">
      <c r="A92" s="13"/>
      <c r="B92" s="13"/>
      <c r="C92" s="13"/>
      <c r="D92" s="13"/>
      <c r="E92" s="14"/>
      <c r="F92" s="14"/>
      <c r="G92" s="14"/>
      <c r="H92" s="14"/>
      <c r="I92" s="14"/>
      <c r="J92" s="14"/>
      <c r="K92" s="14"/>
      <c r="L92" s="14"/>
      <c r="M92" s="13"/>
      <c r="Q92" s="1" t="s">
        <v>173</v>
      </c>
    </row>
    <row r="93" spans="1:48" ht="30" customHeight="1" x14ac:dyDescent="0.3">
      <c r="A93" s="13"/>
      <c r="B93" s="13"/>
      <c r="C93" s="13"/>
      <c r="D93" s="13"/>
      <c r="E93" s="14"/>
      <c r="F93" s="14"/>
      <c r="G93" s="14"/>
      <c r="H93" s="14"/>
      <c r="I93" s="14"/>
      <c r="J93" s="14"/>
      <c r="K93" s="14"/>
      <c r="L93" s="14"/>
      <c r="M93" s="13"/>
      <c r="Q93" s="1" t="s">
        <v>173</v>
      </c>
    </row>
    <row r="94" spans="1:48" ht="30" customHeight="1" x14ac:dyDescent="0.3">
      <c r="A94" s="13"/>
      <c r="B94" s="13"/>
      <c r="C94" s="13"/>
      <c r="D94" s="13"/>
      <c r="E94" s="14"/>
      <c r="F94" s="14"/>
      <c r="G94" s="14"/>
      <c r="H94" s="14"/>
      <c r="I94" s="14"/>
      <c r="J94" s="14"/>
      <c r="K94" s="14"/>
      <c r="L94" s="14"/>
      <c r="M94" s="13"/>
      <c r="Q94" s="1" t="s">
        <v>173</v>
      </c>
    </row>
    <row r="95" spans="1:48" ht="30" customHeight="1" x14ac:dyDescent="0.3">
      <c r="A95" s="13"/>
      <c r="B95" s="13"/>
      <c r="C95" s="13"/>
      <c r="D95" s="13"/>
      <c r="E95" s="14"/>
      <c r="F95" s="14"/>
      <c r="G95" s="14"/>
      <c r="H95" s="14"/>
      <c r="I95" s="14"/>
      <c r="J95" s="14"/>
      <c r="K95" s="14"/>
      <c r="L95" s="14"/>
      <c r="M95" s="13"/>
      <c r="Q95" s="1" t="s">
        <v>173</v>
      </c>
    </row>
    <row r="96" spans="1:48" ht="30" customHeight="1" x14ac:dyDescent="0.3">
      <c r="A96" s="13"/>
      <c r="B96" s="13"/>
      <c r="C96" s="13"/>
      <c r="D96" s="13"/>
      <c r="E96" s="14"/>
      <c r="F96" s="14"/>
      <c r="G96" s="14"/>
      <c r="H96" s="14"/>
      <c r="I96" s="14"/>
      <c r="J96" s="14"/>
      <c r="K96" s="14"/>
      <c r="L96" s="14"/>
      <c r="M96" s="13"/>
      <c r="Q96" s="1" t="s">
        <v>173</v>
      </c>
    </row>
    <row r="97" spans="1:48" ht="30" customHeight="1" x14ac:dyDescent="0.3">
      <c r="A97" s="13"/>
      <c r="B97" s="13"/>
      <c r="C97" s="13"/>
      <c r="D97" s="13"/>
      <c r="E97" s="14"/>
      <c r="F97" s="14"/>
      <c r="G97" s="14"/>
      <c r="H97" s="14"/>
      <c r="I97" s="14"/>
      <c r="J97" s="14"/>
      <c r="K97" s="14"/>
      <c r="L97" s="14"/>
      <c r="M97" s="13"/>
      <c r="Q97" s="1" t="s">
        <v>173</v>
      </c>
    </row>
    <row r="98" spans="1:48" ht="30" customHeight="1" x14ac:dyDescent="0.3">
      <c r="A98" s="13"/>
      <c r="B98" s="13"/>
      <c r="C98" s="13"/>
      <c r="D98" s="13"/>
      <c r="E98" s="14"/>
      <c r="F98" s="14"/>
      <c r="G98" s="14"/>
      <c r="H98" s="14"/>
      <c r="I98" s="14"/>
      <c r="J98" s="14"/>
      <c r="K98" s="14"/>
      <c r="L98" s="14"/>
      <c r="M98" s="13"/>
      <c r="Q98" s="1" t="s">
        <v>173</v>
      </c>
    </row>
    <row r="99" spans="1:48" ht="30" customHeight="1" x14ac:dyDescent="0.3">
      <c r="A99" s="15" t="s">
        <v>106</v>
      </c>
      <c r="B99" s="13"/>
      <c r="C99" s="13"/>
      <c r="D99" s="13"/>
      <c r="E99" s="14"/>
      <c r="F99" s="14">
        <f>SUMIF(Q53:Q98,"010103",F53:F98)</f>
        <v>0</v>
      </c>
      <c r="G99" s="14"/>
      <c r="H99" s="14">
        <f>SUMIF(Q53:Q98,"010103",H53:H98)</f>
        <v>0</v>
      </c>
      <c r="I99" s="14"/>
      <c r="J99" s="14">
        <f>SUMIF(Q53:Q98,"010103",J53:J98)</f>
        <v>0</v>
      </c>
      <c r="K99" s="14"/>
      <c r="L99" s="14">
        <f>SUMIF(Q53:Q98,"010103",L53:L98)</f>
        <v>0</v>
      </c>
      <c r="M99" s="13"/>
      <c r="N99" t="s">
        <v>107</v>
      </c>
    </row>
    <row r="100" spans="1:48" ht="30" customHeight="1" x14ac:dyDescent="0.3">
      <c r="A100" s="15" t="s">
        <v>269</v>
      </c>
      <c r="B100" s="15" t="s">
        <v>52</v>
      </c>
      <c r="C100" s="13"/>
      <c r="D100" s="13"/>
      <c r="E100" s="14"/>
      <c r="F100" s="14"/>
      <c r="G100" s="14"/>
      <c r="H100" s="14"/>
      <c r="I100" s="14"/>
      <c r="J100" s="14"/>
      <c r="K100" s="14"/>
      <c r="L100" s="14"/>
      <c r="M100" s="13"/>
      <c r="Q100" s="1" t="s">
        <v>270</v>
      </c>
    </row>
    <row r="101" spans="1:48" ht="30" customHeight="1" x14ac:dyDescent="0.3">
      <c r="A101" s="15" t="s">
        <v>271</v>
      </c>
      <c r="B101" s="15" t="s">
        <v>272</v>
      </c>
      <c r="C101" s="15" t="s">
        <v>273</v>
      </c>
      <c r="D101" s="13">
        <v>1</v>
      </c>
      <c r="E101" s="14"/>
      <c r="F101" s="14"/>
      <c r="G101" s="14"/>
      <c r="H101" s="14"/>
      <c r="I101" s="14"/>
      <c r="J101" s="14"/>
      <c r="K101" s="14"/>
      <c r="L101" s="14"/>
      <c r="M101" s="15"/>
      <c r="N101" s="1" t="s">
        <v>274</v>
      </c>
      <c r="O101" s="1" t="s">
        <v>52</v>
      </c>
      <c r="P101" s="1" t="s">
        <v>52</v>
      </c>
      <c r="Q101" s="1" t="s">
        <v>270</v>
      </c>
      <c r="R101" s="1" t="s">
        <v>62</v>
      </c>
      <c r="S101" s="1" t="s">
        <v>63</v>
      </c>
      <c r="T101" s="1" t="s">
        <v>63</v>
      </c>
      <c r="AR101" s="1" t="s">
        <v>52</v>
      </c>
      <c r="AS101" s="1" t="s">
        <v>52</v>
      </c>
      <c r="AU101" s="1" t="s">
        <v>275</v>
      </c>
      <c r="AV101">
        <v>79</v>
      </c>
    </row>
    <row r="102" spans="1:48" ht="30" customHeight="1" x14ac:dyDescent="0.3">
      <c r="A102" s="15" t="s">
        <v>276</v>
      </c>
      <c r="B102" s="15" t="s">
        <v>272</v>
      </c>
      <c r="C102" s="15" t="s">
        <v>273</v>
      </c>
      <c r="D102" s="13">
        <v>1</v>
      </c>
      <c r="E102" s="14"/>
      <c r="F102" s="14"/>
      <c r="G102" s="14"/>
      <c r="H102" s="14"/>
      <c r="I102" s="14"/>
      <c r="J102" s="14"/>
      <c r="K102" s="14"/>
      <c r="L102" s="14"/>
      <c r="M102" s="15"/>
      <c r="N102" s="1" t="s">
        <v>277</v>
      </c>
      <c r="O102" s="1" t="s">
        <v>52</v>
      </c>
      <c r="P102" s="1" t="s">
        <v>52</v>
      </c>
      <c r="Q102" s="1" t="s">
        <v>270</v>
      </c>
      <c r="R102" s="1" t="s">
        <v>62</v>
      </c>
      <c r="S102" s="1" t="s">
        <v>63</v>
      </c>
      <c r="T102" s="1" t="s">
        <v>63</v>
      </c>
      <c r="AR102" s="1" t="s">
        <v>52</v>
      </c>
      <c r="AS102" s="1" t="s">
        <v>52</v>
      </c>
      <c r="AU102" s="1" t="s">
        <v>278</v>
      </c>
      <c r="AV102">
        <v>78</v>
      </c>
    </row>
    <row r="103" spans="1:48" ht="30" customHeight="1" x14ac:dyDescent="0.3">
      <c r="A103" s="15" t="s">
        <v>279</v>
      </c>
      <c r="B103" s="15" t="s">
        <v>272</v>
      </c>
      <c r="C103" s="15" t="s">
        <v>273</v>
      </c>
      <c r="D103" s="13">
        <v>1</v>
      </c>
      <c r="E103" s="14"/>
      <c r="F103" s="14"/>
      <c r="G103" s="14"/>
      <c r="H103" s="14"/>
      <c r="I103" s="14"/>
      <c r="J103" s="14"/>
      <c r="K103" s="14"/>
      <c r="L103" s="14"/>
      <c r="M103" s="15"/>
      <c r="N103" s="1" t="s">
        <v>280</v>
      </c>
      <c r="O103" s="1" t="s">
        <v>52</v>
      </c>
      <c r="P103" s="1" t="s">
        <v>52</v>
      </c>
      <c r="Q103" s="1" t="s">
        <v>270</v>
      </c>
      <c r="R103" s="1" t="s">
        <v>62</v>
      </c>
      <c r="S103" s="1" t="s">
        <v>63</v>
      </c>
      <c r="T103" s="1" t="s">
        <v>63</v>
      </c>
      <c r="AR103" s="1" t="s">
        <v>52</v>
      </c>
      <c r="AS103" s="1" t="s">
        <v>52</v>
      </c>
      <c r="AU103" s="1" t="s">
        <v>281</v>
      </c>
      <c r="AV103">
        <v>80</v>
      </c>
    </row>
    <row r="104" spans="1:48" ht="30" customHeight="1" x14ac:dyDescent="0.3">
      <c r="A104" s="15" t="s">
        <v>282</v>
      </c>
      <c r="B104" s="15" t="s">
        <v>283</v>
      </c>
      <c r="C104" s="15" t="s">
        <v>273</v>
      </c>
      <c r="D104" s="13">
        <v>1</v>
      </c>
      <c r="E104" s="14"/>
      <c r="F104" s="14"/>
      <c r="G104" s="14"/>
      <c r="H104" s="14"/>
      <c r="I104" s="14"/>
      <c r="J104" s="14"/>
      <c r="K104" s="14"/>
      <c r="L104" s="14"/>
      <c r="M104" s="15"/>
      <c r="N104" s="1" t="s">
        <v>284</v>
      </c>
      <c r="O104" s="1" t="s">
        <v>52</v>
      </c>
      <c r="P104" s="1" t="s">
        <v>52</v>
      </c>
      <c r="Q104" s="1" t="s">
        <v>270</v>
      </c>
      <c r="R104" s="1" t="s">
        <v>62</v>
      </c>
      <c r="S104" s="1" t="s">
        <v>63</v>
      </c>
      <c r="T104" s="1" t="s">
        <v>63</v>
      </c>
      <c r="AR104" s="1" t="s">
        <v>52</v>
      </c>
      <c r="AS104" s="1" t="s">
        <v>52</v>
      </c>
      <c r="AU104" s="1" t="s">
        <v>285</v>
      </c>
      <c r="AV104">
        <v>81</v>
      </c>
    </row>
    <row r="105" spans="1:48" ht="30" customHeight="1" x14ac:dyDescent="0.3">
      <c r="A105" s="15" t="s">
        <v>286</v>
      </c>
      <c r="B105" s="15" t="s">
        <v>283</v>
      </c>
      <c r="C105" s="15" t="s">
        <v>273</v>
      </c>
      <c r="D105" s="13">
        <v>1</v>
      </c>
      <c r="E105" s="14"/>
      <c r="F105" s="14"/>
      <c r="G105" s="14"/>
      <c r="H105" s="14"/>
      <c r="I105" s="14"/>
      <c r="J105" s="14"/>
      <c r="K105" s="14"/>
      <c r="L105" s="14"/>
      <c r="M105" s="15"/>
      <c r="N105" s="1" t="s">
        <v>287</v>
      </c>
      <c r="O105" s="1" t="s">
        <v>52</v>
      </c>
      <c r="P105" s="1" t="s">
        <v>52</v>
      </c>
      <c r="Q105" s="1" t="s">
        <v>270</v>
      </c>
      <c r="R105" s="1" t="s">
        <v>62</v>
      </c>
      <c r="S105" s="1" t="s">
        <v>63</v>
      </c>
      <c r="T105" s="1" t="s">
        <v>63</v>
      </c>
      <c r="AR105" s="1" t="s">
        <v>52</v>
      </c>
      <c r="AS105" s="1" t="s">
        <v>52</v>
      </c>
      <c r="AU105" s="1" t="s">
        <v>288</v>
      </c>
      <c r="AV105">
        <v>82</v>
      </c>
    </row>
    <row r="106" spans="1:48" ht="30" customHeight="1" x14ac:dyDescent="0.3">
      <c r="A106" s="15" t="s">
        <v>289</v>
      </c>
      <c r="B106" s="15" t="s">
        <v>283</v>
      </c>
      <c r="C106" s="15" t="s">
        <v>273</v>
      </c>
      <c r="D106" s="13">
        <v>1</v>
      </c>
      <c r="E106" s="14"/>
      <c r="F106" s="14"/>
      <c r="G106" s="14"/>
      <c r="H106" s="14"/>
      <c r="I106" s="14"/>
      <c r="J106" s="14"/>
      <c r="K106" s="14"/>
      <c r="L106" s="14"/>
      <c r="M106" s="15"/>
      <c r="N106" s="1" t="s">
        <v>290</v>
      </c>
      <c r="O106" s="1" t="s">
        <v>52</v>
      </c>
      <c r="P106" s="1" t="s">
        <v>52</v>
      </c>
      <c r="Q106" s="1" t="s">
        <v>270</v>
      </c>
      <c r="R106" s="1" t="s">
        <v>62</v>
      </c>
      <c r="S106" s="1" t="s">
        <v>63</v>
      </c>
      <c r="T106" s="1" t="s">
        <v>63</v>
      </c>
      <c r="AR106" s="1" t="s">
        <v>52</v>
      </c>
      <c r="AS106" s="1" t="s">
        <v>52</v>
      </c>
      <c r="AU106" s="1" t="s">
        <v>291</v>
      </c>
      <c r="AV106">
        <v>83</v>
      </c>
    </row>
    <row r="107" spans="1:48" ht="30" customHeight="1" x14ac:dyDescent="0.3">
      <c r="A107" s="15" t="s">
        <v>292</v>
      </c>
      <c r="B107" s="15" t="s">
        <v>283</v>
      </c>
      <c r="C107" s="15" t="s">
        <v>273</v>
      </c>
      <c r="D107" s="13">
        <v>5</v>
      </c>
      <c r="E107" s="14"/>
      <c r="F107" s="14"/>
      <c r="G107" s="14"/>
      <c r="H107" s="14"/>
      <c r="I107" s="14"/>
      <c r="J107" s="14"/>
      <c r="K107" s="14"/>
      <c r="L107" s="14"/>
      <c r="M107" s="15"/>
      <c r="N107" s="1" t="s">
        <v>293</v>
      </c>
      <c r="O107" s="1" t="s">
        <v>52</v>
      </c>
      <c r="P107" s="1" t="s">
        <v>52</v>
      </c>
      <c r="Q107" s="1" t="s">
        <v>270</v>
      </c>
      <c r="R107" s="1" t="s">
        <v>62</v>
      </c>
      <c r="S107" s="1" t="s">
        <v>63</v>
      </c>
      <c r="T107" s="1" t="s">
        <v>63</v>
      </c>
      <c r="AR107" s="1" t="s">
        <v>52</v>
      </c>
      <c r="AS107" s="1" t="s">
        <v>52</v>
      </c>
      <c r="AU107" s="1" t="s">
        <v>294</v>
      </c>
      <c r="AV107">
        <v>84</v>
      </c>
    </row>
    <row r="108" spans="1:48" ht="30" customHeight="1" x14ac:dyDescent="0.3">
      <c r="A108" s="15" t="s">
        <v>295</v>
      </c>
      <c r="B108" s="15" t="s">
        <v>283</v>
      </c>
      <c r="C108" s="15" t="s">
        <v>273</v>
      </c>
      <c r="D108" s="13">
        <v>1</v>
      </c>
      <c r="E108" s="14"/>
      <c r="F108" s="14"/>
      <c r="G108" s="14"/>
      <c r="H108" s="14"/>
      <c r="I108" s="14"/>
      <c r="J108" s="14"/>
      <c r="K108" s="14"/>
      <c r="L108" s="14"/>
      <c r="M108" s="15"/>
      <c r="N108" s="1" t="s">
        <v>296</v>
      </c>
      <c r="O108" s="1" t="s">
        <v>52</v>
      </c>
      <c r="P108" s="1" t="s">
        <v>52</v>
      </c>
      <c r="Q108" s="1" t="s">
        <v>270</v>
      </c>
      <c r="R108" s="1" t="s">
        <v>62</v>
      </c>
      <c r="S108" s="1" t="s">
        <v>63</v>
      </c>
      <c r="T108" s="1" t="s">
        <v>63</v>
      </c>
      <c r="AR108" s="1" t="s">
        <v>52</v>
      </c>
      <c r="AS108" s="1" t="s">
        <v>52</v>
      </c>
      <c r="AU108" s="1" t="s">
        <v>297</v>
      </c>
      <c r="AV108">
        <v>85</v>
      </c>
    </row>
    <row r="109" spans="1:48" ht="30" customHeight="1" x14ac:dyDescent="0.3">
      <c r="A109" s="15" t="s">
        <v>298</v>
      </c>
      <c r="B109" s="15" t="s">
        <v>283</v>
      </c>
      <c r="C109" s="15" t="s">
        <v>273</v>
      </c>
      <c r="D109" s="13">
        <v>1</v>
      </c>
      <c r="E109" s="14"/>
      <c r="F109" s="14"/>
      <c r="G109" s="14"/>
      <c r="H109" s="14"/>
      <c r="I109" s="14"/>
      <c r="J109" s="14"/>
      <c r="K109" s="14"/>
      <c r="L109" s="14"/>
      <c r="M109" s="15"/>
      <c r="N109" s="1" t="s">
        <v>299</v>
      </c>
      <c r="O109" s="1" t="s">
        <v>52</v>
      </c>
      <c r="P109" s="1" t="s">
        <v>52</v>
      </c>
      <c r="Q109" s="1" t="s">
        <v>270</v>
      </c>
      <c r="R109" s="1" t="s">
        <v>62</v>
      </c>
      <c r="S109" s="1" t="s">
        <v>63</v>
      </c>
      <c r="T109" s="1" t="s">
        <v>63</v>
      </c>
      <c r="AR109" s="1" t="s">
        <v>52</v>
      </c>
      <c r="AS109" s="1" t="s">
        <v>52</v>
      </c>
      <c r="AU109" s="1" t="s">
        <v>300</v>
      </c>
      <c r="AV109">
        <v>86</v>
      </c>
    </row>
    <row r="110" spans="1:48" ht="30" customHeight="1" x14ac:dyDescent="0.3">
      <c r="A110" s="15" t="s">
        <v>301</v>
      </c>
      <c r="B110" s="15" t="s">
        <v>283</v>
      </c>
      <c r="C110" s="15" t="s">
        <v>273</v>
      </c>
      <c r="D110" s="13">
        <v>1</v>
      </c>
      <c r="E110" s="14"/>
      <c r="F110" s="14"/>
      <c r="G110" s="14"/>
      <c r="H110" s="14"/>
      <c r="I110" s="14"/>
      <c r="J110" s="14"/>
      <c r="K110" s="14"/>
      <c r="L110" s="14"/>
      <c r="M110" s="15"/>
      <c r="N110" s="1" t="s">
        <v>302</v>
      </c>
      <c r="O110" s="1" t="s">
        <v>52</v>
      </c>
      <c r="P110" s="1" t="s">
        <v>52</v>
      </c>
      <c r="Q110" s="1" t="s">
        <v>270</v>
      </c>
      <c r="R110" s="1" t="s">
        <v>62</v>
      </c>
      <c r="S110" s="1" t="s">
        <v>63</v>
      </c>
      <c r="T110" s="1" t="s">
        <v>63</v>
      </c>
      <c r="AR110" s="1" t="s">
        <v>52</v>
      </c>
      <c r="AS110" s="1" t="s">
        <v>52</v>
      </c>
      <c r="AU110" s="1" t="s">
        <v>303</v>
      </c>
      <c r="AV110">
        <v>87</v>
      </c>
    </row>
    <row r="111" spans="1:48" ht="30" customHeight="1" x14ac:dyDescent="0.3">
      <c r="A111" s="15" t="s">
        <v>304</v>
      </c>
      <c r="B111" s="15" t="s">
        <v>272</v>
      </c>
      <c r="C111" s="15" t="s">
        <v>273</v>
      </c>
      <c r="D111" s="13">
        <v>1</v>
      </c>
      <c r="E111" s="14"/>
      <c r="F111" s="14"/>
      <c r="G111" s="14"/>
      <c r="H111" s="14"/>
      <c r="I111" s="14"/>
      <c r="J111" s="14"/>
      <c r="K111" s="14"/>
      <c r="L111" s="14"/>
      <c r="M111" s="15"/>
      <c r="N111" s="1" t="s">
        <v>305</v>
      </c>
      <c r="O111" s="1" t="s">
        <v>52</v>
      </c>
      <c r="P111" s="1" t="s">
        <v>52</v>
      </c>
      <c r="Q111" s="1" t="s">
        <v>270</v>
      </c>
      <c r="R111" s="1" t="s">
        <v>62</v>
      </c>
      <c r="S111" s="1" t="s">
        <v>63</v>
      </c>
      <c r="T111" s="1" t="s">
        <v>63</v>
      </c>
      <c r="AR111" s="1" t="s">
        <v>52</v>
      </c>
      <c r="AS111" s="1" t="s">
        <v>52</v>
      </c>
      <c r="AU111" s="1" t="s">
        <v>306</v>
      </c>
      <c r="AV111">
        <v>88</v>
      </c>
    </row>
    <row r="112" spans="1:48" ht="30" customHeight="1" x14ac:dyDescent="0.3">
      <c r="A112" s="15" t="s">
        <v>307</v>
      </c>
      <c r="B112" s="15" t="s">
        <v>272</v>
      </c>
      <c r="C112" s="15" t="s">
        <v>273</v>
      </c>
      <c r="D112" s="13">
        <v>1</v>
      </c>
      <c r="E112" s="14"/>
      <c r="F112" s="14"/>
      <c r="G112" s="14"/>
      <c r="H112" s="14"/>
      <c r="I112" s="14"/>
      <c r="J112" s="14"/>
      <c r="K112" s="14"/>
      <c r="L112" s="14"/>
      <c r="M112" s="15"/>
      <c r="N112" s="1" t="s">
        <v>308</v>
      </c>
      <c r="O112" s="1" t="s">
        <v>52</v>
      </c>
      <c r="P112" s="1" t="s">
        <v>52</v>
      </c>
      <c r="Q112" s="1" t="s">
        <v>270</v>
      </c>
      <c r="R112" s="1" t="s">
        <v>62</v>
      </c>
      <c r="S112" s="1" t="s">
        <v>63</v>
      </c>
      <c r="T112" s="1" t="s">
        <v>63</v>
      </c>
      <c r="AR112" s="1" t="s">
        <v>52</v>
      </c>
      <c r="AS112" s="1" t="s">
        <v>52</v>
      </c>
      <c r="AU112" s="1" t="s">
        <v>309</v>
      </c>
      <c r="AV112">
        <v>89</v>
      </c>
    </row>
    <row r="113" spans="1:48" ht="30" customHeight="1" x14ac:dyDescent="0.3">
      <c r="A113" s="15" t="s">
        <v>310</v>
      </c>
      <c r="B113" s="15" t="s">
        <v>272</v>
      </c>
      <c r="C113" s="15" t="s">
        <v>273</v>
      </c>
      <c r="D113" s="13">
        <v>1</v>
      </c>
      <c r="E113" s="14"/>
      <c r="F113" s="14"/>
      <c r="G113" s="14"/>
      <c r="H113" s="14"/>
      <c r="I113" s="14"/>
      <c r="J113" s="14"/>
      <c r="K113" s="14"/>
      <c r="L113" s="14"/>
      <c r="M113" s="15"/>
      <c r="N113" s="1" t="s">
        <v>311</v>
      </c>
      <c r="O113" s="1" t="s">
        <v>52</v>
      </c>
      <c r="P113" s="1" t="s">
        <v>52</v>
      </c>
      <c r="Q113" s="1" t="s">
        <v>270</v>
      </c>
      <c r="R113" s="1" t="s">
        <v>62</v>
      </c>
      <c r="S113" s="1" t="s">
        <v>63</v>
      </c>
      <c r="T113" s="1" t="s">
        <v>63</v>
      </c>
      <c r="AR113" s="1" t="s">
        <v>52</v>
      </c>
      <c r="AS113" s="1" t="s">
        <v>52</v>
      </c>
      <c r="AU113" s="1" t="s">
        <v>312</v>
      </c>
      <c r="AV113">
        <v>90</v>
      </c>
    </row>
    <row r="114" spans="1:48" ht="30" customHeight="1" x14ac:dyDescent="0.3">
      <c r="A114" s="15" t="s">
        <v>313</v>
      </c>
      <c r="B114" s="15" t="s">
        <v>272</v>
      </c>
      <c r="C114" s="15" t="s">
        <v>273</v>
      </c>
      <c r="D114" s="13">
        <v>1</v>
      </c>
      <c r="E114" s="14"/>
      <c r="F114" s="14"/>
      <c r="G114" s="14"/>
      <c r="H114" s="14"/>
      <c r="I114" s="14"/>
      <c r="J114" s="14"/>
      <c r="K114" s="14"/>
      <c r="L114" s="14"/>
      <c r="M114" s="15"/>
      <c r="N114" s="1" t="s">
        <v>314</v>
      </c>
      <c r="O114" s="1" t="s">
        <v>52</v>
      </c>
      <c r="P114" s="1" t="s">
        <v>52</v>
      </c>
      <c r="Q114" s="1" t="s">
        <v>270</v>
      </c>
      <c r="R114" s="1" t="s">
        <v>62</v>
      </c>
      <c r="S114" s="1" t="s">
        <v>63</v>
      </c>
      <c r="T114" s="1" t="s">
        <v>63</v>
      </c>
      <c r="AR114" s="1" t="s">
        <v>52</v>
      </c>
      <c r="AS114" s="1" t="s">
        <v>52</v>
      </c>
      <c r="AU114" s="1" t="s">
        <v>315</v>
      </c>
      <c r="AV114">
        <v>91</v>
      </c>
    </row>
    <row r="115" spans="1:48" ht="30" customHeight="1" x14ac:dyDescent="0.3">
      <c r="A115" s="15" t="s">
        <v>316</v>
      </c>
      <c r="B115" s="15" t="s">
        <v>272</v>
      </c>
      <c r="C115" s="15" t="s">
        <v>273</v>
      </c>
      <c r="D115" s="13">
        <v>1</v>
      </c>
      <c r="E115" s="14"/>
      <c r="F115" s="14"/>
      <c r="G115" s="14"/>
      <c r="H115" s="14"/>
      <c r="I115" s="14"/>
      <c r="J115" s="14"/>
      <c r="K115" s="14"/>
      <c r="L115" s="14"/>
      <c r="M115" s="15"/>
      <c r="N115" s="1" t="s">
        <v>317</v>
      </c>
      <c r="O115" s="1" t="s">
        <v>52</v>
      </c>
      <c r="P115" s="1" t="s">
        <v>52</v>
      </c>
      <c r="Q115" s="1" t="s">
        <v>270</v>
      </c>
      <c r="R115" s="1" t="s">
        <v>62</v>
      </c>
      <c r="S115" s="1" t="s">
        <v>63</v>
      </c>
      <c r="T115" s="1" t="s">
        <v>63</v>
      </c>
      <c r="AR115" s="1" t="s">
        <v>52</v>
      </c>
      <c r="AS115" s="1" t="s">
        <v>52</v>
      </c>
      <c r="AU115" s="1" t="s">
        <v>318</v>
      </c>
      <c r="AV115">
        <v>92</v>
      </c>
    </row>
    <row r="116" spans="1:48" ht="30" customHeight="1" x14ac:dyDescent="0.3">
      <c r="A116" s="15" t="s">
        <v>319</v>
      </c>
      <c r="B116" s="15" t="s">
        <v>272</v>
      </c>
      <c r="C116" s="15" t="s">
        <v>273</v>
      </c>
      <c r="D116" s="13">
        <v>1</v>
      </c>
      <c r="E116" s="14"/>
      <c r="F116" s="14"/>
      <c r="G116" s="14"/>
      <c r="H116" s="14"/>
      <c r="I116" s="14"/>
      <c r="J116" s="14"/>
      <c r="K116" s="14"/>
      <c r="L116" s="14"/>
      <c r="M116" s="15"/>
      <c r="N116" s="1" t="s">
        <v>320</v>
      </c>
      <c r="O116" s="1" t="s">
        <v>52</v>
      </c>
      <c r="P116" s="1" t="s">
        <v>52</v>
      </c>
      <c r="Q116" s="1" t="s">
        <v>270</v>
      </c>
      <c r="R116" s="1" t="s">
        <v>62</v>
      </c>
      <c r="S116" s="1" t="s">
        <v>63</v>
      </c>
      <c r="T116" s="1" t="s">
        <v>63</v>
      </c>
      <c r="AR116" s="1" t="s">
        <v>52</v>
      </c>
      <c r="AS116" s="1" t="s">
        <v>52</v>
      </c>
      <c r="AU116" s="1" t="s">
        <v>321</v>
      </c>
      <c r="AV116">
        <v>93</v>
      </c>
    </row>
    <row r="117" spans="1:48" ht="30" customHeight="1" x14ac:dyDescent="0.3">
      <c r="A117" s="15" t="s">
        <v>322</v>
      </c>
      <c r="B117" s="15" t="s">
        <v>323</v>
      </c>
      <c r="C117" s="15" t="s">
        <v>273</v>
      </c>
      <c r="D117" s="13">
        <v>1</v>
      </c>
      <c r="E117" s="14"/>
      <c r="F117" s="14"/>
      <c r="G117" s="14"/>
      <c r="H117" s="14"/>
      <c r="I117" s="14"/>
      <c r="J117" s="14"/>
      <c r="K117" s="14"/>
      <c r="L117" s="14"/>
      <c r="M117" s="15"/>
      <c r="N117" s="1" t="s">
        <v>324</v>
      </c>
      <c r="O117" s="1" t="s">
        <v>52</v>
      </c>
      <c r="P117" s="1" t="s">
        <v>52</v>
      </c>
      <c r="Q117" s="1" t="s">
        <v>270</v>
      </c>
      <c r="R117" s="1" t="s">
        <v>62</v>
      </c>
      <c r="S117" s="1" t="s">
        <v>63</v>
      </c>
      <c r="T117" s="1" t="s">
        <v>63</v>
      </c>
      <c r="AR117" s="1" t="s">
        <v>52</v>
      </c>
      <c r="AS117" s="1" t="s">
        <v>52</v>
      </c>
      <c r="AU117" s="1" t="s">
        <v>325</v>
      </c>
      <c r="AV117">
        <v>94</v>
      </c>
    </row>
    <row r="118" spans="1:48" ht="30" customHeight="1" x14ac:dyDescent="0.3">
      <c r="A118" s="15" t="s">
        <v>326</v>
      </c>
      <c r="B118" s="15" t="s">
        <v>323</v>
      </c>
      <c r="C118" s="15" t="s">
        <v>273</v>
      </c>
      <c r="D118" s="13">
        <v>1</v>
      </c>
      <c r="E118" s="14"/>
      <c r="F118" s="14"/>
      <c r="G118" s="14"/>
      <c r="H118" s="14"/>
      <c r="I118" s="14"/>
      <c r="J118" s="14"/>
      <c r="K118" s="14"/>
      <c r="L118" s="14"/>
      <c r="M118" s="15"/>
      <c r="N118" s="1" t="s">
        <v>327</v>
      </c>
      <c r="O118" s="1" t="s">
        <v>52</v>
      </c>
      <c r="P118" s="1" t="s">
        <v>52</v>
      </c>
      <c r="Q118" s="1" t="s">
        <v>270</v>
      </c>
      <c r="R118" s="1" t="s">
        <v>62</v>
      </c>
      <c r="S118" s="1" t="s">
        <v>63</v>
      </c>
      <c r="T118" s="1" t="s">
        <v>63</v>
      </c>
      <c r="AR118" s="1" t="s">
        <v>52</v>
      </c>
      <c r="AS118" s="1" t="s">
        <v>52</v>
      </c>
      <c r="AU118" s="1" t="s">
        <v>328</v>
      </c>
      <c r="AV118">
        <v>95</v>
      </c>
    </row>
    <row r="119" spans="1:48" ht="30" customHeight="1" x14ac:dyDescent="0.3">
      <c r="A119" s="15" t="s">
        <v>329</v>
      </c>
      <c r="B119" s="15" t="s">
        <v>283</v>
      </c>
      <c r="C119" s="15" t="s">
        <v>273</v>
      </c>
      <c r="D119" s="13">
        <v>2</v>
      </c>
      <c r="E119" s="14"/>
      <c r="F119" s="14"/>
      <c r="G119" s="14"/>
      <c r="H119" s="14"/>
      <c r="I119" s="14"/>
      <c r="J119" s="14"/>
      <c r="K119" s="14"/>
      <c r="L119" s="14"/>
      <c r="M119" s="15"/>
      <c r="N119" s="1" t="s">
        <v>330</v>
      </c>
      <c r="O119" s="1" t="s">
        <v>52</v>
      </c>
      <c r="P119" s="1" t="s">
        <v>52</v>
      </c>
      <c r="Q119" s="1" t="s">
        <v>270</v>
      </c>
      <c r="R119" s="1" t="s">
        <v>62</v>
      </c>
      <c r="S119" s="1" t="s">
        <v>63</v>
      </c>
      <c r="T119" s="1" t="s">
        <v>63</v>
      </c>
      <c r="AR119" s="1" t="s">
        <v>52</v>
      </c>
      <c r="AS119" s="1" t="s">
        <v>52</v>
      </c>
      <c r="AU119" s="1" t="s">
        <v>331</v>
      </c>
      <c r="AV119">
        <v>96</v>
      </c>
    </row>
    <row r="120" spans="1:48" ht="30" customHeight="1" x14ac:dyDescent="0.3">
      <c r="A120" s="15" t="s">
        <v>332</v>
      </c>
      <c r="B120" s="15" t="s">
        <v>283</v>
      </c>
      <c r="C120" s="15" t="s">
        <v>273</v>
      </c>
      <c r="D120" s="13">
        <v>2</v>
      </c>
      <c r="E120" s="14"/>
      <c r="F120" s="14"/>
      <c r="G120" s="14"/>
      <c r="H120" s="14"/>
      <c r="I120" s="14"/>
      <c r="J120" s="14"/>
      <c r="K120" s="14"/>
      <c r="L120" s="14"/>
      <c r="M120" s="15"/>
      <c r="N120" s="1" t="s">
        <v>333</v>
      </c>
      <c r="O120" s="1" t="s">
        <v>52</v>
      </c>
      <c r="P120" s="1" t="s">
        <v>52</v>
      </c>
      <c r="Q120" s="1" t="s">
        <v>270</v>
      </c>
      <c r="R120" s="1" t="s">
        <v>62</v>
      </c>
      <c r="S120" s="1" t="s">
        <v>63</v>
      </c>
      <c r="T120" s="1" t="s">
        <v>63</v>
      </c>
      <c r="AR120" s="1" t="s">
        <v>52</v>
      </c>
      <c r="AS120" s="1" t="s">
        <v>52</v>
      </c>
      <c r="AU120" s="1" t="s">
        <v>334</v>
      </c>
      <c r="AV120">
        <v>97</v>
      </c>
    </row>
    <row r="121" spans="1:48" ht="30" customHeight="1" x14ac:dyDescent="0.3">
      <c r="A121" s="15" t="s">
        <v>335</v>
      </c>
      <c r="B121" s="15" t="s">
        <v>283</v>
      </c>
      <c r="C121" s="15" t="s">
        <v>273</v>
      </c>
      <c r="D121" s="13">
        <v>1</v>
      </c>
      <c r="E121" s="14"/>
      <c r="F121" s="14"/>
      <c r="G121" s="14"/>
      <c r="H121" s="14"/>
      <c r="I121" s="14"/>
      <c r="J121" s="14"/>
      <c r="K121" s="14"/>
      <c r="L121" s="14"/>
      <c r="M121" s="15"/>
      <c r="N121" s="1" t="s">
        <v>336</v>
      </c>
      <c r="O121" s="1" t="s">
        <v>52</v>
      </c>
      <c r="P121" s="1" t="s">
        <v>52</v>
      </c>
      <c r="Q121" s="1" t="s">
        <v>270</v>
      </c>
      <c r="R121" s="1" t="s">
        <v>62</v>
      </c>
      <c r="S121" s="1" t="s">
        <v>63</v>
      </c>
      <c r="T121" s="1" t="s">
        <v>63</v>
      </c>
      <c r="AR121" s="1" t="s">
        <v>52</v>
      </c>
      <c r="AS121" s="1" t="s">
        <v>52</v>
      </c>
      <c r="AU121" s="1" t="s">
        <v>337</v>
      </c>
      <c r="AV121">
        <v>98</v>
      </c>
    </row>
    <row r="122" spans="1:48" ht="30" customHeight="1" x14ac:dyDescent="0.3">
      <c r="A122" s="15" t="s">
        <v>338</v>
      </c>
      <c r="B122" s="15" t="s">
        <v>283</v>
      </c>
      <c r="C122" s="15" t="s">
        <v>273</v>
      </c>
      <c r="D122" s="13">
        <v>2</v>
      </c>
      <c r="E122" s="14"/>
      <c r="F122" s="14"/>
      <c r="G122" s="14"/>
      <c r="H122" s="14"/>
      <c r="I122" s="14"/>
      <c r="J122" s="14"/>
      <c r="K122" s="14"/>
      <c r="L122" s="14"/>
      <c r="M122" s="15"/>
      <c r="N122" s="1" t="s">
        <v>339</v>
      </c>
      <c r="O122" s="1" t="s">
        <v>52</v>
      </c>
      <c r="P122" s="1" t="s">
        <v>52</v>
      </c>
      <c r="Q122" s="1" t="s">
        <v>270</v>
      </c>
      <c r="R122" s="1" t="s">
        <v>62</v>
      </c>
      <c r="S122" s="1" t="s">
        <v>63</v>
      </c>
      <c r="T122" s="1" t="s">
        <v>63</v>
      </c>
      <c r="AR122" s="1" t="s">
        <v>52</v>
      </c>
      <c r="AS122" s="1" t="s">
        <v>52</v>
      </c>
      <c r="AU122" s="1" t="s">
        <v>340</v>
      </c>
      <c r="AV122">
        <v>99</v>
      </c>
    </row>
    <row r="123" spans="1:48" ht="30" customHeight="1" x14ac:dyDescent="0.3">
      <c r="A123" s="15" t="s">
        <v>341</v>
      </c>
      <c r="B123" s="15" t="s">
        <v>283</v>
      </c>
      <c r="C123" s="15" t="s">
        <v>273</v>
      </c>
      <c r="D123" s="13">
        <v>1</v>
      </c>
      <c r="E123" s="14"/>
      <c r="F123" s="14"/>
      <c r="G123" s="14"/>
      <c r="H123" s="14"/>
      <c r="I123" s="14"/>
      <c r="J123" s="14"/>
      <c r="K123" s="14"/>
      <c r="L123" s="14"/>
      <c r="M123" s="15"/>
      <c r="N123" s="1" t="s">
        <v>342</v>
      </c>
      <c r="O123" s="1" t="s">
        <v>52</v>
      </c>
      <c r="P123" s="1" t="s">
        <v>52</v>
      </c>
      <c r="Q123" s="1" t="s">
        <v>270</v>
      </c>
      <c r="R123" s="1" t="s">
        <v>62</v>
      </c>
      <c r="S123" s="1" t="s">
        <v>63</v>
      </c>
      <c r="T123" s="1" t="s">
        <v>63</v>
      </c>
      <c r="AR123" s="1" t="s">
        <v>52</v>
      </c>
      <c r="AS123" s="1" t="s">
        <v>52</v>
      </c>
      <c r="AU123" s="1" t="s">
        <v>343</v>
      </c>
      <c r="AV123">
        <v>100</v>
      </c>
    </row>
    <row r="124" spans="1:48" ht="30" customHeight="1" x14ac:dyDescent="0.3">
      <c r="A124" s="15" t="s">
        <v>344</v>
      </c>
      <c r="B124" s="15" t="s">
        <v>283</v>
      </c>
      <c r="C124" s="15" t="s">
        <v>273</v>
      </c>
      <c r="D124" s="13">
        <v>1</v>
      </c>
      <c r="E124" s="14"/>
      <c r="F124" s="14"/>
      <c r="G124" s="14"/>
      <c r="H124" s="14"/>
      <c r="I124" s="14"/>
      <c r="J124" s="14"/>
      <c r="K124" s="14"/>
      <c r="L124" s="14"/>
      <c r="M124" s="15"/>
      <c r="N124" s="1" t="s">
        <v>345</v>
      </c>
      <c r="O124" s="1" t="s">
        <v>52</v>
      </c>
      <c r="P124" s="1" t="s">
        <v>52</v>
      </c>
      <c r="Q124" s="1" t="s">
        <v>270</v>
      </c>
      <c r="R124" s="1" t="s">
        <v>62</v>
      </c>
      <c r="S124" s="1" t="s">
        <v>63</v>
      </c>
      <c r="T124" s="1" t="s">
        <v>63</v>
      </c>
      <c r="AR124" s="1" t="s">
        <v>52</v>
      </c>
      <c r="AS124" s="1" t="s">
        <v>52</v>
      </c>
      <c r="AU124" s="1" t="s">
        <v>346</v>
      </c>
      <c r="AV124">
        <v>101</v>
      </c>
    </row>
    <row r="125" spans="1:48" ht="30" customHeight="1" x14ac:dyDescent="0.3">
      <c r="A125" s="15" t="s">
        <v>347</v>
      </c>
      <c r="B125" s="15" t="s">
        <v>283</v>
      </c>
      <c r="C125" s="15" t="s">
        <v>273</v>
      </c>
      <c r="D125" s="13">
        <v>4</v>
      </c>
      <c r="E125" s="14"/>
      <c r="F125" s="14"/>
      <c r="G125" s="14"/>
      <c r="H125" s="14"/>
      <c r="I125" s="14"/>
      <c r="J125" s="14"/>
      <c r="K125" s="14"/>
      <c r="L125" s="14"/>
      <c r="M125" s="15"/>
      <c r="N125" s="1" t="s">
        <v>348</v>
      </c>
      <c r="O125" s="1" t="s">
        <v>52</v>
      </c>
      <c r="P125" s="1" t="s">
        <v>52</v>
      </c>
      <c r="Q125" s="1" t="s">
        <v>270</v>
      </c>
      <c r="R125" s="1" t="s">
        <v>62</v>
      </c>
      <c r="S125" s="1" t="s">
        <v>63</v>
      </c>
      <c r="T125" s="1" t="s">
        <v>63</v>
      </c>
      <c r="AR125" s="1" t="s">
        <v>52</v>
      </c>
      <c r="AS125" s="1" t="s">
        <v>52</v>
      </c>
      <c r="AU125" s="1" t="s">
        <v>349</v>
      </c>
      <c r="AV125">
        <v>102</v>
      </c>
    </row>
    <row r="126" spans="1:48" ht="30" customHeight="1" x14ac:dyDescent="0.3">
      <c r="A126" s="15" t="s">
        <v>350</v>
      </c>
      <c r="B126" s="15" t="s">
        <v>283</v>
      </c>
      <c r="C126" s="15" t="s">
        <v>273</v>
      </c>
      <c r="D126" s="13">
        <v>4</v>
      </c>
      <c r="E126" s="14"/>
      <c r="F126" s="14"/>
      <c r="G126" s="14"/>
      <c r="H126" s="14"/>
      <c r="I126" s="14"/>
      <c r="J126" s="14"/>
      <c r="K126" s="14"/>
      <c r="L126" s="14"/>
      <c r="M126" s="15"/>
      <c r="N126" s="1" t="s">
        <v>351</v>
      </c>
      <c r="O126" s="1" t="s">
        <v>52</v>
      </c>
      <c r="P126" s="1" t="s">
        <v>52</v>
      </c>
      <c r="Q126" s="1" t="s">
        <v>270</v>
      </c>
      <c r="R126" s="1" t="s">
        <v>62</v>
      </c>
      <c r="S126" s="1" t="s">
        <v>63</v>
      </c>
      <c r="T126" s="1" t="s">
        <v>63</v>
      </c>
      <c r="AR126" s="1" t="s">
        <v>52</v>
      </c>
      <c r="AS126" s="1" t="s">
        <v>52</v>
      </c>
      <c r="AU126" s="1" t="s">
        <v>352</v>
      </c>
      <c r="AV126">
        <v>103</v>
      </c>
    </row>
    <row r="127" spans="1:48" ht="30" customHeight="1" x14ac:dyDescent="0.3">
      <c r="A127" s="15" t="s">
        <v>353</v>
      </c>
      <c r="B127" s="15" t="s">
        <v>283</v>
      </c>
      <c r="C127" s="15" t="s">
        <v>273</v>
      </c>
      <c r="D127" s="13">
        <v>10</v>
      </c>
      <c r="E127" s="14"/>
      <c r="F127" s="14"/>
      <c r="G127" s="14"/>
      <c r="H127" s="14"/>
      <c r="I127" s="14"/>
      <c r="J127" s="14"/>
      <c r="K127" s="14"/>
      <c r="L127" s="14"/>
      <c r="M127" s="15"/>
      <c r="N127" s="1" t="s">
        <v>354</v>
      </c>
      <c r="O127" s="1" t="s">
        <v>52</v>
      </c>
      <c r="P127" s="1" t="s">
        <v>52</v>
      </c>
      <c r="Q127" s="1" t="s">
        <v>270</v>
      </c>
      <c r="R127" s="1" t="s">
        <v>62</v>
      </c>
      <c r="S127" s="1" t="s">
        <v>63</v>
      </c>
      <c r="T127" s="1" t="s">
        <v>63</v>
      </c>
      <c r="AR127" s="1" t="s">
        <v>52</v>
      </c>
      <c r="AS127" s="1" t="s">
        <v>52</v>
      </c>
      <c r="AU127" s="1" t="s">
        <v>355</v>
      </c>
      <c r="AV127">
        <v>104</v>
      </c>
    </row>
    <row r="128" spans="1:48" ht="30" customHeight="1" x14ac:dyDescent="0.3">
      <c r="A128" s="15" t="s">
        <v>356</v>
      </c>
      <c r="B128" s="15" t="s">
        <v>357</v>
      </c>
      <c r="C128" s="15" t="s">
        <v>273</v>
      </c>
      <c r="D128" s="13">
        <v>3</v>
      </c>
      <c r="E128" s="14"/>
      <c r="F128" s="14"/>
      <c r="G128" s="14"/>
      <c r="H128" s="14"/>
      <c r="I128" s="14"/>
      <c r="J128" s="14"/>
      <c r="K128" s="14"/>
      <c r="L128" s="14"/>
      <c r="M128" s="15"/>
      <c r="N128" s="1" t="s">
        <v>358</v>
      </c>
      <c r="O128" s="1" t="s">
        <v>52</v>
      </c>
      <c r="P128" s="1" t="s">
        <v>52</v>
      </c>
      <c r="Q128" s="1" t="s">
        <v>270</v>
      </c>
      <c r="R128" s="1" t="s">
        <v>62</v>
      </c>
      <c r="S128" s="1" t="s">
        <v>63</v>
      </c>
      <c r="T128" s="1" t="s">
        <v>63</v>
      </c>
      <c r="AR128" s="1" t="s">
        <v>52</v>
      </c>
      <c r="AS128" s="1" t="s">
        <v>52</v>
      </c>
      <c r="AU128" s="1" t="s">
        <v>359</v>
      </c>
      <c r="AV128">
        <v>105</v>
      </c>
    </row>
    <row r="129" spans="1:48" ht="30" customHeight="1" x14ac:dyDescent="0.3">
      <c r="A129" s="15" t="s">
        <v>360</v>
      </c>
      <c r="B129" s="15" t="s">
        <v>323</v>
      </c>
      <c r="C129" s="15" t="s">
        <v>273</v>
      </c>
      <c r="D129" s="13">
        <v>1</v>
      </c>
      <c r="E129" s="14"/>
      <c r="F129" s="14"/>
      <c r="G129" s="14"/>
      <c r="H129" s="14"/>
      <c r="I129" s="14"/>
      <c r="J129" s="14"/>
      <c r="K129" s="14"/>
      <c r="L129" s="14"/>
      <c r="M129" s="15"/>
      <c r="N129" s="1" t="s">
        <v>361</v>
      </c>
      <c r="O129" s="1" t="s">
        <v>52</v>
      </c>
      <c r="P129" s="1" t="s">
        <v>52</v>
      </c>
      <c r="Q129" s="1" t="s">
        <v>270</v>
      </c>
      <c r="R129" s="1" t="s">
        <v>62</v>
      </c>
      <c r="S129" s="1" t="s">
        <v>63</v>
      </c>
      <c r="T129" s="1" t="s">
        <v>63</v>
      </c>
      <c r="AR129" s="1" t="s">
        <v>52</v>
      </c>
      <c r="AS129" s="1" t="s">
        <v>52</v>
      </c>
      <c r="AU129" s="1" t="s">
        <v>362</v>
      </c>
      <c r="AV129">
        <v>106</v>
      </c>
    </row>
    <row r="130" spans="1:48" ht="30" customHeight="1" x14ac:dyDescent="0.3">
      <c r="A130" s="15" t="s">
        <v>363</v>
      </c>
      <c r="B130" s="15" t="s">
        <v>323</v>
      </c>
      <c r="C130" s="15" t="s">
        <v>273</v>
      </c>
      <c r="D130" s="13">
        <v>1</v>
      </c>
      <c r="E130" s="14"/>
      <c r="F130" s="14"/>
      <c r="G130" s="14"/>
      <c r="H130" s="14"/>
      <c r="I130" s="14"/>
      <c r="J130" s="14"/>
      <c r="K130" s="14"/>
      <c r="L130" s="14"/>
      <c r="M130" s="15"/>
      <c r="N130" s="1" t="s">
        <v>364</v>
      </c>
      <c r="O130" s="1" t="s">
        <v>52</v>
      </c>
      <c r="P130" s="1" t="s">
        <v>52</v>
      </c>
      <c r="Q130" s="1" t="s">
        <v>270</v>
      </c>
      <c r="R130" s="1" t="s">
        <v>62</v>
      </c>
      <c r="S130" s="1" t="s">
        <v>63</v>
      </c>
      <c r="T130" s="1" t="s">
        <v>63</v>
      </c>
      <c r="AR130" s="1" t="s">
        <v>52</v>
      </c>
      <c r="AS130" s="1" t="s">
        <v>52</v>
      </c>
      <c r="AU130" s="1" t="s">
        <v>365</v>
      </c>
      <c r="AV130">
        <v>107</v>
      </c>
    </row>
    <row r="131" spans="1:48" ht="30" customHeight="1" x14ac:dyDescent="0.3">
      <c r="A131" s="15" t="s">
        <v>366</v>
      </c>
      <c r="B131" s="15" t="s">
        <v>367</v>
      </c>
      <c r="C131" s="15" t="s">
        <v>273</v>
      </c>
      <c r="D131" s="13">
        <v>1</v>
      </c>
      <c r="E131" s="14"/>
      <c r="F131" s="14"/>
      <c r="G131" s="14"/>
      <c r="H131" s="14"/>
      <c r="I131" s="14"/>
      <c r="J131" s="14"/>
      <c r="K131" s="14"/>
      <c r="L131" s="14"/>
      <c r="M131" s="15"/>
      <c r="N131" s="1" t="s">
        <v>368</v>
      </c>
      <c r="O131" s="1" t="s">
        <v>52</v>
      </c>
      <c r="P131" s="1" t="s">
        <v>52</v>
      </c>
      <c r="Q131" s="1" t="s">
        <v>270</v>
      </c>
      <c r="R131" s="1" t="s">
        <v>62</v>
      </c>
      <c r="S131" s="1" t="s">
        <v>63</v>
      </c>
      <c r="T131" s="1" t="s">
        <v>63</v>
      </c>
      <c r="AR131" s="1" t="s">
        <v>52</v>
      </c>
      <c r="AS131" s="1" t="s">
        <v>52</v>
      </c>
      <c r="AU131" s="1" t="s">
        <v>369</v>
      </c>
      <c r="AV131">
        <v>108</v>
      </c>
    </row>
    <row r="132" spans="1:48" ht="30" customHeight="1" x14ac:dyDescent="0.3">
      <c r="A132" s="15" t="s">
        <v>370</v>
      </c>
      <c r="B132" s="15" t="s">
        <v>367</v>
      </c>
      <c r="C132" s="15" t="s">
        <v>273</v>
      </c>
      <c r="D132" s="13">
        <v>1</v>
      </c>
      <c r="E132" s="14"/>
      <c r="F132" s="14"/>
      <c r="G132" s="14"/>
      <c r="H132" s="14"/>
      <c r="I132" s="14"/>
      <c r="J132" s="14"/>
      <c r="K132" s="14"/>
      <c r="L132" s="14"/>
      <c r="M132" s="15"/>
      <c r="N132" s="1" t="s">
        <v>371</v>
      </c>
      <c r="O132" s="1" t="s">
        <v>52</v>
      </c>
      <c r="P132" s="1" t="s">
        <v>52</v>
      </c>
      <c r="Q132" s="1" t="s">
        <v>270</v>
      </c>
      <c r="R132" s="1" t="s">
        <v>62</v>
      </c>
      <c r="S132" s="1" t="s">
        <v>63</v>
      </c>
      <c r="T132" s="1" t="s">
        <v>63</v>
      </c>
      <c r="AR132" s="1" t="s">
        <v>52</v>
      </c>
      <c r="AS132" s="1" t="s">
        <v>52</v>
      </c>
      <c r="AU132" s="1" t="s">
        <v>372</v>
      </c>
      <c r="AV132">
        <v>109</v>
      </c>
    </row>
    <row r="133" spans="1:48" ht="30" customHeight="1" x14ac:dyDescent="0.3">
      <c r="A133" s="15" t="s">
        <v>373</v>
      </c>
      <c r="B133" s="15" t="s">
        <v>367</v>
      </c>
      <c r="C133" s="15" t="s">
        <v>273</v>
      </c>
      <c r="D133" s="13">
        <v>1</v>
      </c>
      <c r="E133" s="14"/>
      <c r="F133" s="14"/>
      <c r="G133" s="14"/>
      <c r="H133" s="14"/>
      <c r="I133" s="14"/>
      <c r="J133" s="14"/>
      <c r="K133" s="14"/>
      <c r="L133" s="14"/>
      <c r="M133" s="15"/>
      <c r="N133" s="1" t="s">
        <v>374</v>
      </c>
      <c r="O133" s="1" t="s">
        <v>52</v>
      </c>
      <c r="P133" s="1" t="s">
        <v>52</v>
      </c>
      <c r="Q133" s="1" t="s">
        <v>270</v>
      </c>
      <c r="R133" s="1" t="s">
        <v>62</v>
      </c>
      <c r="S133" s="1" t="s">
        <v>63</v>
      </c>
      <c r="T133" s="1" t="s">
        <v>63</v>
      </c>
      <c r="AR133" s="1" t="s">
        <v>52</v>
      </c>
      <c r="AS133" s="1" t="s">
        <v>52</v>
      </c>
      <c r="AU133" s="1" t="s">
        <v>375</v>
      </c>
      <c r="AV133">
        <v>110</v>
      </c>
    </row>
    <row r="134" spans="1:48" ht="30" customHeight="1" x14ac:dyDescent="0.3">
      <c r="A134" s="15" t="s">
        <v>376</v>
      </c>
      <c r="B134" s="15" t="s">
        <v>367</v>
      </c>
      <c r="C134" s="15" t="s">
        <v>273</v>
      </c>
      <c r="D134" s="13">
        <v>1</v>
      </c>
      <c r="E134" s="14"/>
      <c r="F134" s="14"/>
      <c r="G134" s="14"/>
      <c r="H134" s="14"/>
      <c r="I134" s="14"/>
      <c r="J134" s="14"/>
      <c r="K134" s="14"/>
      <c r="L134" s="14"/>
      <c r="M134" s="15"/>
      <c r="N134" s="1" t="s">
        <v>377</v>
      </c>
      <c r="O134" s="1" t="s">
        <v>52</v>
      </c>
      <c r="P134" s="1" t="s">
        <v>52</v>
      </c>
      <c r="Q134" s="1" t="s">
        <v>270</v>
      </c>
      <c r="R134" s="1" t="s">
        <v>62</v>
      </c>
      <c r="S134" s="1" t="s">
        <v>63</v>
      </c>
      <c r="T134" s="1" t="s">
        <v>63</v>
      </c>
      <c r="AR134" s="1" t="s">
        <v>52</v>
      </c>
      <c r="AS134" s="1" t="s">
        <v>52</v>
      </c>
      <c r="AU134" s="1" t="s">
        <v>378</v>
      </c>
      <c r="AV134">
        <v>111</v>
      </c>
    </row>
    <row r="135" spans="1:48" ht="30" customHeight="1" x14ac:dyDescent="0.3">
      <c r="A135" s="15" t="s">
        <v>379</v>
      </c>
      <c r="B135" s="15" t="s">
        <v>380</v>
      </c>
      <c r="C135" s="15" t="s">
        <v>273</v>
      </c>
      <c r="D135" s="13">
        <v>1</v>
      </c>
      <c r="E135" s="14"/>
      <c r="F135" s="14"/>
      <c r="G135" s="14"/>
      <c r="H135" s="14"/>
      <c r="I135" s="14"/>
      <c r="J135" s="14"/>
      <c r="K135" s="14"/>
      <c r="L135" s="14"/>
      <c r="M135" s="15"/>
      <c r="N135" s="1" t="s">
        <v>381</v>
      </c>
      <c r="O135" s="1" t="s">
        <v>52</v>
      </c>
      <c r="P135" s="1" t="s">
        <v>52</v>
      </c>
      <c r="Q135" s="1" t="s">
        <v>270</v>
      </c>
      <c r="R135" s="1" t="s">
        <v>62</v>
      </c>
      <c r="S135" s="1" t="s">
        <v>63</v>
      </c>
      <c r="T135" s="1" t="s">
        <v>63</v>
      </c>
      <c r="AR135" s="1" t="s">
        <v>52</v>
      </c>
      <c r="AS135" s="1" t="s">
        <v>52</v>
      </c>
      <c r="AU135" s="1" t="s">
        <v>382</v>
      </c>
      <c r="AV135">
        <v>112</v>
      </c>
    </row>
    <row r="136" spans="1:48" ht="30" customHeight="1" x14ac:dyDescent="0.3">
      <c r="A136" s="15" t="s">
        <v>383</v>
      </c>
      <c r="B136" s="15" t="s">
        <v>384</v>
      </c>
      <c r="C136" s="15" t="s">
        <v>273</v>
      </c>
      <c r="D136" s="13">
        <v>23</v>
      </c>
      <c r="E136" s="14"/>
      <c r="F136" s="14"/>
      <c r="G136" s="14"/>
      <c r="H136" s="14"/>
      <c r="I136" s="14"/>
      <c r="J136" s="14"/>
      <c r="K136" s="14"/>
      <c r="L136" s="14"/>
      <c r="M136" s="15"/>
      <c r="N136" s="1" t="s">
        <v>385</v>
      </c>
      <c r="O136" s="1" t="s">
        <v>52</v>
      </c>
      <c r="P136" s="1" t="s">
        <v>52</v>
      </c>
      <c r="Q136" s="1" t="s">
        <v>270</v>
      </c>
      <c r="R136" s="1" t="s">
        <v>62</v>
      </c>
      <c r="S136" s="1" t="s">
        <v>63</v>
      </c>
      <c r="T136" s="1" t="s">
        <v>63</v>
      </c>
      <c r="AR136" s="1" t="s">
        <v>52</v>
      </c>
      <c r="AS136" s="1" t="s">
        <v>52</v>
      </c>
      <c r="AU136" s="1" t="s">
        <v>386</v>
      </c>
      <c r="AV136">
        <v>113</v>
      </c>
    </row>
    <row r="137" spans="1:48" ht="30" customHeight="1" x14ac:dyDescent="0.3">
      <c r="A137" s="15" t="s">
        <v>387</v>
      </c>
      <c r="B137" s="15" t="s">
        <v>384</v>
      </c>
      <c r="C137" s="15" t="s">
        <v>273</v>
      </c>
      <c r="D137" s="13">
        <v>1</v>
      </c>
      <c r="E137" s="14"/>
      <c r="F137" s="14"/>
      <c r="G137" s="14"/>
      <c r="H137" s="14"/>
      <c r="I137" s="14"/>
      <c r="J137" s="14"/>
      <c r="K137" s="14"/>
      <c r="L137" s="14"/>
      <c r="M137" s="15"/>
      <c r="N137" s="1" t="s">
        <v>388</v>
      </c>
      <c r="O137" s="1" t="s">
        <v>52</v>
      </c>
      <c r="P137" s="1" t="s">
        <v>52</v>
      </c>
      <c r="Q137" s="1" t="s">
        <v>270</v>
      </c>
      <c r="R137" s="1" t="s">
        <v>62</v>
      </c>
      <c r="S137" s="1" t="s">
        <v>63</v>
      </c>
      <c r="T137" s="1" t="s">
        <v>63</v>
      </c>
      <c r="AR137" s="1" t="s">
        <v>52</v>
      </c>
      <c r="AS137" s="1" t="s">
        <v>52</v>
      </c>
      <c r="AU137" s="1" t="s">
        <v>389</v>
      </c>
      <c r="AV137">
        <v>114</v>
      </c>
    </row>
    <row r="138" spans="1:48" ht="30" customHeight="1" x14ac:dyDescent="0.3">
      <c r="A138" s="13"/>
      <c r="B138" s="13"/>
      <c r="C138" s="13"/>
      <c r="D138" s="13"/>
      <c r="E138" s="14"/>
      <c r="F138" s="14"/>
      <c r="G138" s="14"/>
      <c r="H138" s="14"/>
      <c r="I138" s="14"/>
      <c r="J138" s="14"/>
      <c r="K138" s="14"/>
      <c r="L138" s="14"/>
      <c r="M138" s="13"/>
      <c r="Q138" s="1" t="s">
        <v>270</v>
      </c>
    </row>
    <row r="139" spans="1:48" ht="30" customHeight="1" x14ac:dyDescent="0.3">
      <c r="A139" s="13"/>
      <c r="B139" s="13"/>
      <c r="C139" s="13"/>
      <c r="D139" s="13"/>
      <c r="E139" s="14"/>
      <c r="F139" s="14"/>
      <c r="G139" s="14"/>
      <c r="H139" s="14"/>
      <c r="I139" s="14"/>
      <c r="J139" s="14"/>
      <c r="K139" s="14"/>
      <c r="L139" s="14"/>
      <c r="M139" s="13"/>
      <c r="Q139" s="1" t="s">
        <v>270</v>
      </c>
    </row>
    <row r="140" spans="1:48" ht="30" customHeight="1" x14ac:dyDescent="0.3">
      <c r="A140" s="13"/>
      <c r="B140" s="13"/>
      <c r="C140" s="13"/>
      <c r="D140" s="13"/>
      <c r="E140" s="14"/>
      <c r="F140" s="14"/>
      <c r="G140" s="14"/>
      <c r="H140" s="14"/>
      <c r="I140" s="14"/>
      <c r="J140" s="14"/>
      <c r="K140" s="14"/>
      <c r="L140" s="14"/>
      <c r="M140" s="13"/>
      <c r="Q140" s="1" t="s">
        <v>270</v>
      </c>
    </row>
    <row r="141" spans="1:48" ht="30" customHeight="1" x14ac:dyDescent="0.3">
      <c r="A141" s="13"/>
      <c r="B141" s="13"/>
      <c r="C141" s="13"/>
      <c r="D141" s="13"/>
      <c r="E141" s="14"/>
      <c r="F141" s="14"/>
      <c r="G141" s="14"/>
      <c r="H141" s="14"/>
      <c r="I141" s="14"/>
      <c r="J141" s="14"/>
      <c r="K141" s="14"/>
      <c r="L141" s="14"/>
      <c r="M141" s="13"/>
      <c r="Q141" s="1" t="s">
        <v>270</v>
      </c>
    </row>
    <row r="142" spans="1:48" ht="30" customHeight="1" x14ac:dyDescent="0.3">
      <c r="A142" s="13"/>
      <c r="B142" s="13"/>
      <c r="C142" s="13"/>
      <c r="D142" s="13"/>
      <c r="E142" s="14"/>
      <c r="F142" s="14"/>
      <c r="G142" s="14"/>
      <c r="H142" s="14"/>
      <c r="I142" s="14"/>
      <c r="J142" s="14"/>
      <c r="K142" s="14"/>
      <c r="L142" s="14"/>
      <c r="M142" s="13"/>
      <c r="Q142" s="1" t="s">
        <v>270</v>
      </c>
    </row>
    <row r="143" spans="1:48" ht="30" customHeight="1" x14ac:dyDescent="0.3">
      <c r="A143" s="13"/>
      <c r="B143" s="13"/>
      <c r="C143" s="13"/>
      <c r="D143" s="13"/>
      <c r="E143" s="14"/>
      <c r="F143" s="14"/>
      <c r="G143" s="14"/>
      <c r="H143" s="14"/>
      <c r="I143" s="14"/>
      <c r="J143" s="14"/>
      <c r="K143" s="14"/>
      <c r="L143" s="14"/>
      <c r="M143" s="13"/>
      <c r="Q143" s="1" t="s">
        <v>270</v>
      </c>
    </row>
    <row r="144" spans="1:48" ht="30" customHeight="1" x14ac:dyDescent="0.3">
      <c r="A144" s="13"/>
      <c r="B144" s="13"/>
      <c r="C144" s="13"/>
      <c r="D144" s="13"/>
      <c r="E144" s="14"/>
      <c r="F144" s="14"/>
      <c r="G144" s="14"/>
      <c r="H144" s="14"/>
      <c r="I144" s="14"/>
      <c r="J144" s="14"/>
      <c r="K144" s="14"/>
      <c r="L144" s="14"/>
      <c r="M144" s="13"/>
      <c r="Q144" s="1" t="s">
        <v>270</v>
      </c>
    </row>
    <row r="145" spans="1:48" ht="30" customHeight="1" x14ac:dyDescent="0.3">
      <c r="A145" s="13"/>
      <c r="B145" s="13"/>
      <c r="C145" s="13"/>
      <c r="D145" s="13"/>
      <c r="E145" s="14"/>
      <c r="F145" s="14"/>
      <c r="G145" s="14"/>
      <c r="H145" s="14"/>
      <c r="I145" s="14"/>
      <c r="J145" s="14"/>
      <c r="K145" s="14"/>
      <c r="L145" s="14"/>
      <c r="M145" s="13"/>
      <c r="Q145" s="1" t="s">
        <v>270</v>
      </c>
    </row>
    <row r="146" spans="1:48" ht="30" customHeight="1" x14ac:dyDescent="0.3">
      <c r="A146" s="13"/>
      <c r="B146" s="13"/>
      <c r="C146" s="13"/>
      <c r="D146" s="13"/>
      <c r="E146" s="14"/>
      <c r="F146" s="14"/>
      <c r="G146" s="14"/>
      <c r="H146" s="14"/>
      <c r="I146" s="14"/>
      <c r="J146" s="14"/>
      <c r="K146" s="14"/>
      <c r="L146" s="14"/>
      <c r="M146" s="13"/>
      <c r="Q146" s="1" t="s">
        <v>270</v>
      </c>
    </row>
    <row r="147" spans="1:48" ht="30" customHeight="1" x14ac:dyDescent="0.3">
      <c r="A147" s="15" t="s">
        <v>106</v>
      </c>
      <c r="B147" s="13"/>
      <c r="C147" s="13"/>
      <c r="D147" s="13"/>
      <c r="E147" s="14"/>
      <c r="F147" s="14">
        <f>SUMIF(Q101:Q146,"010104",F101:F146)</f>
        <v>0</v>
      </c>
      <c r="G147" s="14"/>
      <c r="H147" s="14">
        <f>SUMIF(Q101:Q146,"010104",H101:H146)</f>
        <v>0</v>
      </c>
      <c r="I147" s="14"/>
      <c r="J147" s="14">
        <f>SUMIF(Q101:Q146,"010104",J101:J146)</f>
        <v>0</v>
      </c>
      <c r="K147" s="14"/>
      <c r="L147" s="14">
        <f>SUMIF(Q101:Q146,"010104",L101:L146)</f>
        <v>0</v>
      </c>
      <c r="M147" s="13"/>
      <c r="N147" t="s">
        <v>107</v>
      </c>
    </row>
    <row r="148" spans="1:48" ht="30" customHeight="1" x14ac:dyDescent="0.3">
      <c r="A148" s="15" t="s">
        <v>390</v>
      </c>
      <c r="B148" s="15" t="s">
        <v>52</v>
      </c>
      <c r="C148" s="13"/>
      <c r="D148" s="13"/>
      <c r="E148" s="14"/>
      <c r="F148" s="14"/>
      <c r="G148" s="14"/>
      <c r="H148" s="14"/>
      <c r="I148" s="14"/>
      <c r="J148" s="14"/>
      <c r="K148" s="14"/>
      <c r="L148" s="14"/>
      <c r="M148" s="13"/>
      <c r="Q148" s="1" t="s">
        <v>391</v>
      </c>
    </row>
    <row r="149" spans="1:48" ht="30" customHeight="1" x14ac:dyDescent="0.3">
      <c r="A149" s="15" t="s">
        <v>392</v>
      </c>
      <c r="B149" s="15" t="s">
        <v>393</v>
      </c>
      <c r="C149" s="15" t="s">
        <v>112</v>
      </c>
      <c r="D149" s="13">
        <v>1</v>
      </c>
      <c r="E149" s="14"/>
      <c r="F149" s="14"/>
      <c r="G149" s="14"/>
      <c r="H149" s="14"/>
      <c r="I149" s="14"/>
      <c r="J149" s="14"/>
      <c r="K149" s="14"/>
      <c r="L149" s="14"/>
      <c r="M149" s="15" t="s">
        <v>394</v>
      </c>
      <c r="N149" s="1" t="s">
        <v>395</v>
      </c>
      <c r="O149" s="1" t="s">
        <v>52</v>
      </c>
      <c r="P149" s="1" t="s">
        <v>52</v>
      </c>
      <c r="Q149" s="1" t="s">
        <v>52</v>
      </c>
      <c r="R149" s="1" t="s">
        <v>63</v>
      </c>
      <c r="S149" s="1" t="s">
        <v>63</v>
      </c>
      <c r="T149" s="1" t="s">
        <v>62</v>
      </c>
      <c r="AR149" s="1" t="s">
        <v>394</v>
      </c>
      <c r="AS149" s="1" t="s">
        <v>52</v>
      </c>
      <c r="AU149" s="1" t="s">
        <v>396</v>
      </c>
      <c r="AV149">
        <v>551</v>
      </c>
    </row>
    <row r="150" spans="1:48" ht="30" customHeight="1" x14ac:dyDescent="0.3">
      <c r="A150" s="15" t="s">
        <v>397</v>
      </c>
      <c r="B150" s="15" t="s">
        <v>393</v>
      </c>
      <c r="C150" s="15" t="s">
        <v>112</v>
      </c>
      <c r="D150" s="13">
        <v>1</v>
      </c>
      <c r="E150" s="14"/>
      <c r="F150" s="14"/>
      <c r="G150" s="14"/>
      <c r="H150" s="14"/>
      <c r="I150" s="14"/>
      <c r="J150" s="14"/>
      <c r="K150" s="14"/>
      <c r="L150" s="14"/>
      <c r="M150" s="15" t="s">
        <v>394</v>
      </c>
      <c r="N150" s="1" t="s">
        <v>398</v>
      </c>
      <c r="O150" s="1" t="s">
        <v>52</v>
      </c>
      <c r="P150" s="1" t="s">
        <v>52</v>
      </c>
      <c r="Q150" s="1" t="s">
        <v>52</v>
      </c>
      <c r="R150" s="1" t="s">
        <v>63</v>
      </c>
      <c r="S150" s="1" t="s">
        <v>63</v>
      </c>
      <c r="T150" s="1" t="s">
        <v>62</v>
      </c>
      <c r="AR150" s="1" t="s">
        <v>394</v>
      </c>
      <c r="AS150" s="1" t="s">
        <v>52</v>
      </c>
      <c r="AU150" s="1" t="s">
        <v>399</v>
      </c>
      <c r="AV150">
        <v>552</v>
      </c>
    </row>
    <row r="151" spans="1:48" ht="30" customHeight="1" x14ac:dyDescent="0.3">
      <c r="A151" s="15" t="s">
        <v>400</v>
      </c>
      <c r="B151" s="15" t="s">
        <v>393</v>
      </c>
      <c r="C151" s="15" t="s">
        <v>112</v>
      </c>
      <c r="D151" s="13">
        <v>1</v>
      </c>
      <c r="E151" s="14"/>
      <c r="F151" s="14"/>
      <c r="G151" s="14"/>
      <c r="H151" s="14"/>
      <c r="I151" s="14"/>
      <c r="J151" s="14"/>
      <c r="K151" s="14"/>
      <c r="L151" s="14"/>
      <c r="M151" s="15" t="s">
        <v>394</v>
      </c>
      <c r="N151" s="1" t="s">
        <v>401</v>
      </c>
      <c r="O151" s="1" t="s">
        <v>52</v>
      </c>
      <c r="P151" s="1" t="s">
        <v>52</v>
      </c>
      <c r="Q151" s="1" t="s">
        <v>52</v>
      </c>
      <c r="R151" s="1" t="s">
        <v>63</v>
      </c>
      <c r="S151" s="1" t="s">
        <v>63</v>
      </c>
      <c r="T151" s="1" t="s">
        <v>62</v>
      </c>
      <c r="AR151" s="1" t="s">
        <v>394</v>
      </c>
      <c r="AS151" s="1" t="s">
        <v>52</v>
      </c>
      <c r="AU151" s="1" t="s">
        <v>402</v>
      </c>
      <c r="AV151">
        <v>553</v>
      </c>
    </row>
    <row r="152" spans="1:48" ht="30" customHeight="1" x14ac:dyDescent="0.3">
      <c r="A152" s="15" t="s">
        <v>403</v>
      </c>
      <c r="B152" s="15" t="s">
        <v>404</v>
      </c>
      <c r="C152" s="15" t="s">
        <v>67</v>
      </c>
      <c r="D152" s="13">
        <v>35</v>
      </c>
      <c r="E152" s="14"/>
      <c r="F152" s="14"/>
      <c r="G152" s="14"/>
      <c r="H152" s="14"/>
      <c r="I152" s="14"/>
      <c r="J152" s="14"/>
      <c r="K152" s="14"/>
      <c r="L152" s="14"/>
      <c r="M152" s="15"/>
      <c r="N152" s="1" t="s">
        <v>405</v>
      </c>
      <c r="O152" s="1" t="s">
        <v>52</v>
      </c>
      <c r="P152" s="1" t="s">
        <v>52</v>
      </c>
      <c r="Q152" s="1" t="s">
        <v>391</v>
      </c>
      <c r="R152" s="1" t="s">
        <v>63</v>
      </c>
      <c r="S152" s="1" t="s">
        <v>63</v>
      </c>
      <c r="T152" s="1" t="s">
        <v>62</v>
      </c>
      <c r="AR152" s="1" t="s">
        <v>52</v>
      </c>
      <c r="AS152" s="1" t="s">
        <v>52</v>
      </c>
      <c r="AU152" s="1" t="s">
        <v>406</v>
      </c>
      <c r="AV152">
        <v>117</v>
      </c>
    </row>
    <row r="153" spans="1:48" ht="30" customHeight="1" x14ac:dyDescent="0.3">
      <c r="A153" s="15" t="s">
        <v>403</v>
      </c>
      <c r="B153" s="15" t="s">
        <v>407</v>
      </c>
      <c r="C153" s="15" t="s">
        <v>67</v>
      </c>
      <c r="D153" s="13">
        <v>35</v>
      </c>
      <c r="E153" s="14"/>
      <c r="F153" s="14"/>
      <c r="G153" s="14"/>
      <c r="H153" s="14"/>
      <c r="I153" s="14"/>
      <c r="J153" s="14"/>
      <c r="K153" s="14"/>
      <c r="L153" s="14"/>
      <c r="M153" s="15"/>
      <c r="N153" s="1" t="s">
        <v>408</v>
      </c>
      <c r="O153" s="1" t="s">
        <v>52</v>
      </c>
      <c r="P153" s="1" t="s">
        <v>52</v>
      </c>
      <c r="Q153" s="1" t="s">
        <v>391</v>
      </c>
      <c r="R153" s="1" t="s">
        <v>62</v>
      </c>
      <c r="S153" s="1" t="s">
        <v>63</v>
      </c>
      <c r="T153" s="1" t="s">
        <v>63</v>
      </c>
      <c r="AR153" s="1" t="s">
        <v>52</v>
      </c>
      <c r="AS153" s="1" t="s">
        <v>52</v>
      </c>
      <c r="AU153" s="1" t="s">
        <v>409</v>
      </c>
      <c r="AV153">
        <v>116</v>
      </c>
    </row>
    <row r="154" spans="1:48" ht="30" customHeight="1" x14ac:dyDescent="0.3">
      <c r="A154" s="15" t="s">
        <v>410</v>
      </c>
      <c r="B154" s="15" t="s">
        <v>411</v>
      </c>
      <c r="C154" s="15" t="s">
        <v>67</v>
      </c>
      <c r="D154" s="13">
        <v>113</v>
      </c>
      <c r="E154" s="14"/>
      <c r="F154" s="14"/>
      <c r="G154" s="14"/>
      <c r="H154" s="14"/>
      <c r="I154" s="14"/>
      <c r="J154" s="14"/>
      <c r="K154" s="14"/>
      <c r="L154" s="14"/>
      <c r="M154" s="15"/>
      <c r="N154" s="1" t="s">
        <v>412</v>
      </c>
      <c r="O154" s="1" t="s">
        <v>52</v>
      </c>
      <c r="P154" s="1" t="s">
        <v>52</v>
      </c>
      <c r="Q154" s="1" t="s">
        <v>391</v>
      </c>
      <c r="R154" s="1" t="s">
        <v>62</v>
      </c>
      <c r="S154" s="1" t="s">
        <v>63</v>
      </c>
      <c r="T154" s="1" t="s">
        <v>63</v>
      </c>
      <c r="AR154" s="1" t="s">
        <v>52</v>
      </c>
      <c r="AS154" s="1" t="s">
        <v>52</v>
      </c>
      <c r="AU154" s="1" t="s">
        <v>413</v>
      </c>
      <c r="AV154">
        <v>118</v>
      </c>
    </row>
    <row r="155" spans="1:48" ht="30" customHeight="1" x14ac:dyDescent="0.3">
      <c r="A155" s="15" t="s">
        <v>414</v>
      </c>
      <c r="B155" s="15" t="s">
        <v>415</v>
      </c>
      <c r="C155" s="15" t="s">
        <v>67</v>
      </c>
      <c r="D155" s="13">
        <v>1</v>
      </c>
      <c r="E155" s="14"/>
      <c r="F155" s="14"/>
      <c r="G155" s="14"/>
      <c r="H155" s="14"/>
      <c r="I155" s="14"/>
      <c r="J155" s="14"/>
      <c r="K155" s="14"/>
      <c r="L155" s="14"/>
      <c r="M155" s="15"/>
      <c r="N155" s="1" t="s">
        <v>416</v>
      </c>
      <c r="O155" s="1" t="s">
        <v>52</v>
      </c>
      <c r="P155" s="1" t="s">
        <v>52</v>
      </c>
      <c r="Q155" s="1" t="s">
        <v>391</v>
      </c>
      <c r="R155" s="1" t="s">
        <v>63</v>
      </c>
      <c r="S155" s="1" t="s">
        <v>63</v>
      </c>
      <c r="T155" s="1" t="s">
        <v>62</v>
      </c>
      <c r="AR155" s="1" t="s">
        <v>52</v>
      </c>
      <c r="AS155" s="1" t="s">
        <v>52</v>
      </c>
      <c r="AU155" s="1" t="s">
        <v>417</v>
      </c>
      <c r="AV155">
        <v>119</v>
      </c>
    </row>
    <row r="156" spans="1:48" ht="30" customHeight="1" x14ac:dyDescent="0.3">
      <c r="A156" s="15" t="s">
        <v>418</v>
      </c>
      <c r="B156" s="15" t="s">
        <v>419</v>
      </c>
      <c r="C156" s="15" t="s">
        <v>67</v>
      </c>
      <c r="D156" s="13">
        <v>4</v>
      </c>
      <c r="E156" s="14"/>
      <c r="F156" s="14"/>
      <c r="G156" s="14"/>
      <c r="H156" s="14"/>
      <c r="I156" s="14"/>
      <c r="J156" s="14"/>
      <c r="K156" s="14"/>
      <c r="L156" s="14"/>
      <c r="M156" s="15"/>
      <c r="N156" s="1" t="s">
        <v>420</v>
      </c>
      <c r="O156" s="1" t="s">
        <v>52</v>
      </c>
      <c r="P156" s="1" t="s">
        <v>52</v>
      </c>
      <c r="Q156" s="1" t="s">
        <v>391</v>
      </c>
      <c r="R156" s="1" t="s">
        <v>63</v>
      </c>
      <c r="S156" s="1" t="s">
        <v>63</v>
      </c>
      <c r="T156" s="1" t="s">
        <v>62</v>
      </c>
      <c r="AR156" s="1" t="s">
        <v>52</v>
      </c>
      <c r="AS156" s="1" t="s">
        <v>52</v>
      </c>
      <c r="AU156" s="1" t="s">
        <v>421</v>
      </c>
      <c r="AV156">
        <v>120</v>
      </c>
    </row>
    <row r="157" spans="1:48" ht="30" customHeight="1" x14ac:dyDescent="0.3">
      <c r="A157" s="15" t="s">
        <v>418</v>
      </c>
      <c r="B157" s="15" t="s">
        <v>422</v>
      </c>
      <c r="C157" s="15" t="s">
        <v>67</v>
      </c>
      <c r="D157" s="13">
        <v>10</v>
      </c>
      <c r="E157" s="14"/>
      <c r="F157" s="14"/>
      <c r="G157" s="14"/>
      <c r="H157" s="14"/>
      <c r="I157" s="14"/>
      <c r="J157" s="14"/>
      <c r="K157" s="14"/>
      <c r="L157" s="14"/>
      <c r="M157" s="15"/>
      <c r="N157" s="1" t="s">
        <v>423</v>
      </c>
      <c r="O157" s="1" t="s">
        <v>52</v>
      </c>
      <c r="P157" s="1" t="s">
        <v>52</v>
      </c>
      <c r="Q157" s="1" t="s">
        <v>391</v>
      </c>
      <c r="R157" s="1" t="s">
        <v>63</v>
      </c>
      <c r="S157" s="1" t="s">
        <v>63</v>
      </c>
      <c r="T157" s="1" t="s">
        <v>62</v>
      </c>
      <c r="AR157" s="1" t="s">
        <v>52</v>
      </c>
      <c r="AS157" s="1" t="s">
        <v>52</v>
      </c>
      <c r="AU157" s="1" t="s">
        <v>424</v>
      </c>
      <c r="AV157">
        <v>121</v>
      </c>
    </row>
    <row r="158" spans="1:48" ht="30" customHeight="1" x14ac:dyDescent="0.3">
      <c r="A158" s="15" t="s">
        <v>418</v>
      </c>
      <c r="B158" s="15" t="s">
        <v>425</v>
      </c>
      <c r="C158" s="15" t="s">
        <v>67</v>
      </c>
      <c r="D158" s="13">
        <v>8</v>
      </c>
      <c r="E158" s="14"/>
      <c r="F158" s="14"/>
      <c r="G158" s="14"/>
      <c r="H158" s="14"/>
      <c r="I158" s="14"/>
      <c r="J158" s="14"/>
      <c r="K158" s="14"/>
      <c r="L158" s="14"/>
      <c r="M158" s="15"/>
      <c r="N158" s="1" t="s">
        <v>426</v>
      </c>
      <c r="O158" s="1" t="s">
        <v>52</v>
      </c>
      <c r="P158" s="1" t="s">
        <v>52</v>
      </c>
      <c r="Q158" s="1" t="s">
        <v>391</v>
      </c>
      <c r="R158" s="1" t="s">
        <v>63</v>
      </c>
      <c r="S158" s="1" t="s">
        <v>63</v>
      </c>
      <c r="T158" s="1" t="s">
        <v>62</v>
      </c>
      <c r="AR158" s="1" t="s">
        <v>52</v>
      </c>
      <c r="AS158" s="1" t="s">
        <v>52</v>
      </c>
      <c r="AU158" s="1" t="s">
        <v>427</v>
      </c>
      <c r="AV158">
        <v>122</v>
      </c>
    </row>
    <row r="159" spans="1:48" ht="30" customHeight="1" x14ac:dyDescent="0.3">
      <c r="A159" s="15" t="s">
        <v>418</v>
      </c>
      <c r="B159" s="15" t="s">
        <v>415</v>
      </c>
      <c r="C159" s="15" t="s">
        <v>67</v>
      </c>
      <c r="D159" s="13">
        <v>4</v>
      </c>
      <c r="E159" s="14"/>
      <c r="F159" s="14"/>
      <c r="G159" s="14"/>
      <c r="H159" s="14"/>
      <c r="I159" s="14"/>
      <c r="J159" s="14"/>
      <c r="K159" s="14"/>
      <c r="L159" s="14"/>
      <c r="M159" s="15"/>
      <c r="N159" s="1" t="s">
        <v>428</v>
      </c>
      <c r="O159" s="1" t="s">
        <v>52</v>
      </c>
      <c r="P159" s="1" t="s">
        <v>52</v>
      </c>
      <c r="Q159" s="1" t="s">
        <v>391</v>
      </c>
      <c r="R159" s="1" t="s">
        <v>63</v>
      </c>
      <c r="S159" s="1" t="s">
        <v>63</v>
      </c>
      <c r="T159" s="1" t="s">
        <v>62</v>
      </c>
      <c r="AR159" s="1" t="s">
        <v>52</v>
      </c>
      <c r="AS159" s="1" t="s">
        <v>52</v>
      </c>
      <c r="AU159" s="1" t="s">
        <v>429</v>
      </c>
      <c r="AV159">
        <v>123</v>
      </c>
    </row>
    <row r="160" spans="1:48" ht="30" customHeight="1" x14ac:dyDescent="0.3">
      <c r="A160" s="15" t="s">
        <v>418</v>
      </c>
      <c r="B160" s="15" t="s">
        <v>430</v>
      </c>
      <c r="C160" s="15" t="s">
        <v>67</v>
      </c>
      <c r="D160" s="13">
        <v>6</v>
      </c>
      <c r="E160" s="14"/>
      <c r="F160" s="14"/>
      <c r="G160" s="14"/>
      <c r="H160" s="14"/>
      <c r="I160" s="14"/>
      <c r="J160" s="14"/>
      <c r="K160" s="14"/>
      <c r="L160" s="14"/>
      <c r="M160" s="15"/>
      <c r="N160" s="1" t="s">
        <v>431</v>
      </c>
      <c r="O160" s="1" t="s">
        <v>52</v>
      </c>
      <c r="P160" s="1" t="s">
        <v>52</v>
      </c>
      <c r="Q160" s="1" t="s">
        <v>391</v>
      </c>
      <c r="R160" s="1" t="s">
        <v>63</v>
      </c>
      <c r="S160" s="1" t="s">
        <v>63</v>
      </c>
      <c r="T160" s="1" t="s">
        <v>62</v>
      </c>
      <c r="AR160" s="1" t="s">
        <v>52</v>
      </c>
      <c r="AS160" s="1" t="s">
        <v>52</v>
      </c>
      <c r="AU160" s="1" t="s">
        <v>432</v>
      </c>
      <c r="AV160">
        <v>124</v>
      </c>
    </row>
    <row r="161" spans="1:48" ht="30" customHeight="1" x14ac:dyDescent="0.3">
      <c r="A161" s="15" t="s">
        <v>433</v>
      </c>
      <c r="B161" s="15" t="s">
        <v>419</v>
      </c>
      <c r="C161" s="15" t="s">
        <v>60</v>
      </c>
      <c r="D161" s="13">
        <v>34</v>
      </c>
      <c r="E161" s="14"/>
      <c r="F161" s="14"/>
      <c r="G161" s="14"/>
      <c r="H161" s="14"/>
      <c r="I161" s="14"/>
      <c r="J161" s="14"/>
      <c r="K161" s="14"/>
      <c r="L161" s="14"/>
      <c r="M161" s="15"/>
      <c r="N161" s="1" t="s">
        <v>434</v>
      </c>
      <c r="O161" s="1" t="s">
        <v>52</v>
      </c>
      <c r="P161" s="1" t="s">
        <v>52</v>
      </c>
      <c r="Q161" s="1" t="s">
        <v>391</v>
      </c>
      <c r="R161" s="1" t="s">
        <v>62</v>
      </c>
      <c r="S161" s="1" t="s">
        <v>63</v>
      </c>
      <c r="T161" s="1" t="s">
        <v>63</v>
      </c>
      <c r="AR161" s="1" t="s">
        <v>52</v>
      </c>
      <c r="AS161" s="1" t="s">
        <v>52</v>
      </c>
      <c r="AU161" s="1" t="s">
        <v>435</v>
      </c>
      <c r="AV161">
        <v>125</v>
      </c>
    </row>
    <row r="162" spans="1:48" ht="30" customHeight="1" x14ac:dyDescent="0.3">
      <c r="A162" s="15" t="s">
        <v>433</v>
      </c>
      <c r="B162" s="15" t="s">
        <v>422</v>
      </c>
      <c r="C162" s="15" t="s">
        <v>60</v>
      </c>
      <c r="D162" s="13">
        <v>60</v>
      </c>
      <c r="E162" s="14"/>
      <c r="F162" s="14"/>
      <c r="G162" s="14"/>
      <c r="H162" s="14"/>
      <c r="I162" s="14"/>
      <c r="J162" s="14"/>
      <c r="K162" s="14"/>
      <c r="L162" s="14"/>
      <c r="M162" s="15"/>
      <c r="N162" s="1" t="s">
        <v>436</v>
      </c>
      <c r="O162" s="1" t="s">
        <v>52</v>
      </c>
      <c r="P162" s="1" t="s">
        <v>52</v>
      </c>
      <c r="Q162" s="1" t="s">
        <v>391</v>
      </c>
      <c r="R162" s="1" t="s">
        <v>62</v>
      </c>
      <c r="S162" s="1" t="s">
        <v>63</v>
      </c>
      <c r="T162" s="1" t="s">
        <v>63</v>
      </c>
      <c r="AR162" s="1" t="s">
        <v>52</v>
      </c>
      <c r="AS162" s="1" t="s">
        <v>52</v>
      </c>
      <c r="AU162" s="1" t="s">
        <v>437</v>
      </c>
      <c r="AV162">
        <v>126</v>
      </c>
    </row>
    <row r="163" spans="1:48" ht="30" customHeight="1" x14ac:dyDescent="0.3">
      <c r="A163" s="15" t="s">
        <v>433</v>
      </c>
      <c r="B163" s="15" t="s">
        <v>425</v>
      </c>
      <c r="C163" s="15" t="s">
        <v>60</v>
      </c>
      <c r="D163" s="13">
        <v>53</v>
      </c>
      <c r="E163" s="14"/>
      <c r="F163" s="14"/>
      <c r="G163" s="14"/>
      <c r="H163" s="14"/>
      <c r="I163" s="14"/>
      <c r="J163" s="14"/>
      <c r="K163" s="14"/>
      <c r="L163" s="14"/>
      <c r="M163" s="15"/>
      <c r="N163" s="1" t="s">
        <v>438</v>
      </c>
      <c r="O163" s="1" t="s">
        <v>52</v>
      </c>
      <c r="P163" s="1" t="s">
        <v>52</v>
      </c>
      <c r="Q163" s="1" t="s">
        <v>391</v>
      </c>
      <c r="R163" s="1" t="s">
        <v>62</v>
      </c>
      <c r="S163" s="1" t="s">
        <v>63</v>
      </c>
      <c r="T163" s="1" t="s">
        <v>63</v>
      </c>
      <c r="AR163" s="1" t="s">
        <v>52</v>
      </c>
      <c r="AS163" s="1" t="s">
        <v>52</v>
      </c>
      <c r="AU163" s="1" t="s">
        <v>439</v>
      </c>
      <c r="AV163">
        <v>127</v>
      </c>
    </row>
    <row r="164" spans="1:48" ht="30" customHeight="1" x14ac:dyDescent="0.3">
      <c r="A164" s="15" t="s">
        <v>433</v>
      </c>
      <c r="B164" s="15" t="s">
        <v>415</v>
      </c>
      <c r="C164" s="15" t="s">
        <v>60</v>
      </c>
      <c r="D164" s="13">
        <v>61</v>
      </c>
      <c r="E164" s="14"/>
      <c r="F164" s="14"/>
      <c r="G164" s="14"/>
      <c r="H164" s="14"/>
      <c r="I164" s="14"/>
      <c r="J164" s="14"/>
      <c r="K164" s="14"/>
      <c r="L164" s="14"/>
      <c r="M164" s="15"/>
      <c r="N164" s="1" t="s">
        <v>440</v>
      </c>
      <c r="O164" s="1" t="s">
        <v>52</v>
      </c>
      <c r="P164" s="1" t="s">
        <v>52</v>
      </c>
      <c r="Q164" s="1" t="s">
        <v>391</v>
      </c>
      <c r="R164" s="1" t="s">
        <v>62</v>
      </c>
      <c r="S164" s="1" t="s">
        <v>63</v>
      </c>
      <c r="T164" s="1" t="s">
        <v>63</v>
      </c>
      <c r="AR164" s="1" t="s">
        <v>52</v>
      </c>
      <c r="AS164" s="1" t="s">
        <v>52</v>
      </c>
      <c r="AU164" s="1" t="s">
        <v>441</v>
      </c>
      <c r="AV164">
        <v>128</v>
      </c>
    </row>
    <row r="165" spans="1:48" ht="30" customHeight="1" x14ac:dyDescent="0.3">
      <c r="A165" s="15" t="s">
        <v>433</v>
      </c>
      <c r="B165" s="15" t="s">
        <v>442</v>
      </c>
      <c r="C165" s="15" t="s">
        <v>60</v>
      </c>
      <c r="D165" s="13">
        <v>15</v>
      </c>
      <c r="E165" s="14"/>
      <c r="F165" s="14"/>
      <c r="G165" s="14"/>
      <c r="H165" s="14"/>
      <c r="I165" s="14"/>
      <c r="J165" s="14"/>
      <c r="K165" s="14"/>
      <c r="L165" s="14"/>
      <c r="M165" s="15"/>
      <c r="N165" s="1" t="s">
        <v>443</v>
      </c>
      <c r="O165" s="1" t="s">
        <v>52</v>
      </c>
      <c r="P165" s="1" t="s">
        <v>52</v>
      </c>
      <c r="Q165" s="1" t="s">
        <v>391</v>
      </c>
      <c r="R165" s="1" t="s">
        <v>62</v>
      </c>
      <c r="S165" s="1" t="s">
        <v>63</v>
      </c>
      <c r="T165" s="1" t="s">
        <v>63</v>
      </c>
      <c r="AR165" s="1" t="s">
        <v>52</v>
      </c>
      <c r="AS165" s="1" t="s">
        <v>52</v>
      </c>
      <c r="AU165" s="1" t="s">
        <v>444</v>
      </c>
      <c r="AV165">
        <v>129</v>
      </c>
    </row>
    <row r="166" spans="1:48" ht="30" customHeight="1" x14ac:dyDescent="0.3">
      <c r="A166" s="15" t="s">
        <v>433</v>
      </c>
      <c r="B166" s="15" t="s">
        <v>430</v>
      </c>
      <c r="C166" s="15" t="s">
        <v>60</v>
      </c>
      <c r="D166" s="13">
        <v>22</v>
      </c>
      <c r="E166" s="14"/>
      <c r="F166" s="14"/>
      <c r="G166" s="14"/>
      <c r="H166" s="14"/>
      <c r="I166" s="14"/>
      <c r="J166" s="14"/>
      <c r="K166" s="14"/>
      <c r="L166" s="14"/>
      <c r="M166" s="15"/>
      <c r="N166" s="1" t="s">
        <v>445</v>
      </c>
      <c r="O166" s="1" t="s">
        <v>52</v>
      </c>
      <c r="P166" s="1" t="s">
        <v>52</v>
      </c>
      <c r="Q166" s="1" t="s">
        <v>391</v>
      </c>
      <c r="R166" s="1" t="s">
        <v>62</v>
      </c>
      <c r="S166" s="1" t="s">
        <v>63</v>
      </c>
      <c r="T166" s="1" t="s">
        <v>63</v>
      </c>
      <c r="AR166" s="1" t="s">
        <v>52</v>
      </c>
      <c r="AS166" s="1" t="s">
        <v>52</v>
      </c>
      <c r="AU166" s="1" t="s">
        <v>446</v>
      </c>
      <c r="AV166">
        <v>130</v>
      </c>
    </row>
    <row r="167" spans="1:48" ht="30" customHeight="1" x14ac:dyDescent="0.3">
      <c r="A167" s="15" t="s">
        <v>447</v>
      </c>
      <c r="B167" s="15" t="s">
        <v>448</v>
      </c>
      <c r="C167" s="15" t="s">
        <v>60</v>
      </c>
      <c r="D167" s="13">
        <v>1783</v>
      </c>
      <c r="E167" s="14"/>
      <c r="F167" s="14"/>
      <c r="G167" s="14"/>
      <c r="H167" s="14"/>
      <c r="I167" s="14"/>
      <c r="J167" s="14"/>
      <c r="K167" s="14"/>
      <c r="L167" s="14"/>
      <c r="M167" s="15"/>
      <c r="N167" s="1" t="s">
        <v>449</v>
      </c>
      <c r="O167" s="1" t="s">
        <v>52</v>
      </c>
      <c r="P167" s="1" t="s">
        <v>52</v>
      </c>
      <c r="Q167" s="1" t="s">
        <v>391</v>
      </c>
      <c r="R167" s="1" t="s">
        <v>62</v>
      </c>
      <c r="S167" s="1" t="s">
        <v>63</v>
      </c>
      <c r="T167" s="1" t="s">
        <v>63</v>
      </c>
      <c r="AR167" s="1" t="s">
        <v>52</v>
      </c>
      <c r="AS167" s="1" t="s">
        <v>52</v>
      </c>
      <c r="AU167" s="1" t="s">
        <v>450</v>
      </c>
      <c r="AV167">
        <v>131</v>
      </c>
    </row>
    <row r="168" spans="1:48" ht="30" customHeight="1" x14ac:dyDescent="0.3">
      <c r="A168" s="15" t="s">
        <v>447</v>
      </c>
      <c r="B168" s="15" t="s">
        <v>451</v>
      </c>
      <c r="C168" s="15" t="s">
        <v>60</v>
      </c>
      <c r="D168" s="13">
        <v>105</v>
      </c>
      <c r="E168" s="14"/>
      <c r="F168" s="14"/>
      <c r="G168" s="14"/>
      <c r="H168" s="14"/>
      <c r="I168" s="14"/>
      <c r="J168" s="14"/>
      <c r="K168" s="14"/>
      <c r="L168" s="14"/>
      <c r="M168" s="15"/>
      <c r="N168" s="1" t="s">
        <v>452</v>
      </c>
      <c r="O168" s="1" t="s">
        <v>52</v>
      </c>
      <c r="P168" s="1" t="s">
        <v>52</v>
      </c>
      <c r="Q168" s="1" t="s">
        <v>391</v>
      </c>
      <c r="R168" s="1" t="s">
        <v>62</v>
      </c>
      <c r="S168" s="1" t="s">
        <v>63</v>
      </c>
      <c r="T168" s="1" t="s">
        <v>63</v>
      </c>
      <c r="AR168" s="1" t="s">
        <v>52</v>
      </c>
      <c r="AS168" s="1" t="s">
        <v>52</v>
      </c>
      <c r="AU168" s="1" t="s">
        <v>453</v>
      </c>
      <c r="AV168">
        <v>132</v>
      </c>
    </row>
    <row r="169" spans="1:48" ht="30" customHeight="1" x14ac:dyDescent="0.3">
      <c r="A169" s="15" t="s">
        <v>447</v>
      </c>
      <c r="B169" s="15" t="s">
        <v>454</v>
      </c>
      <c r="C169" s="15" t="s">
        <v>60</v>
      </c>
      <c r="D169" s="13">
        <v>317</v>
      </c>
      <c r="E169" s="14"/>
      <c r="F169" s="14"/>
      <c r="G169" s="14"/>
      <c r="H169" s="14"/>
      <c r="I169" s="14"/>
      <c r="J169" s="14"/>
      <c r="K169" s="14"/>
      <c r="L169" s="14"/>
      <c r="M169" s="15"/>
      <c r="N169" s="1" t="s">
        <v>455</v>
      </c>
      <c r="O169" s="1" t="s">
        <v>52</v>
      </c>
      <c r="P169" s="1" t="s">
        <v>52</v>
      </c>
      <c r="Q169" s="1" t="s">
        <v>391</v>
      </c>
      <c r="R169" s="1" t="s">
        <v>62</v>
      </c>
      <c r="S169" s="1" t="s">
        <v>63</v>
      </c>
      <c r="T169" s="1" t="s">
        <v>63</v>
      </c>
      <c r="AR169" s="1" t="s">
        <v>52</v>
      </c>
      <c r="AS169" s="1" t="s">
        <v>52</v>
      </c>
      <c r="AU169" s="1" t="s">
        <v>456</v>
      </c>
      <c r="AV169">
        <v>133</v>
      </c>
    </row>
    <row r="170" spans="1:48" ht="30" customHeight="1" x14ac:dyDescent="0.3">
      <c r="A170" s="15" t="s">
        <v>457</v>
      </c>
      <c r="B170" s="15" t="s">
        <v>458</v>
      </c>
      <c r="C170" s="15" t="s">
        <v>84</v>
      </c>
      <c r="D170" s="13">
        <v>17</v>
      </c>
      <c r="E170" s="14"/>
      <c r="F170" s="14"/>
      <c r="G170" s="14"/>
      <c r="H170" s="14"/>
      <c r="I170" s="14"/>
      <c r="J170" s="14"/>
      <c r="K170" s="14"/>
      <c r="L170" s="14"/>
      <c r="M170" s="15"/>
      <c r="N170" s="1" t="s">
        <v>459</v>
      </c>
      <c r="O170" s="1" t="s">
        <v>52</v>
      </c>
      <c r="P170" s="1" t="s">
        <v>52</v>
      </c>
      <c r="Q170" s="1" t="s">
        <v>391</v>
      </c>
      <c r="R170" s="1" t="s">
        <v>62</v>
      </c>
      <c r="S170" s="1" t="s">
        <v>63</v>
      </c>
      <c r="T170" s="1" t="s">
        <v>63</v>
      </c>
      <c r="AR170" s="1" t="s">
        <v>52</v>
      </c>
      <c r="AS170" s="1" t="s">
        <v>52</v>
      </c>
      <c r="AU170" s="1" t="s">
        <v>460</v>
      </c>
      <c r="AV170">
        <v>135</v>
      </c>
    </row>
    <row r="171" spans="1:48" ht="30" customHeight="1" x14ac:dyDescent="0.3">
      <c r="A171" s="15" t="s">
        <v>457</v>
      </c>
      <c r="B171" s="15" t="s">
        <v>461</v>
      </c>
      <c r="C171" s="15" t="s">
        <v>84</v>
      </c>
      <c r="D171" s="13">
        <v>30</v>
      </c>
      <c r="E171" s="14"/>
      <c r="F171" s="14"/>
      <c r="G171" s="14"/>
      <c r="H171" s="14"/>
      <c r="I171" s="14"/>
      <c r="J171" s="14"/>
      <c r="K171" s="14"/>
      <c r="L171" s="14"/>
      <c r="M171" s="15"/>
      <c r="N171" s="1" t="s">
        <v>462</v>
      </c>
      <c r="O171" s="1" t="s">
        <v>52</v>
      </c>
      <c r="P171" s="1" t="s">
        <v>52</v>
      </c>
      <c r="Q171" s="1" t="s">
        <v>391</v>
      </c>
      <c r="R171" s="1" t="s">
        <v>62</v>
      </c>
      <c r="S171" s="1" t="s">
        <v>63</v>
      </c>
      <c r="T171" s="1" t="s">
        <v>63</v>
      </c>
      <c r="AR171" s="1" t="s">
        <v>52</v>
      </c>
      <c r="AS171" s="1" t="s">
        <v>52</v>
      </c>
      <c r="AU171" s="1" t="s">
        <v>463</v>
      </c>
      <c r="AV171">
        <v>136</v>
      </c>
    </row>
    <row r="172" spans="1:48" ht="30" customHeight="1" x14ac:dyDescent="0.3">
      <c r="A172" s="15" t="s">
        <v>457</v>
      </c>
      <c r="B172" s="15" t="s">
        <v>464</v>
      </c>
      <c r="C172" s="15" t="s">
        <v>84</v>
      </c>
      <c r="D172" s="13">
        <v>29</v>
      </c>
      <c r="E172" s="14"/>
      <c r="F172" s="14"/>
      <c r="G172" s="14"/>
      <c r="H172" s="14"/>
      <c r="I172" s="14"/>
      <c r="J172" s="14"/>
      <c r="K172" s="14"/>
      <c r="L172" s="14"/>
      <c r="M172" s="15"/>
      <c r="N172" s="1" t="s">
        <v>465</v>
      </c>
      <c r="O172" s="1" t="s">
        <v>52</v>
      </c>
      <c r="P172" s="1" t="s">
        <v>52</v>
      </c>
      <c r="Q172" s="1" t="s">
        <v>391</v>
      </c>
      <c r="R172" s="1" t="s">
        <v>62</v>
      </c>
      <c r="S172" s="1" t="s">
        <v>63</v>
      </c>
      <c r="T172" s="1" t="s">
        <v>63</v>
      </c>
      <c r="AR172" s="1" t="s">
        <v>52</v>
      </c>
      <c r="AS172" s="1" t="s">
        <v>52</v>
      </c>
      <c r="AU172" s="1" t="s">
        <v>466</v>
      </c>
      <c r="AV172">
        <v>137</v>
      </c>
    </row>
    <row r="173" spans="1:48" ht="30" customHeight="1" x14ac:dyDescent="0.3">
      <c r="A173" s="15" t="s">
        <v>457</v>
      </c>
      <c r="B173" s="15" t="s">
        <v>467</v>
      </c>
      <c r="C173" s="15" t="s">
        <v>84</v>
      </c>
      <c r="D173" s="13">
        <v>40</v>
      </c>
      <c r="E173" s="14"/>
      <c r="F173" s="14"/>
      <c r="G173" s="14"/>
      <c r="H173" s="14"/>
      <c r="I173" s="14"/>
      <c r="J173" s="14"/>
      <c r="K173" s="14"/>
      <c r="L173" s="14"/>
      <c r="M173" s="15"/>
      <c r="N173" s="1" t="s">
        <v>468</v>
      </c>
      <c r="O173" s="1" t="s">
        <v>52</v>
      </c>
      <c r="P173" s="1" t="s">
        <v>52</v>
      </c>
      <c r="Q173" s="1" t="s">
        <v>391</v>
      </c>
      <c r="R173" s="1" t="s">
        <v>62</v>
      </c>
      <c r="S173" s="1" t="s">
        <v>63</v>
      </c>
      <c r="T173" s="1" t="s">
        <v>63</v>
      </c>
      <c r="AR173" s="1" t="s">
        <v>52</v>
      </c>
      <c r="AS173" s="1" t="s">
        <v>52</v>
      </c>
      <c r="AU173" s="1" t="s">
        <v>469</v>
      </c>
      <c r="AV173">
        <v>138</v>
      </c>
    </row>
    <row r="174" spans="1:48" ht="30" customHeight="1" x14ac:dyDescent="0.3">
      <c r="A174" s="15" t="s">
        <v>457</v>
      </c>
      <c r="B174" s="15" t="s">
        <v>470</v>
      </c>
      <c r="C174" s="15" t="s">
        <v>84</v>
      </c>
      <c r="D174" s="13">
        <v>10</v>
      </c>
      <c r="E174" s="14"/>
      <c r="F174" s="14"/>
      <c r="G174" s="14"/>
      <c r="H174" s="14"/>
      <c r="I174" s="14"/>
      <c r="J174" s="14"/>
      <c r="K174" s="14"/>
      <c r="L174" s="14"/>
      <c r="M174" s="15"/>
      <c r="N174" s="1" t="s">
        <v>471</v>
      </c>
      <c r="O174" s="1" t="s">
        <v>52</v>
      </c>
      <c r="P174" s="1" t="s">
        <v>52</v>
      </c>
      <c r="Q174" s="1" t="s">
        <v>391</v>
      </c>
      <c r="R174" s="1" t="s">
        <v>62</v>
      </c>
      <c r="S174" s="1" t="s">
        <v>63</v>
      </c>
      <c r="T174" s="1" t="s">
        <v>63</v>
      </c>
      <c r="AR174" s="1" t="s">
        <v>52</v>
      </c>
      <c r="AS174" s="1" t="s">
        <v>52</v>
      </c>
      <c r="AU174" s="1" t="s">
        <v>472</v>
      </c>
      <c r="AV174">
        <v>139</v>
      </c>
    </row>
    <row r="175" spans="1:48" ht="30" customHeight="1" x14ac:dyDescent="0.3">
      <c r="A175" s="15" t="s">
        <v>457</v>
      </c>
      <c r="B175" s="15" t="s">
        <v>473</v>
      </c>
      <c r="C175" s="15" t="s">
        <v>84</v>
      </c>
      <c r="D175" s="13">
        <v>11</v>
      </c>
      <c r="E175" s="14"/>
      <c r="F175" s="14"/>
      <c r="G175" s="14"/>
      <c r="H175" s="14"/>
      <c r="I175" s="14"/>
      <c r="J175" s="14"/>
      <c r="K175" s="14"/>
      <c r="L175" s="14"/>
      <c r="M175" s="15"/>
      <c r="N175" s="1" t="s">
        <v>474</v>
      </c>
      <c r="O175" s="1" t="s">
        <v>52</v>
      </c>
      <c r="P175" s="1" t="s">
        <v>52</v>
      </c>
      <c r="Q175" s="1" t="s">
        <v>391</v>
      </c>
      <c r="R175" s="1" t="s">
        <v>62</v>
      </c>
      <c r="S175" s="1" t="s">
        <v>63</v>
      </c>
      <c r="T175" s="1" t="s">
        <v>63</v>
      </c>
      <c r="AR175" s="1" t="s">
        <v>52</v>
      </c>
      <c r="AS175" s="1" t="s">
        <v>52</v>
      </c>
      <c r="AU175" s="1" t="s">
        <v>475</v>
      </c>
      <c r="AV175">
        <v>140</v>
      </c>
    </row>
    <row r="176" spans="1:48" ht="30" customHeight="1" x14ac:dyDescent="0.3">
      <c r="A176" s="15" t="s">
        <v>476</v>
      </c>
      <c r="B176" s="15" t="s">
        <v>477</v>
      </c>
      <c r="C176" s="15" t="s">
        <v>60</v>
      </c>
      <c r="D176" s="13">
        <v>4647</v>
      </c>
      <c r="E176" s="14"/>
      <c r="F176" s="14"/>
      <c r="G176" s="14"/>
      <c r="H176" s="14"/>
      <c r="I176" s="14"/>
      <c r="J176" s="14"/>
      <c r="K176" s="14"/>
      <c r="L176" s="14"/>
      <c r="M176" s="15"/>
      <c r="N176" s="1" t="s">
        <v>478</v>
      </c>
      <c r="O176" s="1" t="s">
        <v>52</v>
      </c>
      <c r="P176" s="1" t="s">
        <v>52</v>
      </c>
      <c r="Q176" s="1" t="s">
        <v>391</v>
      </c>
      <c r="R176" s="1" t="s">
        <v>62</v>
      </c>
      <c r="S176" s="1" t="s">
        <v>63</v>
      </c>
      <c r="T176" s="1" t="s">
        <v>63</v>
      </c>
      <c r="AR176" s="1" t="s">
        <v>52</v>
      </c>
      <c r="AS176" s="1" t="s">
        <v>52</v>
      </c>
      <c r="AU176" s="1" t="s">
        <v>479</v>
      </c>
      <c r="AV176">
        <v>141</v>
      </c>
    </row>
    <row r="177" spans="1:48" ht="30" customHeight="1" x14ac:dyDescent="0.3">
      <c r="A177" s="15" t="s">
        <v>150</v>
      </c>
      <c r="B177" s="15" t="s">
        <v>480</v>
      </c>
      <c r="C177" s="15" t="s">
        <v>60</v>
      </c>
      <c r="D177" s="13">
        <v>88</v>
      </c>
      <c r="E177" s="14"/>
      <c r="F177" s="14"/>
      <c r="G177" s="14"/>
      <c r="H177" s="14"/>
      <c r="I177" s="14"/>
      <c r="J177" s="14"/>
      <c r="K177" s="14"/>
      <c r="L177" s="14"/>
      <c r="M177" s="15"/>
      <c r="N177" s="1" t="s">
        <v>481</v>
      </c>
      <c r="O177" s="1" t="s">
        <v>52</v>
      </c>
      <c r="P177" s="1" t="s">
        <v>52</v>
      </c>
      <c r="Q177" s="1" t="s">
        <v>391</v>
      </c>
      <c r="R177" s="1" t="s">
        <v>62</v>
      </c>
      <c r="S177" s="1" t="s">
        <v>63</v>
      </c>
      <c r="T177" s="1" t="s">
        <v>63</v>
      </c>
      <c r="AR177" s="1" t="s">
        <v>52</v>
      </c>
      <c r="AS177" s="1" t="s">
        <v>52</v>
      </c>
      <c r="AU177" s="1" t="s">
        <v>482</v>
      </c>
      <c r="AV177">
        <v>142</v>
      </c>
    </row>
    <row r="178" spans="1:48" ht="30" customHeight="1" x14ac:dyDescent="0.3">
      <c r="A178" s="15" t="s">
        <v>150</v>
      </c>
      <c r="B178" s="15" t="s">
        <v>483</v>
      </c>
      <c r="C178" s="15" t="s">
        <v>60</v>
      </c>
      <c r="D178" s="13">
        <v>882</v>
      </c>
      <c r="E178" s="14"/>
      <c r="F178" s="14"/>
      <c r="G178" s="14"/>
      <c r="H178" s="14"/>
      <c r="I178" s="14"/>
      <c r="J178" s="14"/>
      <c r="K178" s="14"/>
      <c r="L178" s="14"/>
      <c r="M178" s="15"/>
      <c r="N178" s="1" t="s">
        <v>484</v>
      </c>
      <c r="O178" s="1" t="s">
        <v>52</v>
      </c>
      <c r="P178" s="1" t="s">
        <v>52</v>
      </c>
      <c r="Q178" s="1" t="s">
        <v>391</v>
      </c>
      <c r="R178" s="1" t="s">
        <v>62</v>
      </c>
      <c r="S178" s="1" t="s">
        <v>63</v>
      </c>
      <c r="T178" s="1" t="s">
        <v>63</v>
      </c>
      <c r="AR178" s="1" t="s">
        <v>52</v>
      </c>
      <c r="AS178" s="1" t="s">
        <v>52</v>
      </c>
      <c r="AU178" s="1" t="s">
        <v>485</v>
      </c>
      <c r="AV178">
        <v>143</v>
      </c>
    </row>
    <row r="179" spans="1:48" ht="30" customHeight="1" x14ac:dyDescent="0.3">
      <c r="A179" s="15" t="s">
        <v>150</v>
      </c>
      <c r="B179" s="15" t="s">
        <v>224</v>
      </c>
      <c r="C179" s="15" t="s">
        <v>60</v>
      </c>
      <c r="D179" s="13">
        <v>362</v>
      </c>
      <c r="E179" s="14"/>
      <c r="F179" s="14"/>
      <c r="G179" s="14"/>
      <c r="H179" s="14"/>
      <c r="I179" s="14"/>
      <c r="J179" s="14"/>
      <c r="K179" s="14"/>
      <c r="L179" s="14"/>
      <c r="M179" s="15"/>
      <c r="N179" s="1" t="s">
        <v>225</v>
      </c>
      <c r="O179" s="1" t="s">
        <v>52</v>
      </c>
      <c r="P179" s="1" t="s">
        <v>52</v>
      </c>
      <c r="Q179" s="1" t="s">
        <v>391</v>
      </c>
      <c r="R179" s="1" t="s">
        <v>62</v>
      </c>
      <c r="S179" s="1" t="s">
        <v>63</v>
      </c>
      <c r="T179" s="1" t="s">
        <v>63</v>
      </c>
      <c r="AR179" s="1" t="s">
        <v>52</v>
      </c>
      <c r="AS179" s="1" t="s">
        <v>52</v>
      </c>
      <c r="AU179" s="1" t="s">
        <v>486</v>
      </c>
      <c r="AV179">
        <v>144</v>
      </c>
    </row>
    <row r="180" spans="1:48" ht="30" customHeight="1" x14ac:dyDescent="0.3">
      <c r="A180" s="15" t="s">
        <v>150</v>
      </c>
      <c r="B180" s="15" t="s">
        <v>487</v>
      </c>
      <c r="C180" s="15" t="s">
        <v>60</v>
      </c>
      <c r="D180" s="13">
        <v>50</v>
      </c>
      <c r="E180" s="14"/>
      <c r="F180" s="14"/>
      <c r="G180" s="14"/>
      <c r="H180" s="14"/>
      <c r="I180" s="14"/>
      <c r="J180" s="14"/>
      <c r="K180" s="14"/>
      <c r="L180" s="14"/>
      <c r="M180" s="15"/>
      <c r="N180" s="1" t="s">
        <v>488</v>
      </c>
      <c r="O180" s="1" t="s">
        <v>52</v>
      </c>
      <c r="P180" s="1" t="s">
        <v>52</v>
      </c>
      <c r="Q180" s="1" t="s">
        <v>391</v>
      </c>
      <c r="R180" s="1" t="s">
        <v>62</v>
      </c>
      <c r="S180" s="1" t="s">
        <v>63</v>
      </c>
      <c r="T180" s="1" t="s">
        <v>63</v>
      </c>
      <c r="AR180" s="1" t="s">
        <v>52</v>
      </c>
      <c r="AS180" s="1" t="s">
        <v>52</v>
      </c>
      <c r="AU180" s="1" t="s">
        <v>489</v>
      </c>
      <c r="AV180">
        <v>145</v>
      </c>
    </row>
    <row r="181" spans="1:48" ht="30" customHeight="1" x14ac:dyDescent="0.3">
      <c r="A181" s="15" t="s">
        <v>150</v>
      </c>
      <c r="B181" s="15" t="s">
        <v>227</v>
      </c>
      <c r="C181" s="15" t="s">
        <v>60</v>
      </c>
      <c r="D181" s="13">
        <v>49</v>
      </c>
      <c r="E181" s="14"/>
      <c r="F181" s="14"/>
      <c r="G181" s="14"/>
      <c r="H181" s="14"/>
      <c r="I181" s="14"/>
      <c r="J181" s="14"/>
      <c r="K181" s="14"/>
      <c r="L181" s="14"/>
      <c r="M181" s="15"/>
      <c r="N181" s="1" t="s">
        <v>228</v>
      </c>
      <c r="O181" s="1" t="s">
        <v>52</v>
      </c>
      <c r="P181" s="1" t="s">
        <v>52</v>
      </c>
      <c r="Q181" s="1" t="s">
        <v>391</v>
      </c>
      <c r="R181" s="1" t="s">
        <v>62</v>
      </c>
      <c r="S181" s="1" t="s">
        <v>63</v>
      </c>
      <c r="T181" s="1" t="s">
        <v>63</v>
      </c>
      <c r="AR181" s="1" t="s">
        <v>52</v>
      </c>
      <c r="AS181" s="1" t="s">
        <v>52</v>
      </c>
      <c r="AU181" s="1" t="s">
        <v>490</v>
      </c>
      <c r="AV181">
        <v>146</v>
      </c>
    </row>
    <row r="182" spans="1:48" ht="30" customHeight="1" x14ac:dyDescent="0.3">
      <c r="A182" s="15" t="s">
        <v>87</v>
      </c>
      <c r="B182" s="15" t="s">
        <v>491</v>
      </c>
      <c r="C182" s="15" t="s">
        <v>60</v>
      </c>
      <c r="D182" s="13">
        <v>88</v>
      </c>
      <c r="E182" s="14"/>
      <c r="F182" s="14"/>
      <c r="G182" s="14"/>
      <c r="H182" s="14"/>
      <c r="I182" s="14"/>
      <c r="J182" s="14"/>
      <c r="K182" s="14"/>
      <c r="L182" s="14"/>
      <c r="M182" s="15"/>
      <c r="N182" s="1" t="s">
        <v>492</v>
      </c>
      <c r="O182" s="1" t="s">
        <v>52</v>
      </c>
      <c r="P182" s="1" t="s">
        <v>52</v>
      </c>
      <c r="Q182" s="1" t="s">
        <v>391</v>
      </c>
      <c r="R182" s="1" t="s">
        <v>62</v>
      </c>
      <c r="S182" s="1" t="s">
        <v>63</v>
      </c>
      <c r="T182" s="1" t="s">
        <v>63</v>
      </c>
      <c r="AR182" s="1" t="s">
        <v>52</v>
      </c>
      <c r="AS182" s="1" t="s">
        <v>52</v>
      </c>
      <c r="AU182" s="1" t="s">
        <v>493</v>
      </c>
      <c r="AV182">
        <v>147</v>
      </c>
    </row>
    <row r="183" spans="1:48" ht="30" customHeight="1" x14ac:dyDescent="0.3">
      <c r="A183" s="15" t="s">
        <v>87</v>
      </c>
      <c r="B183" s="15" t="s">
        <v>494</v>
      </c>
      <c r="C183" s="15" t="s">
        <v>60</v>
      </c>
      <c r="D183" s="13">
        <v>526</v>
      </c>
      <c r="E183" s="14"/>
      <c r="F183" s="14"/>
      <c r="G183" s="14"/>
      <c r="H183" s="14"/>
      <c r="I183" s="14"/>
      <c r="J183" s="14"/>
      <c r="K183" s="14"/>
      <c r="L183" s="14"/>
      <c r="M183" s="15"/>
      <c r="N183" s="1" t="s">
        <v>495</v>
      </c>
      <c r="O183" s="1" t="s">
        <v>52</v>
      </c>
      <c r="P183" s="1" t="s">
        <v>52</v>
      </c>
      <c r="Q183" s="1" t="s">
        <v>391</v>
      </c>
      <c r="R183" s="1" t="s">
        <v>62</v>
      </c>
      <c r="S183" s="1" t="s">
        <v>63</v>
      </c>
      <c r="T183" s="1" t="s">
        <v>63</v>
      </c>
      <c r="AR183" s="1" t="s">
        <v>52</v>
      </c>
      <c r="AS183" s="1" t="s">
        <v>52</v>
      </c>
      <c r="AU183" s="1" t="s">
        <v>496</v>
      </c>
      <c r="AV183">
        <v>148</v>
      </c>
    </row>
    <row r="184" spans="1:48" ht="30" customHeight="1" x14ac:dyDescent="0.3">
      <c r="A184" s="15" t="s">
        <v>87</v>
      </c>
      <c r="B184" s="15" t="s">
        <v>497</v>
      </c>
      <c r="C184" s="15" t="s">
        <v>60</v>
      </c>
      <c r="D184" s="13">
        <v>381</v>
      </c>
      <c r="E184" s="14"/>
      <c r="F184" s="14"/>
      <c r="G184" s="14"/>
      <c r="H184" s="14"/>
      <c r="I184" s="14"/>
      <c r="J184" s="14"/>
      <c r="K184" s="14"/>
      <c r="L184" s="14"/>
      <c r="M184" s="15"/>
      <c r="N184" s="1" t="s">
        <v>498</v>
      </c>
      <c r="O184" s="1" t="s">
        <v>52</v>
      </c>
      <c r="P184" s="1" t="s">
        <v>52</v>
      </c>
      <c r="Q184" s="1" t="s">
        <v>391</v>
      </c>
      <c r="R184" s="1" t="s">
        <v>62</v>
      </c>
      <c r="S184" s="1" t="s">
        <v>63</v>
      </c>
      <c r="T184" s="1" t="s">
        <v>63</v>
      </c>
      <c r="AR184" s="1" t="s">
        <v>52</v>
      </c>
      <c r="AS184" s="1" t="s">
        <v>52</v>
      </c>
      <c r="AU184" s="1" t="s">
        <v>499</v>
      </c>
      <c r="AV184">
        <v>149</v>
      </c>
    </row>
    <row r="185" spans="1:48" ht="30" customHeight="1" x14ac:dyDescent="0.3">
      <c r="A185" s="15" t="s">
        <v>87</v>
      </c>
      <c r="B185" s="15" t="s">
        <v>500</v>
      </c>
      <c r="C185" s="15" t="s">
        <v>60</v>
      </c>
      <c r="D185" s="13">
        <v>364</v>
      </c>
      <c r="E185" s="14"/>
      <c r="F185" s="14"/>
      <c r="G185" s="14"/>
      <c r="H185" s="14"/>
      <c r="I185" s="14"/>
      <c r="J185" s="14"/>
      <c r="K185" s="14"/>
      <c r="L185" s="14"/>
      <c r="M185" s="15"/>
      <c r="N185" s="1" t="s">
        <v>501</v>
      </c>
      <c r="O185" s="1" t="s">
        <v>52</v>
      </c>
      <c r="P185" s="1" t="s">
        <v>52</v>
      </c>
      <c r="Q185" s="1" t="s">
        <v>391</v>
      </c>
      <c r="R185" s="1" t="s">
        <v>62</v>
      </c>
      <c r="S185" s="1" t="s">
        <v>63</v>
      </c>
      <c r="T185" s="1" t="s">
        <v>63</v>
      </c>
      <c r="AR185" s="1" t="s">
        <v>52</v>
      </c>
      <c r="AS185" s="1" t="s">
        <v>52</v>
      </c>
      <c r="AU185" s="1" t="s">
        <v>502</v>
      </c>
      <c r="AV185">
        <v>150</v>
      </c>
    </row>
    <row r="186" spans="1:48" ht="30" customHeight="1" x14ac:dyDescent="0.3">
      <c r="A186" s="15" t="s">
        <v>87</v>
      </c>
      <c r="B186" s="15" t="s">
        <v>255</v>
      </c>
      <c r="C186" s="15" t="s">
        <v>60</v>
      </c>
      <c r="D186" s="13">
        <v>50</v>
      </c>
      <c r="E186" s="14"/>
      <c r="F186" s="14"/>
      <c r="G186" s="14"/>
      <c r="H186" s="14"/>
      <c r="I186" s="14"/>
      <c r="J186" s="14"/>
      <c r="K186" s="14"/>
      <c r="L186" s="14"/>
      <c r="M186" s="15"/>
      <c r="N186" s="1" t="s">
        <v>256</v>
      </c>
      <c r="O186" s="1" t="s">
        <v>52</v>
      </c>
      <c r="P186" s="1" t="s">
        <v>52</v>
      </c>
      <c r="Q186" s="1" t="s">
        <v>391</v>
      </c>
      <c r="R186" s="1" t="s">
        <v>62</v>
      </c>
      <c r="S186" s="1" t="s">
        <v>63</v>
      </c>
      <c r="T186" s="1" t="s">
        <v>63</v>
      </c>
      <c r="AR186" s="1" t="s">
        <v>52</v>
      </c>
      <c r="AS186" s="1" t="s">
        <v>52</v>
      </c>
      <c r="AU186" s="1" t="s">
        <v>503</v>
      </c>
      <c r="AV186">
        <v>151</v>
      </c>
    </row>
    <row r="187" spans="1:48" ht="30" customHeight="1" x14ac:dyDescent="0.3">
      <c r="A187" s="15" t="s">
        <v>87</v>
      </c>
      <c r="B187" s="15" t="s">
        <v>258</v>
      </c>
      <c r="C187" s="15" t="s">
        <v>60</v>
      </c>
      <c r="D187" s="13">
        <v>49</v>
      </c>
      <c r="E187" s="14"/>
      <c r="F187" s="14"/>
      <c r="G187" s="14"/>
      <c r="H187" s="14"/>
      <c r="I187" s="14"/>
      <c r="J187" s="14"/>
      <c r="K187" s="14"/>
      <c r="L187" s="14"/>
      <c r="M187" s="15"/>
      <c r="N187" s="1" t="s">
        <v>259</v>
      </c>
      <c r="O187" s="1" t="s">
        <v>52</v>
      </c>
      <c r="P187" s="1" t="s">
        <v>52</v>
      </c>
      <c r="Q187" s="1" t="s">
        <v>391</v>
      </c>
      <c r="R187" s="1" t="s">
        <v>62</v>
      </c>
      <c r="S187" s="1" t="s">
        <v>63</v>
      </c>
      <c r="T187" s="1" t="s">
        <v>63</v>
      </c>
      <c r="AR187" s="1" t="s">
        <v>52</v>
      </c>
      <c r="AS187" s="1" t="s">
        <v>52</v>
      </c>
      <c r="AU187" s="1" t="s">
        <v>504</v>
      </c>
      <c r="AV187">
        <v>152</v>
      </c>
    </row>
    <row r="188" spans="1:48" ht="30" customHeight="1" x14ac:dyDescent="0.3">
      <c r="A188" s="15" t="s">
        <v>266</v>
      </c>
      <c r="B188" s="15" t="s">
        <v>88</v>
      </c>
      <c r="C188" s="15" t="s">
        <v>60</v>
      </c>
      <c r="D188" s="13">
        <v>6</v>
      </c>
      <c r="E188" s="14"/>
      <c r="F188" s="14"/>
      <c r="G188" s="14"/>
      <c r="H188" s="14"/>
      <c r="I188" s="14"/>
      <c r="J188" s="14"/>
      <c r="K188" s="14"/>
      <c r="L188" s="14"/>
      <c r="M188" s="15"/>
      <c r="N188" s="1" t="s">
        <v>505</v>
      </c>
      <c r="O188" s="1" t="s">
        <v>52</v>
      </c>
      <c r="P188" s="1" t="s">
        <v>52</v>
      </c>
      <c r="Q188" s="1" t="s">
        <v>391</v>
      </c>
      <c r="R188" s="1" t="s">
        <v>62</v>
      </c>
      <c r="S188" s="1" t="s">
        <v>63</v>
      </c>
      <c r="T188" s="1" t="s">
        <v>63</v>
      </c>
      <c r="AR188" s="1" t="s">
        <v>52</v>
      </c>
      <c r="AS188" s="1" t="s">
        <v>52</v>
      </c>
      <c r="AU188" s="1" t="s">
        <v>506</v>
      </c>
      <c r="AV188">
        <v>153</v>
      </c>
    </row>
    <row r="189" spans="1:48" ht="30" customHeight="1" x14ac:dyDescent="0.3">
      <c r="A189" s="15" t="s">
        <v>266</v>
      </c>
      <c r="B189" s="15" t="s">
        <v>507</v>
      </c>
      <c r="C189" s="15" t="s">
        <v>60</v>
      </c>
      <c r="D189" s="13">
        <v>44</v>
      </c>
      <c r="E189" s="14"/>
      <c r="F189" s="14"/>
      <c r="G189" s="14"/>
      <c r="H189" s="14"/>
      <c r="I189" s="14"/>
      <c r="J189" s="14"/>
      <c r="K189" s="14"/>
      <c r="L189" s="14"/>
      <c r="M189" s="15"/>
      <c r="N189" s="1" t="s">
        <v>508</v>
      </c>
      <c r="O189" s="1" t="s">
        <v>52</v>
      </c>
      <c r="P189" s="1" t="s">
        <v>52</v>
      </c>
      <c r="Q189" s="1" t="s">
        <v>391</v>
      </c>
      <c r="R189" s="1" t="s">
        <v>62</v>
      </c>
      <c r="S189" s="1" t="s">
        <v>63</v>
      </c>
      <c r="T189" s="1" t="s">
        <v>63</v>
      </c>
      <c r="AR189" s="1" t="s">
        <v>52</v>
      </c>
      <c r="AS189" s="1" t="s">
        <v>52</v>
      </c>
      <c r="AU189" s="1" t="s">
        <v>509</v>
      </c>
      <c r="AV189">
        <v>154</v>
      </c>
    </row>
    <row r="190" spans="1:48" ht="30" customHeight="1" x14ac:dyDescent="0.3">
      <c r="A190" s="15" t="s">
        <v>510</v>
      </c>
      <c r="B190" s="15" t="s">
        <v>511</v>
      </c>
      <c r="C190" s="15" t="s">
        <v>60</v>
      </c>
      <c r="D190" s="13">
        <v>296</v>
      </c>
      <c r="E190" s="14"/>
      <c r="F190" s="14"/>
      <c r="G190" s="14"/>
      <c r="H190" s="14"/>
      <c r="I190" s="14"/>
      <c r="J190" s="14"/>
      <c r="K190" s="14"/>
      <c r="L190" s="14"/>
      <c r="M190" s="15"/>
      <c r="N190" s="1" t="s">
        <v>512</v>
      </c>
      <c r="O190" s="1" t="s">
        <v>52</v>
      </c>
      <c r="P190" s="1" t="s">
        <v>52</v>
      </c>
      <c r="Q190" s="1" t="s">
        <v>391</v>
      </c>
      <c r="R190" s="1" t="s">
        <v>62</v>
      </c>
      <c r="S190" s="1" t="s">
        <v>63</v>
      </c>
      <c r="T190" s="1" t="s">
        <v>63</v>
      </c>
      <c r="AR190" s="1" t="s">
        <v>52</v>
      </c>
      <c r="AS190" s="1" t="s">
        <v>52</v>
      </c>
      <c r="AU190" s="1" t="s">
        <v>513</v>
      </c>
      <c r="AV190">
        <v>155</v>
      </c>
    </row>
    <row r="191" spans="1:48" ht="30" customHeight="1" x14ac:dyDescent="0.3">
      <c r="A191" s="15" t="s">
        <v>514</v>
      </c>
      <c r="B191" s="15" t="s">
        <v>515</v>
      </c>
      <c r="C191" s="15" t="s">
        <v>67</v>
      </c>
      <c r="D191" s="13">
        <v>53</v>
      </c>
      <c r="E191" s="14"/>
      <c r="F191" s="14"/>
      <c r="G191" s="14"/>
      <c r="H191" s="14"/>
      <c r="I191" s="14"/>
      <c r="J191" s="14"/>
      <c r="K191" s="14"/>
      <c r="L191" s="14"/>
      <c r="M191" s="15"/>
      <c r="N191" s="1" t="s">
        <v>516</v>
      </c>
      <c r="O191" s="1" t="s">
        <v>52</v>
      </c>
      <c r="P191" s="1" t="s">
        <v>52</v>
      </c>
      <c r="Q191" s="1" t="s">
        <v>391</v>
      </c>
      <c r="R191" s="1" t="s">
        <v>62</v>
      </c>
      <c r="S191" s="1" t="s">
        <v>63</v>
      </c>
      <c r="T191" s="1" t="s">
        <v>63</v>
      </c>
      <c r="AR191" s="1" t="s">
        <v>52</v>
      </c>
      <c r="AS191" s="1" t="s">
        <v>52</v>
      </c>
      <c r="AU191" s="1" t="s">
        <v>517</v>
      </c>
      <c r="AV191">
        <v>156</v>
      </c>
    </row>
    <row r="192" spans="1:48" ht="30" customHeight="1" x14ac:dyDescent="0.3">
      <c r="A192" s="15" t="s">
        <v>518</v>
      </c>
      <c r="B192" s="15" t="s">
        <v>519</v>
      </c>
      <c r="C192" s="15" t="s">
        <v>60</v>
      </c>
      <c r="D192" s="13">
        <v>166</v>
      </c>
      <c r="E192" s="14"/>
      <c r="F192" s="14"/>
      <c r="G192" s="14"/>
      <c r="H192" s="14"/>
      <c r="I192" s="14"/>
      <c r="J192" s="14"/>
      <c r="K192" s="14"/>
      <c r="L192" s="14"/>
      <c r="M192" s="15"/>
      <c r="N192" s="1" t="s">
        <v>520</v>
      </c>
      <c r="O192" s="1" t="s">
        <v>52</v>
      </c>
      <c r="P192" s="1" t="s">
        <v>52</v>
      </c>
      <c r="Q192" s="1" t="s">
        <v>391</v>
      </c>
      <c r="R192" s="1" t="s">
        <v>62</v>
      </c>
      <c r="S192" s="1" t="s">
        <v>63</v>
      </c>
      <c r="T192" s="1" t="s">
        <v>63</v>
      </c>
      <c r="AR192" s="1" t="s">
        <v>52</v>
      </c>
      <c r="AS192" s="1" t="s">
        <v>52</v>
      </c>
      <c r="AU192" s="1" t="s">
        <v>521</v>
      </c>
      <c r="AV192">
        <v>158</v>
      </c>
    </row>
    <row r="193" spans="1:48" ht="30" customHeight="1" x14ac:dyDescent="0.3">
      <c r="A193" s="13"/>
      <c r="B193" s="13"/>
      <c r="C193" s="13"/>
      <c r="D193" s="13"/>
      <c r="E193" s="14"/>
      <c r="F193" s="14"/>
      <c r="G193" s="14"/>
      <c r="H193" s="14"/>
      <c r="I193" s="14"/>
      <c r="J193" s="14"/>
      <c r="K193" s="14"/>
      <c r="L193" s="14"/>
      <c r="M193" s="13"/>
      <c r="Q193" s="1" t="s">
        <v>391</v>
      </c>
    </row>
    <row r="194" spans="1:48" ht="30" customHeight="1" x14ac:dyDescent="0.3">
      <c r="A194" s="13"/>
      <c r="B194" s="13"/>
      <c r="C194" s="13"/>
      <c r="D194" s="13"/>
      <c r="E194" s="14"/>
      <c r="F194" s="14"/>
      <c r="G194" s="14"/>
      <c r="H194" s="14"/>
      <c r="I194" s="14"/>
      <c r="J194" s="14"/>
      <c r="K194" s="14"/>
      <c r="L194" s="14"/>
      <c r="M194" s="13"/>
      <c r="Q194" s="1" t="s">
        <v>391</v>
      </c>
    </row>
    <row r="195" spans="1:48" ht="30" customHeight="1" x14ac:dyDescent="0.3">
      <c r="A195" s="15" t="s">
        <v>106</v>
      </c>
      <c r="B195" s="13"/>
      <c r="C195" s="13"/>
      <c r="D195" s="13"/>
      <c r="E195" s="14"/>
      <c r="F195" s="14">
        <f>SUMIF(Q149:Q194,"010105",F149:F194)</f>
        <v>0</v>
      </c>
      <c r="G195" s="14"/>
      <c r="H195" s="14">
        <f>SUMIF(Q149:Q194,"010105",H149:H194)</f>
        <v>0</v>
      </c>
      <c r="I195" s="14"/>
      <c r="J195" s="14">
        <f>SUMIF(Q149:Q194,"010105",J149:J194)</f>
        <v>0</v>
      </c>
      <c r="K195" s="14"/>
      <c r="L195" s="14">
        <f>SUMIF(Q149:Q194,"010105",L149:L194)</f>
        <v>0</v>
      </c>
      <c r="M195" s="13"/>
      <c r="N195" t="s">
        <v>107</v>
      </c>
    </row>
    <row r="196" spans="1:48" ht="30" customHeight="1" x14ac:dyDescent="0.3">
      <c r="A196" s="15" t="s">
        <v>522</v>
      </c>
      <c r="B196" s="15" t="s">
        <v>52</v>
      </c>
      <c r="C196" s="13"/>
      <c r="D196" s="13"/>
      <c r="E196" s="14"/>
      <c r="F196" s="14"/>
      <c r="G196" s="14"/>
      <c r="H196" s="14"/>
      <c r="I196" s="14"/>
      <c r="J196" s="14"/>
      <c r="K196" s="14"/>
      <c r="L196" s="14"/>
      <c r="M196" s="13"/>
      <c r="Q196" s="1" t="s">
        <v>523</v>
      </c>
    </row>
    <row r="197" spans="1:48" ht="30" customHeight="1" x14ac:dyDescent="0.3">
      <c r="A197" s="15" t="s">
        <v>524</v>
      </c>
      <c r="B197" s="15" t="s">
        <v>525</v>
      </c>
      <c r="C197" s="15" t="s">
        <v>67</v>
      </c>
      <c r="D197" s="13">
        <v>16</v>
      </c>
      <c r="E197" s="14"/>
      <c r="F197" s="14"/>
      <c r="G197" s="14"/>
      <c r="H197" s="14"/>
      <c r="I197" s="14"/>
      <c r="J197" s="14"/>
      <c r="K197" s="14"/>
      <c r="L197" s="14"/>
      <c r="M197" s="15"/>
      <c r="N197" s="1" t="s">
        <v>526</v>
      </c>
      <c r="O197" s="1" t="s">
        <v>52</v>
      </c>
      <c r="P197" s="1" t="s">
        <v>52</v>
      </c>
      <c r="Q197" s="1" t="s">
        <v>523</v>
      </c>
      <c r="R197" s="1" t="s">
        <v>62</v>
      </c>
      <c r="S197" s="1" t="s">
        <v>63</v>
      </c>
      <c r="T197" s="1" t="s">
        <v>63</v>
      </c>
      <c r="AR197" s="1" t="s">
        <v>52</v>
      </c>
      <c r="AS197" s="1" t="s">
        <v>52</v>
      </c>
      <c r="AU197" s="1" t="s">
        <v>527</v>
      </c>
      <c r="AV197">
        <v>160</v>
      </c>
    </row>
    <row r="198" spans="1:48" ht="30" customHeight="1" x14ac:dyDescent="0.3">
      <c r="A198" s="15" t="s">
        <v>403</v>
      </c>
      <c r="B198" s="15" t="s">
        <v>528</v>
      </c>
      <c r="C198" s="15" t="s">
        <v>67</v>
      </c>
      <c r="D198" s="13">
        <v>1554</v>
      </c>
      <c r="E198" s="14"/>
      <c r="F198" s="14"/>
      <c r="G198" s="14"/>
      <c r="H198" s="14"/>
      <c r="I198" s="14"/>
      <c r="J198" s="14"/>
      <c r="K198" s="14"/>
      <c r="L198" s="14"/>
      <c r="M198" s="15"/>
      <c r="N198" s="1" t="s">
        <v>529</v>
      </c>
      <c r="O198" s="1" t="s">
        <v>52</v>
      </c>
      <c r="P198" s="1" t="s">
        <v>52</v>
      </c>
      <c r="Q198" s="1" t="s">
        <v>523</v>
      </c>
      <c r="R198" s="1" t="s">
        <v>63</v>
      </c>
      <c r="S198" s="1" t="s">
        <v>63</v>
      </c>
      <c r="T198" s="1" t="s">
        <v>62</v>
      </c>
      <c r="AR198" s="1" t="s">
        <v>52</v>
      </c>
      <c r="AS198" s="1" t="s">
        <v>52</v>
      </c>
      <c r="AU198" s="1" t="s">
        <v>530</v>
      </c>
      <c r="AV198">
        <v>161</v>
      </c>
    </row>
    <row r="199" spans="1:48" ht="30" customHeight="1" x14ac:dyDescent="0.3">
      <c r="A199" s="15" t="s">
        <v>403</v>
      </c>
      <c r="B199" s="15" t="s">
        <v>531</v>
      </c>
      <c r="C199" s="15" t="s">
        <v>67</v>
      </c>
      <c r="D199" s="13">
        <v>71</v>
      </c>
      <c r="E199" s="14"/>
      <c r="F199" s="14"/>
      <c r="G199" s="14"/>
      <c r="H199" s="14"/>
      <c r="I199" s="14"/>
      <c r="J199" s="14"/>
      <c r="K199" s="14"/>
      <c r="L199" s="14"/>
      <c r="M199" s="15"/>
      <c r="N199" s="1" t="s">
        <v>532</v>
      </c>
      <c r="O199" s="1" t="s">
        <v>52</v>
      </c>
      <c r="P199" s="1" t="s">
        <v>52</v>
      </c>
      <c r="Q199" s="1" t="s">
        <v>523</v>
      </c>
      <c r="R199" s="1" t="s">
        <v>63</v>
      </c>
      <c r="S199" s="1" t="s">
        <v>63</v>
      </c>
      <c r="T199" s="1" t="s">
        <v>62</v>
      </c>
      <c r="AR199" s="1" t="s">
        <v>52</v>
      </c>
      <c r="AS199" s="1" t="s">
        <v>52</v>
      </c>
      <c r="AU199" s="1" t="s">
        <v>533</v>
      </c>
      <c r="AV199">
        <v>162</v>
      </c>
    </row>
    <row r="200" spans="1:48" ht="30" customHeight="1" x14ac:dyDescent="0.3">
      <c r="A200" s="15" t="s">
        <v>410</v>
      </c>
      <c r="B200" s="15" t="s">
        <v>534</v>
      </c>
      <c r="C200" s="15" t="s">
        <v>67</v>
      </c>
      <c r="D200" s="13">
        <v>81</v>
      </c>
      <c r="E200" s="14"/>
      <c r="F200" s="14"/>
      <c r="G200" s="14"/>
      <c r="H200" s="14"/>
      <c r="I200" s="14"/>
      <c r="J200" s="14"/>
      <c r="K200" s="14"/>
      <c r="L200" s="14"/>
      <c r="M200" s="15"/>
      <c r="N200" s="1" t="s">
        <v>535</v>
      </c>
      <c r="O200" s="1" t="s">
        <v>52</v>
      </c>
      <c r="P200" s="1" t="s">
        <v>52</v>
      </c>
      <c r="Q200" s="1" t="s">
        <v>523</v>
      </c>
      <c r="R200" s="1" t="s">
        <v>62</v>
      </c>
      <c r="S200" s="1" t="s">
        <v>63</v>
      </c>
      <c r="T200" s="1" t="s">
        <v>63</v>
      </c>
      <c r="AR200" s="1" t="s">
        <v>52</v>
      </c>
      <c r="AS200" s="1" t="s">
        <v>52</v>
      </c>
      <c r="AU200" s="1" t="s">
        <v>536</v>
      </c>
      <c r="AV200">
        <v>163</v>
      </c>
    </row>
    <row r="201" spans="1:48" ht="30" customHeight="1" x14ac:dyDescent="0.3">
      <c r="A201" s="15" t="s">
        <v>537</v>
      </c>
      <c r="B201" s="15" t="s">
        <v>538</v>
      </c>
      <c r="C201" s="15" t="s">
        <v>67</v>
      </c>
      <c r="D201" s="13">
        <v>45</v>
      </c>
      <c r="E201" s="14"/>
      <c r="F201" s="14"/>
      <c r="G201" s="14"/>
      <c r="H201" s="14"/>
      <c r="I201" s="14"/>
      <c r="J201" s="14"/>
      <c r="K201" s="14"/>
      <c r="L201" s="14"/>
      <c r="M201" s="15"/>
      <c r="N201" s="1" t="s">
        <v>539</v>
      </c>
      <c r="O201" s="1" t="s">
        <v>52</v>
      </c>
      <c r="P201" s="1" t="s">
        <v>52</v>
      </c>
      <c r="Q201" s="1" t="s">
        <v>523</v>
      </c>
      <c r="R201" s="1" t="s">
        <v>62</v>
      </c>
      <c r="S201" s="1" t="s">
        <v>63</v>
      </c>
      <c r="T201" s="1" t="s">
        <v>63</v>
      </c>
      <c r="AR201" s="1" t="s">
        <v>52</v>
      </c>
      <c r="AS201" s="1" t="s">
        <v>52</v>
      </c>
      <c r="AU201" s="1" t="s">
        <v>540</v>
      </c>
      <c r="AV201">
        <v>164</v>
      </c>
    </row>
    <row r="202" spans="1:48" ht="30" customHeight="1" x14ac:dyDescent="0.3">
      <c r="A202" s="15" t="s">
        <v>537</v>
      </c>
      <c r="B202" s="15" t="s">
        <v>541</v>
      </c>
      <c r="C202" s="15" t="s">
        <v>67</v>
      </c>
      <c r="D202" s="13">
        <v>58</v>
      </c>
      <c r="E202" s="14"/>
      <c r="F202" s="14"/>
      <c r="G202" s="14"/>
      <c r="H202" s="14"/>
      <c r="I202" s="14"/>
      <c r="J202" s="14"/>
      <c r="K202" s="14"/>
      <c r="L202" s="14"/>
      <c r="M202" s="15"/>
      <c r="N202" s="1" t="s">
        <v>542</v>
      </c>
      <c r="O202" s="1" t="s">
        <v>52</v>
      </c>
      <c r="P202" s="1" t="s">
        <v>52</v>
      </c>
      <c r="Q202" s="1" t="s">
        <v>523</v>
      </c>
      <c r="R202" s="1" t="s">
        <v>62</v>
      </c>
      <c r="S202" s="1" t="s">
        <v>63</v>
      </c>
      <c r="T202" s="1" t="s">
        <v>63</v>
      </c>
      <c r="AR202" s="1" t="s">
        <v>52</v>
      </c>
      <c r="AS202" s="1" t="s">
        <v>52</v>
      </c>
      <c r="AU202" s="1" t="s">
        <v>543</v>
      </c>
      <c r="AV202">
        <v>165</v>
      </c>
    </row>
    <row r="203" spans="1:48" ht="30" customHeight="1" x14ac:dyDescent="0.3">
      <c r="A203" s="15" t="s">
        <v>537</v>
      </c>
      <c r="B203" s="15" t="s">
        <v>544</v>
      </c>
      <c r="C203" s="15" t="s">
        <v>67</v>
      </c>
      <c r="D203" s="13">
        <v>68</v>
      </c>
      <c r="E203" s="14"/>
      <c r="F203" s="14"/>
      <c r="G203" s="14"/>
      <c r="H203" s="14"/>
      <c r="I203" s="14"/>
      <c r="J203" s="14"/>
      <c r="K203" s="14"/>
      <c r="L203" s="14"/>
      <c r="M203" s="15"/>
      <c r="N203" s="1" t="s">
        <v>545</v>
      </c>
      <c r="O203" s="1" t="s">
        <v>52</v>
      </c>
      <c r="P203" s="1" t="s">
        <v>52</v>
      </c>
      <c r="Q203" s="1" t="s">
        <v>523</v>
      </c>
      <c r="R203" s="1" t="s">
        <v>62</v>
      </c>
      <c r="S203" s="1" t="s">
        <v>63</v>
      </c>
      <c r="T203" s="1" t="s">
        <v>63</v>
      </c>
      <c r="AR203" s="1" t="s">
        <v>52</v>
      </c>
      <c r="AS203" s="1" t="s">
        <v>52</v>
      </c>
      <c r="AU203" s="1" t="s">
        <v>546</v>
      </c>
      <c r="AV203">
        <v>166</v>
      </c>
    </row>
    <row r="204" spans="1:48" ht="30" customHeight="1" x14ac:dyDescent="0.3">
      <c r="A204" s="15" t="s">
        <v>537</v>
      </c>
      <c r="B204" s="15" t="s">
        <v>547</v>
      </c>
      <c r="C204" s="15" t="s">
        <v>67</v>
      </c>
      <c r="D204" s="13">
        <v>29</v>
      </c>
      <c r="E204" s="14"/>
      <c r="F204" s="14"/>
      <c r="G204" s="14"/>
      <c r="H204" s="14"/>
      <c r="I204" s="14"/>
      <c r="J204" s="14"/>
      <c r="K204" s="14"/>
      <c r="L204" s="14"/>
      <c r="M204" s="15"/>
      <c r="N204" s="1" t="s">
        <v>548</v>
      </c>
      <c r="O204" s="1" t="s">
        <v>52</v>
      </c>
      <c r="P204" s="1" t="s">
        <v>52</v>
      </c>
      <c r="Q204" s="1" t="s">
        <v>523</v>
      </c>
      <c r="R204" s="1" t="s">
        <v>62</v>
      </c>
      <c r="S204" s="1" t="s">
        <v>63</v>
      </c>
      <c r="T204" s="1" t="s">
        <v>63</v>
      </c>
      <c r="AR204" s="1" t="s">
        <v>52</v>
      </c>
      <c r="AS204" s="1" t="s">
        <v>52</v>
      </c>
      <c r="AU204" s="1" t="s">
        <v>549</v>
      </c>
      <c r="AV204">
        <v>167</v>
      </c>
    </row>
    <row r="205" spans="1:48" ht="30" customHeight="1" x14ac:dyDescent="0.3">
      <c r="A205" s="15" t="s">
        <v>537</v>
      </c>
      <c r="B205" s="15" t="s">
        <v>550</v>
      </c>
      <c r="C205" s="15" t="s">
        <v>67</v>
      </c>
      <c r="D205" s="13">
        <v>9</v>
      </c>
      <c r="E205" s="14"/>
      <c r="F205" s="14"/>
      <c r="G205" s="14"/>
      <c r="H205" s="14"/>
      <c r="I205" s="14"/>
      <c r="J205" s="14"/>
      <c r="K205" s="14"/>
      <c r="L205" s="14"/>
      <c r="M205" s="15"/>
      <c r="N205" s="1" t="s">
        <v>551</v>
      </c>
      <c r="O205" s="1" t="s">
        <v>52</v>
      </c>
      <c r="P205" s="1" t="s">
        <v>52</v>
      </c>
      <c r="Q205" s="1" t="s">
        <v>523</v>
      </c>
      <c r="R205" s="1" t="s">
        <v>62</v>
      </c>
      <c r="S205" s="1" t="s">
        <v>63</v>
      </c>
      <c r="T205" s="1" t="s">
        <v>63</v>
      </c>
      <c r="AR205" s="1" t="s">
        <v>52</v>
      </c>
      <c r="AS205" s="1" t="s">
        <v>52</v>
      </c>
      <c r="AU205" s="1" t="s">
        <v>552</v>
      </c>
      <c r="AV205">
        <v>168</v>
      </c>
    </row>
    <row r="206" spans="1:48" ht="30" customHeight="1" x14ac:dyDescent="0.3">
      <c r="A206" s="15" t="s">
        <v>553</v>
      </c>
      <c r="B206" s="15" t="s">
        <v>554</v>
      </c>
      <c r="C206" s="15" t="s">
        <v>67</v>
      </c>
      <c r="D206" s="13">
        <v>3888</v>
      </c>
      <c r="E206" s="14"/>
      <c r="F206" s="14"/>
      <c r="G206" s="14"/>
      <c r="H206" s="14"/>
      <c r="I206" s="14"/>
      <c r="J206" s="14"/>
      <c r="K206" s="14"/>
      <c r="L206" s="14"/>
      <c r="M206" s="15"/>
      <c r="N206" s="1" t="s">
        <v>555</v>
      </c>
      <c r="O206" s="1" t="s">
        <v>52</v>
      </c>
      <c r="P206" s="1" t="s">
        <v>52</v>
      </c>
      <c r="Q206" s="1" t="s">
        <v>523</v>
      </c>
      <c r="R206" s="1" t="s">
        <v>63</v>
      </c>
      <c r="S206" s="1" t="s">
        <v>63</v>
      </c>
      <c r="T206" s="1" t="s">
        <v>62</v>
      </c>
      <c r="AR206" s="1" t="s">
        <v>52</v>
      </c>
      <c r="AS206" s="1" t="s">
        <v>52</v>
      </c>
      <c r="AU206" s="1" t="s">
        <v>556</v>
      </c>
      <c r="AV206">
        <v>169</v>
      </c>
    </row>
    <row r="207" spans="1:48" ht="30" customHeight="1" x14ac:dyDescent="0.3">
      <c r="A207" s="15" t="s">
        <v>557</v>
      </c>
      <c r="B207" s="15" t="s">
        <v>558</v>
      </c>
      <c r="C207" s="15" t="s">
        <v>60</v>
      </c>
      <c r="D207" s="13">
        <v>272</v>
      </c>
      <c r="E207" s="14"/>
      <c r="F207" s="14"/>
      <c r="G207" s="14"/>
      <c r="H207" s="14"/>
      <c r="I207" s="14"/>
      <c r="J207" s="14"/>
      <c r="K207" s="14"/>
      <c r="L207" s="14"/>
      <c r="M207" s="15"/>
      <c r="N207" s="1" t="s">
        <v>559</v>
      </c>
      <c r="O207" s="1" t="s">
        <v>52</v>
      </c>
      <c r="P207" s="1" t="s">
        <v>52</v>
      </c>
      <c r="Q207" s="1" t="s">
        <v>523</v>
      </c>
      <c r="R207" s="1" t="s">
        <v>63</v>
      </c>
      <c r="S207" s="1" t="s">
        <v>63</v>
      </c>
      <c r="T207" s="1" t="s">
        <v>62</v>
      </c>
      <c r="AR207" s="1" t="s">
        <v>52</v>
      </c>
      <c r="AS207" s="1" t="s">
        <v>52</v>
      </c>
      <c r="AU207" s="1" t="s">
        <v>560</v>
      </c>
      <c r="AV207">
        <v>170</v>
      </c>
    </row>
    <row r="208" spans="1:48" ht="30" customHeight="1" x14ac:dyDescent="0.3">
      <c r="A208" s="15" t="s">
        <v>557</v>
      </c>
      <c r="B208" s="15" t="s">
        <v>561</v>
      </c>
      <c r="C208" s="15" t="s">
        <v>67</v>
      </c>
      <c r="D208" s="13">
        <v>91</v>
      </c>
      <c r="E208" s="14"/>
      <c r="F208" s="14"/>
      <c r="G208" s="14"/>
      <c r="H208" s="14"/>
      <c r="I208" s="14"/>
      <c r="J208" s="14"/>
      <c r="K208" s="14"/>
      <c r="L208" s="14"/>
      <c r="M208" s="15"/>
      <c r="N208" s="1" t="s">
        <v>562</v>
      </c>
      <c r="O208" s="1" t="s">
        <v>52</v>
      </c>
      <c r="P208" s="1" t="s">
        <v>52</v>
      </c>
      <c r="Q208" s="1" t="s">
        <v>523</v>
      </c>
      <c r="R208" s="1" t="s">
        <v>63</v>
      </c>
      <c r="S208" s="1" t="s">
        <v>63</v>
      </c>
      <c r="T208" s="1" t="s">
        <v>62</v>
      </c>
      <c r="AR208" s="1" t="s">
        <v>52</v>
      </c>
      <c r="AS208" s="1" t="s">
        <v>52</v>
      </c>
      <c r="AU208" s="1" t="s">
        <v>563</v>
      </c>
      <c r="AV208">
        <v>171</v>
      </c>
    </row>
    <row r="209" spans="1:48" ht="30" customHeight="1" x14ac:dyDescent="0.3">
      <c r="A209" s="15" t="s">
        <v>557</v>
      </c>
      <c r="B209" s="15" t="s">
        <v>564</v>
      </c>
      <c r="C209" s="15" t="s">
        <v>67</v>
      </c>
      <c r="D209" s="13">
        <v>12</v>
      </c>
      <c r="E209" s="14"/>
      <c r="F209" s="14"/>
      <c r="G209" s="14"/>
      <c r="H209" s="14"/>
      <c r="I209" s="14"/>
      <c r="J209" s="14"/>
      <c r="K209" s="14"/>
      <c r="L209" s="14"/>
      <c r="M209" s="15"/>
      <c r="N209" s="1" t="s">
        <v>565</v>
      </c>
      <c r="O209" s="1" t="s">
        <v>52</v>
      </c>
      <c r="P209" s="1" t="s">
        <v>52</v>
      </c>
      <c r="Q209" s="1" t="s">
        <v>523</v>
      </c>
      <c r="R209" s="1" t="s">
        <v>63</v>
      </c>
      <c r="S209" s="1" t="s">
        <v>63</v>
      </c>
      <c r="T209" s="1" t="s">
        <v>62</v>
      </c>
      <c r="AR209" s="1" t="s">
        <v>52</v>
      </c>
      <c r="AS209" s="1" t="s">
        <v>52</v>
      </c>
      <c r="AU209" s="1" t="s">
        <v>566</v>
      </c>
      <c r="AV209">
        <v>172</v>
      </c>
    </row>
    <row r="210" spans="1:48" ht="30" customHeight="1" x14ac:dyDescent="0.3">
      <c r="A210" s="15" t="s">
        <v>557</v>
      </c>
      <c r="B210" s="15" t="s">
        <v>567</v>
      </c>
      <c r="C210" s="15" t="s">
        <v>67</v>
      </c>
      <c r="D210" s="13">
        <v>13</v>
      </c>
      <c r="E210" s="14"/>
      <c r="F210" s="14"/>
      <c r="G210" s="14"/>
      <c r="H210" s="14"/>
      <c r="I210" s="14"/>
      <c r="J210" s="14"/>
      <c r="K210" s="14"/>
      <c r="L210" s="14"/>
      <c r="M210" s="15"/>
      <c r="N210" s="1" t="s">
        <v>568</v>
      </c>
      <c r="O210" s="1" t="s">
        <v>52</v>
      </c>
      <c r="P210" s="1" t="s">
        <v>52</v>
      </c>
      <c r="Q210" s="1" t="s">
        <v>523</v>
      </c>
      <c r="R210" s="1" t="s">
        <v>63</v>
      </c>
      <c r="S210" s="1" t="s">
        <v>63</v>
      </c>
      <c r="T210" s="1" t="s">
        <v>62</v>
      </c>
      <c r="AR210" s="1" t="s">
        <v>52</v>
      </c>
      <c r="AS210" s="1" t="s">
        <v>52</v>
      </c>
      <c r="AU210" s="1" t="s">
        <v>569</v>
      </c>
      <c r="AV210">
        <v>173</v>
      </c>
    </row>
    <row r="211" spans="1:48" ht="30" customHeight="1" x14ac:dyDescent="0.3">
      <c r="A211" s="15" t="s">
        <v>557</v>
      </c>
      <c r="B211" s="15" t="s">
        <v>570</v>
      </c>
      <c r="C211" s="15" t="s">
        <v>60</v>
      </c>
      <c r="D211" s="13">
        <v>272</v>
      </c>
      <c r="E211" s="14"/>
      <c r="F211" s="14"/>
      <c r="G211" s="14"/>
      <c r="H211" s="14"/>
      <c r="I211" s="14"/>
      <c r="J211" s="14"/>
      <c r="K211" s="14"/>
      <c r="L211" s="14"/>
      <c r="M211" s="15"/>
      <c r="N211" s="1" t="s">
        <v>571</v>
      </c>
      <c r="O211" s="1" t="s">
        <v>52</v>
      </c>
      <c r="P211" s="1" t="s">
        <v>52</v>
      </c>
      <c r="Q211" s="1" t="s">
        <v>523</v>
      </c>
      <c r="R211" s="1" t="s">
        <v>62</v>
      </c>
      <c r="S211" s="1" t="s">
        <v>63</v>
      </c>
      <c r="T211" s="1" t="s">
        <v>63</v>
      </c>
      <c r="AR211" s="1" t="s">
        <v>52</v>
      </c>
      <c r="AS211" s="1" t="s">
        <v>52</v>
      </c>
      <c r="AU211" s="1" t="s">
        <v>572</v>
      </c>
      <c r="AV211">
        <v>174</v>
      </c>
    </row>
    <row r="212" spans="1:48" ht="30" customHeight="1" x14ac:dyDescent="0.3">
      <c r="A212" s="15" t="s">
        <v>573</v>
      </c>
      <c r="B212" s="15" t="s">
        <v>574</v>
      </c>
      <c r="C212" s="15" t="s">
        <v>112</v>
      </c>
      <c r="D212" s="13">
        <v>16</v>
      </c>
      <c r="E212" s="14"/>
      <c r="F212" s="14"/>
      <c r="G212" s="14"/>
      <c r="H212" s="14"/>
      <c r="I212" s="14"/>
      <c r="J212" s="14"/>
      <c r="K212" s="14"/>
      <c r="L212" s="14"/>
      <c r="M212" s="15"/>
      <c r="N212" s="1" t="s">
        <v>575</v>
      </c>
      <c r="O212" s="1" t="s">
        <v>52</v>
      </c>
      <c r="P212" s="1" t="s">
        <v>52</v>
      </c>
      <c r="Q212" s="1" t="s">
        <v>523</v>
      </c>
      <c r="R212" s="1" t="s">
        <v>62</v>
      </c>
      <c r="S212" s="1" t="s">
        <v>63</v>
      </c>
      <c r="T212" s="1" t="s">
        <v>63</v>
      </c>
      <c r="AR212" s="1" t="s">
        <v>52</v>
      </c>
      <c r="AS212" s="1" t="s">
        <v>52</v>
      </c>
      <c r="AU212" s="1" t="s">
        <v>576</v>
      </c>
      <c r="AV212">
        <v>175</v>
      </c>
    </row>
    <row r="213" spans="1:48" ht="30" customHeight="1" x14ac:dyDescent="0.3">
      <c r="A213" s="15" t="s">
        <v>577</v>
      </c>
      <c r="B213" s="15" t="s">
        <v>577</v>
      </c>
      <c r="C213" s="15" t="s">
        <v>67</v>
      </c>
      <c r="D213" s="13">
        <v>71</v>
      </c>
      <c r="E213" s="14"/>
      <c r="F213" s="14"/>
      <c r="G213" s="14"/>
      <c r="H213" s="14"/>
      <c r="I213" s="14"/>
      <c r="J213" s="14"/>
      <c r="K213" s="14"/>
      <c r="L213" s="14"/>
      <c r="M213" s="15"/>
      <c r="N213" s="1" t="s">
        <v>578</v>
      </c>
      <c r="O213" s="1" t="s">
        <v>52</v>
      </c>
      <c r="P213" s="1" t="s">
        <v>52</v>
      </c>
      <c r="Q213" s="1" t="s">
        <v>523</v>
      </c>
      <c r="R213" s="1" t="s">
        <v>62</v>
      </c>
      <c r="S213" s="1" t="s">
        <v>63</v>
      </c>
      <c r="T213" s="1" t="s">
        <v>63</v>
      </c>
      <c r="AR213" s="1" t="s">
        <v>52</v>
      </c>
      <c r="AS213" s="1" t="s">
        <v>52</v>
      </c>
      <c r="AU213" s="1" t="s">
        <v>579</v>
      </c>
      <c r="AV213">
        <v>176</v>
      </c>
    </row>
    <row r="214" spans="1:48" ht="30" customHeight="1" x14ac:dyDescent="0.3">
      <c r="A214" s="15" t="s">
        <v>580</v>
      </c>
      <c r="B214" s="15" t="s">
        <v>581</v>
      </c>
      <c r="C214" s="15" t="s">
        <v>67</v>
      </c>
      <c r="D214" s="13">
        <v>9</v>
      </c>
      <c r="E214" s="14"/>
      <c r="F214" s="14"/>
      <c r="G214" s="14"/>
      <c r="H214" s="14"/>
      <c r="I214" s="14"/>
      <c r="J214" s="14"/>
      <c r="K214" s="14"/>
      <c r="L214" s="14"/>
      <c r="M214" s="15"/>
      <c r="N214" s="1" t="s">
        <v>582</v>
      </c>
      <c r="O214" s="1" t="s">
        <v>52</v>
      </c>
      <c r="P214" s="1" t="s">
        <v>52</v>
      </c>
      <c r="Q214" s="1" t="s">
        <v>523</v>
      </c>
      <c r="R214" s="1" t="s">
        <v>62</v>
      </c>
      <c r="S214" s="1" t="s">
        <v>63</v>
      </c>
      <c r="T214" s="1" t="s">
        <v>63</v>
      </c>
      <c r="AR214" s="1" t="s">
        <v>52</v>
      </c>
      <c r="AS214" s="1" t="s">
        <v>52</v>
      </c>
      <c r="AU214" s="1" t="s">
        <v>583</v>
      </c>
      <c r="AV214">
        <v>177</v>
      </c>
    </row>
    <row r="215" spans="1:48" ht="30" customHeight="1" x14ac:dyDescent="0.3">
      <c r="A215" s="15" t="s">
        <v>584</v>
      </c>
      <c r="B215" s="15" t="s">
        <v>585</v>
      </c>
      <c r="C215" s="15" t="s">
        <v>67</v>
      </c>
      <c r="D215" s="13">
        <v>8</v>
      </c>
      <c r="E215" s="14"/>
      <c r="F215" s="14"/>
      <c r="G215" s="14"/>
      <c r="H215" s="14"/>
      <c r="I215" s="14"/>
      <c r="J215" s="14"/>
      <c r="K215" s="14"/>
      <c r="L215" s="14"/>
      <c r="M215" s="15"/>
      <c r="N215" s="1" t="s">
        <v>586</v>
      </c>
      <c r="O215" s="1" t="s">
        <v>52</v>
      </c>
      <c r="P215" s="1" t="s">
        <v>52</v>
      </c>
      <c r="Q215" s="1" t="s">
        <v>523</v>
      </c>
      <c r="R215" s="1" t="s">
        <v>62</v>
      </c>
      <c r="S215" s="1" t="s">
        <v>63</v>
      </c>
      <c r="T215" s="1" t="s">
        <v>63</v>
      </c>
      <c r="AR215" s="1" t="s">
        <v>52</v>
      </c>
      <c r="AS215" s="1" t="s">
        <v>52</v>
      </c>
      <c r="AU215" s="1" t="s">
        <v>587</v>
      </c>
      <c r="AV215">
        <v>178</v>
      </c>
    </row>
    <row r="216" spans="1:48" ht="30" customHeight="1" x14ac:dyDescent="0.3">
      <c r="A216" s="15" t="s">
        <v>588</v>
      </c>
      <c r="B216" s="15" t="s">
        <v>589</v>
      </c>
      <c r="C216" s="15" t="s">
        <v>67</v>
      </c>
      <c r="D216" s="13">
        <v>483</v>
      </c>
      <c r="E216" s="14"/>
      <c r="F216" s="14"/>
      <c r="G216" s="14"/>
      <c r="H216" s="14"/>
      <c r="I216" s="14"/>
      <c r="J216" s="14"/>
      <c r="K216" s="14"/>
      <c r="L216" s="14"/>
      <c r="M216" s="15"/>
      <c r="N216" s="1" t="s">
        <v>590</v>
      </c>
      <c r="O216" s="1" t="s">
        <v>52</v>
      </c>
      <c r="P216" s="1" t="s">
        <v>52</v>
      </c>
      <c r="Q216" s="1" t="s">
        <v>523</v>
      </c>
      <c r="R216" s="1" t="s">
        <v>62</v>
      </c>
      <c r="S216" s="1" t="s">
        <v>63</v>
      </c>
      <c r="T216" s="1" t="s">
        <v>63</v>
      </c>
      <c r="AR216" s="1" t="s">
        <v>52</v>
      </c>
      <c r="AS216" s="1" t="s">
        <v>52</v>
      </c>
      <c r="AU216" s="1" t="s">
        <v>591</v>
      </c>
      <c r="AV216">
        <v>179</v>
      </c>
    </row>
    <row r="217" spans="1:48" ht="30" customHeight="1" x14ac:dyDescent="0.3">
      <c r="A217" s="15" t="s">
        <v>592</v>
      </c>
      <c r="B217" s="15" t="s">
        <v>593</v>
      </c>
      <c r="C217" s="15" t="s">
        <v>67</v>
      </c>
      <c r="D217" s="13">
        <v>43</v>
      </c>
      <c r="E217" s="14"/>
      <c r="F217" s="14"/>
      <c r="G217" s="14"/>
      <c r="H217" s="14"/>
      <c r="I217" s="14"/>
      <c r="J217" s="14"/>
      <c r="K217" s="14"/>
      <c r="L217" s="14"/>
      <c r="M217" s="15"/>
      <c r="N217" s="1" t="s">
        <v>594</v>
      </c>
      <c r="O217" s="1" t="s">
        <v>52</v>
      </c>
      <c r="P217" s="1" t="s">
        <v>52</v>
      </c>
      <c r="Q217" s="1" t="s">
        <v>523</v>
      </c>
      <c r="R217" s="1" t="s">
        <v>62</v>
      </c>
      <c r="S217" s="1" t="s">
        <v>63</v>
      </c>
      <c r="T217" s="1" t="s">
        <v>63</v>
      </c>
      <c r="AR217" s="1" t="s">
        <v>52</v>
      </c>
      <c r="AS217" s="1" t="s">
        <v>52</v>
      </c>
      <c r="AU217" s="1" t="s">
        <v>595</v>
      </c>
      <c r="AV217">
        <v>180</v>
      </c>
    </row>
    <row r="218" spans="1:48" ht="30" customHeight="1" x14ac:dyDescent="0.3">
      <c r="A218" s="15" t="s">
        <v>596</v>
      </c>
      <c r="B218" s="15" t="s">
        <v>597</v>
      </c>
      <c r="C218" s="15" t="s">
        <v>67</v>
      </c>
      <c r="D218" s="13">
        <v>38</v>
      </c>
      <c r="E218" s="14"/>
      <c r="F218" s="14"/>
      <c r="G218" s="14"/>
      <c r="H218" s="14"/>
      <c r="I218" s="14"/>
      <c r="J218" s="14"/>
      <c r="K218" s="14"/>
      <c r="L218" s="14"/>
      <c r="M218" s="15"/>
      <c r="N218" s="1" t="s">
        <v>598</v>
      </c>
      <c r="O218" s="1" t="s">
        <v>52</v>
      </c>
      <c r="P218" s="1" t="s">
        <v>52</v>
      </c>
      <c r="Q218" s="1" t="s">
        <v>523</v>
      </c>
      <c r="R218" s="1" t="s">
        <v>62</v>
      </c>
      <c r="S218" s="1" t="s">
        <v>63</v>
      </c>
      <c r="T218" s="1" t="s">
        <v>63</v>
      </c>
      <c r="AR218" s="1" t="s">
        <v>52</v>
      </c>
      <c r="AS218" s="1" t="s">
        <v>52</v>
      </c>
      <c r="AU218" s="1" t="s">
        <v>599</v>
      </c>
      <c r="AV218">
        <v>181</v>
      </c>
    </row>
    <row r="219" spans="1:48" ht="30" customHeight="1" x14ac:dyDescent="0.3">
      <c r="A219" s="15" t="s">
        <v>600</v>
      </c>
      <c r="B219" s="15" t="s">
        <v>601</v>
      </c>
      <c r="C219" s="15" t="s">
        <v>67</v>
      </c>
      <c r="D219" s="13">
        <v>6</v>
      </c>
      <c r="E219" s="14"/>
      <c r="F219" s="14"/>
      <c r="G219" s="14"/>
      <c r="H219" s="14"/>
      <c r="I219" s="14"/>
      <c r="J219" s="14"/>
      <c r="K219" s="14"/>
      <c r="L219" s="14"/>
      <c r="M219" s="15"/>
      <c r="N219" s="1" t="s">
        <v>602</v>
      </c>
      <c r="O219" s="1" t="s">
        <v>52</v>
      </c>
      <c r="P219" s="1" t="s">
        <v>52</v>
      </c>
      <c r="Q219" s="1" t="s">
        <v>523</v>
      </c>
      <c r="R219" s="1" t="s">
        <v>62</v>
      </c>
      <c r="S219" s="1" t="s">
        <v>63</v>
      </c>
      <c r="T219" s="1" t="s">
        <v>63</v>
      </c>
      <c r="AR219" s="1" t="s">
        <v>52</v>
      </c>
      <c r="AS219" s="1" t="s">
        <v>52</v>
      </c>
      <c r="AU219" s="1" t="s">
        <v>603</v>
      </c>
      <c r="AV219">
        <v>182</v>
      </c>
    </row>
    <row r="220" spans="1:48" ht="30" customHeight="1" x14ac:dyDescent="0.3">
      <c r="A220" s="15" t="s">
        <v>604</v>
      </c>
      <c r="B220" s="15" t="s">
        <v>605</v>
      </c>
      <c r="C220" s="15" t="s">
        <v>67</v>
      </c>
      <c r="D220" s="13">
        <v>30</v>
      </c>
      <c r="E220" s="14"/>
      <c r="F220" s="14"/>
      <c r="G220" s="14"/>
      <c r="H220" s="14"/>
      <c r="I220" s="14"/>
      <c r="J220" s="14"/>
      <c r="K220" s="14"/>
      <c r="L220" s="14"/>
      <c r="M220" s="15"/>
      <c r="N220" s="1" t="s">
        <v>606</v>
      </c>
      <c r="O220" s="1" t="s">
        <v>52</v>
      </c>
      <c r="P220" s="1" t="s">
        <v>52</v>
      </c>
      <c r="Q220" s="1" t="s">
        <v>523</v>
      </c>
      <c r="R220" s="1" t="s">
        <v>62</v>
      </c>
      <c r="S220" s="1" t="s">
        <v>63</v>
      </c>
      <c r="T220" s="1" t="s">
        <v>63</v>
      </c>
      <c r="AR220" s="1" t="s">
        <v>52</v>
      </c>
      <c r="AS220" s="1" t="s">
        <v>52</v>
      </c>
      <c r="AU220" s="1" t="s">
        <v>607</v>
      </c>
      <c r="AV220">
        <v>183</v>
      </c>
    </row>
    <row r="221" spans="1:48" ht="30" customHeight="1" x14ac:dyDescent="0.3">
      <c r="A221" s="15" t="s">
        <v>608</v>
      </c>
      <c r="B221" s="15" t="s">
        <v>609</v>
      </c>
      <c r="C221" s="15" t="s">
        <v>67</v>
      </c>
      <c r="D221" s="13">
        <v>23</v>
      </c>
      <c r="E221" s="14"/>
      <c r="F221" s="14"/>
      <c r="G221" s="14"/>
      <c r="H221" s="14"/>
      <c r="I221" s="14"/>
      <c r="J221" s="14"/>
      <c r="K221" s="14"/>
      <c r="L221" s="14"/>
      <c r="M221" s="15"/>
      <c r="N221" s="1" t="s">
        <v>610</v>
      </c>
      <c r="O221" s="1" t="s">
        <v>52</v>
      </c>
      <c r="P221" s="1" t="s">
        <v>52</v>
      </c>
      <c r="Q221" s="1" t="s">
        <v>523</v>
      </c>
      <c r="R221" s="1" t="s">
        <v>62</v>
      </c>
      <c r="S221" s="1" t="s">
        <v>63</v>
      </c>
      <c r="T221" s="1" t="s">
        <v>63</v>
      </c>
      <c r="AR221" s="1" t="s">
        <v>52</v>
      </c>
      <c r="AS221" s="1" t="s">
        <v>52</v>
      </c>
      <c r="AU221" s="1" t="s">
        <v>611</v>
      </c>
      <c r="AV221">
        <v>184</v>
      </c>
    </row>
    <row r="222" spans="1:48" ht="30" customHeight="1" x14ac:dyDescent="0.3">
      <c r="A222" s="15" t="s">
        <v>612</v>
      </c>
      <c r="B222" s="15" t="s">
        <v>613</v>
      </c>
      <c r="C222" s="15" t="s">
        <v>67</v>
      </c>
      <c r="D222" s="13">
        <v>30</v>
      </c>
      <c r="E222" s="14"/>
      <c r="F222" s="14"/>
      <c r="G222" s="14"/>
      <c r="H222" s="14"/>
      <c r="I222" s="14"/>
      <c r="J222" s="14"/>
      <c r="K222" s="14"/>
      <c r="L222" s="14"/>
      <c r="M222" s="15"/>
      <c r="N222" s="1" t="s">
        <v>614</v>
      </c>
      <c r="O222" s="1" t="s">
        <v>52</v>
      </c>
      <c r="P222" s="1" t="s">
        <v>52</v>
      </c>
      <c r="Q222" s="1" t="s">
        <v>523</v>
      </c>
      <c r="R222" s="1" t="s">
        <v>62</v>
      </c>
      <c r="S222" s="1" t="s">
        <v>63</v>
      </c>
      <c r="T222" s="1" t="s">
        <v>63</v>
      </c>
      <c r="AR222" s="1" t="s">
        <v>52</v>
      </c>
      <c r="AS222" s="1" t="s">
        <v>52</v>
      </c>
      <c r="AU222" s="1" t="s">
        <v>615</v>
      </c>
      <c r="AV222">
        <v>185</v>
      </c>
    </row>
    <row r="223" spans="1:48" ht="30" customHeight="1" x14ac:dyDescent="0.3">
      <c r="A223" s="15" t="s">
        <v>616</v>
      </c>
      <c r="B223" s="15" t="s">
        <v>617</v>
      </c>
      <c r="C223" s="15" t="s">
        <v>67</v>
      </c>
      <c r="D223" s="13">
        <v>16</v>
      </c>
      <c r="E223" s="14"/>
      <c r="F223" s="14"/>
      <c r="G223" s="14"/>
      <c r="H223" s="14"/>
      <c r="I223" s="14"/>
      <c r="J223" s="14"/>
      <c r="K223" s="14"/>
      <c r="L223" s="14"/>
      <c r="M223" s="15"/>
      <c r="N223" s="1" t="s">
        <v>618</v>
      </c>
      <c r="O223" s="1" t="s">
        <v>52</v>
      </c>
      <c r="P223" s="1" t="s">
        <v>52</v>
      </c>
      <c r="Q223" s="1" t="s">
        <v>523</v>
      </c>
      <c r="R223" s="1" t="s">
        <v>62</v>
      </c>
      <c r="S223" s="1" t="s">
        <v>63</v>
      </c>
      <c r="T223" s="1" t="s">
        <v>63</v>
      </c>
      <c r="AR223" s="1" t="s">
        <v>52</v>
      </c>
      <c r="AS223" s="1" t="s">
        <v>52</v>
      </c>
      <c r="AU223" s="1" t="s">
        <v>619</v>
      </c>
      <c r="AV223">
        <v>186</v>
      </c>
    </row>
    <row r="224" spans="1:48" ht="30" customHeight="1" x14ac:dyDescent="0.3">
      <c r="A224" s="15" t="s">
        <v>620</v>
      </c>
      <c r="B224" s="15" t="s">
        <v>621</v>
      </c>
      <c r="C224" s="15" t="s">
        <v>67</v>
      </c>
      <c r="D224" s="13">
        <v>15</v>
      </c>
      <c r="E224" s="14"/>
      <c r="F224" s="14"/>
      <c r="G224" s="14"/>
      <c r="H224" s="14"/>
      <c r="I224" s="14"/>
      <c r="J224" s="14"/>
      <c r="K224" s="14"/>
      <c r="L224" s="14"/>
      <c r="M224" s="15"/>
      <c r="N224" s="1" t="s">
        <v>622</v>
      </c>
      <c r="O224" s="1" t="s">
        <v>52</v>
      </c>
      <c r="P224" s="1" t="s">
        <v>52</v>
      </c>
      <c r="Q224" s="1" t="s">
        <v>523</v>
      </c>
      <c r="R224" s="1" t="s">
        <v>62</v>
      </c>
      <c r="S224" s="1" t="s">
        <v>63</v>
      </c>
      <c r="T224" s="1" t="s">
        <v>63</v>
      </c>
      <c r="AR224" s="1" t="s">
        <v>52</v>
      </c>
      <c r="AS224" s="1" t="s">
        <v>52</v>
      </c>
      <c r="AU224" s="1" t="s">
        <v>623</v>
      </c>
      <c r="AV224">
        <v>187</v>
      </c>
    </row>
    <row r="225" spans="1:48" ht="30" customHeight="1" x14ac:dyDescent="0.3">
      <c r="A225" s="15" t="s">
        <v>624</v>
      </c>
      <c r="B225" s="15" t="s">
        <v>625</v>
      </c>
      <c r="C225" s="15" t="s">
        <v>67</v>
      </c>
      <c r="D225" s="13">
        <v>14</v>
      </c>
      <c r="E225" s="14"/>
      <c r="F225" s="14"/>
      <c r="G225" s="14"/>
      <c r="H225" s="14"/>
      <c r="I225" s="14"/>
      <c r="J225" s="14"/>
      <c r="K225" s="14"/>
      <c r="L225" s="14"/>
      <c r="M225" s="15"/>
      <c r="N225" s="1" t="s">
        <v>626</v>
      </c>
      <c r="O225" s="1" t="s">
        <v>52</v>
      </c>
      <c r="P225" s="1" t="s">
        <v>52</v>
      </c>
      <c r="Q225" s="1" t="s">
        <v>523</v>
      </c>
      <c r="R225" s="1" t="s">
        <v>62</v>
      </c>
      <c r="S225" s="1" t="s">
        <v>63</v>
      </c>
      <c r="T225" s="1" t="s">
        <v>63</v>
      </c>
      <c r="AR225" s="1" t="s">
        <v>52</v>
      </c>
      <c r="AS225" s="1" t="s">
        <v>52</v>
      </c>
      <c r="AU225" s="1" t="s">
        <v>627</v>
      </c>
      <c r="AV225">
        <v>188</v>
      </c>
    </row>
    <row r="226" spans="1:48" ht="30" customHeight="1" x14ac:dyDescent="0.3">
      <c r="A226" s="15" t="s">
        <v>628</v>
      </c>
      <c r="B226" s="15" t="s">
        <v>629</v>
      </c>
      <c r="C226" s="15" t="s">
        <v>67</v>
      </c>
      <c r="D226" s="13">
        <v>12</v>
      </c>
      <c r="E226" s="14"/>
      <c r="F226" s="14"/>
      <c r="G226" s="14"/>
      <c r="H226" s="14"/>
      <c r="I226" s="14"/>
      <c r="J226" s="14"/>
      <c r="K226" s="14"/>
      <c r="L226" s="14"/>
      <c r="M226" s="15"/>
      <c r="N226" s="1" t="s">
        <v>630</v>
      </c>
      <c r="O226" s="1" t="s">
        <v>52</v>
      </c>
      <c r="P226" s="1" t="s">
        <v>52</v>
      </c>
      <c r="Q226" s="1" t="s">
        <v>523</v>
      </c>
      <c r="R226" s="1" t="s">
        <v>62</v>
      </c>
      <c r="S226" s="1" t="s">
        <v>63</v>
      </c>
      <c r="T226" s="1" t="s">
        <v>63</v>
      </c>
      <c r="AR226" s="1" t="s">
        <v>52</v>
      </c>
      <c r="AS226" s="1" t="s">
        <v>52</v>
      </c>
      <c r="AU226" s="1" t="s">
        <v>631</v>
      </c>
      <c r="AV226">
        <v>189</v>
      </c>
    </row>
    <row r="227" spans="1:48" ht="30" customHeight="1" x14ac:dyDescent="0.3">
      <c r="A227" s="15" t="s">
        <v>632</v>
      </c>
      <c r="B227" s="15" t="s">
        <v>633</v>
      </c>
      <c r="C227" s="15" t="s">
        <v>67</v>
      </c>
      <c r="D227" s="13">
        <v>15</v>
      </c>
      <c r="E227" s="14"/>
      <c r="F227" s="14"/>
      <c r="G227" s="14"/>
      <c r="H227" s="14"/>
      <c r="I227" s="14"/>
      <c r="J227" s="14"/>
      <c r="K227" s="14"/>
      <c r="L227" s="14"/>
      <c r="M227" s="15"/>
      <c r="N227" s="1" t="s">
        <v>634</v>
      </c>
      <c r="O227" s="1" t="s">
        <v>52</v>
      </c>
      <c r="P227" s="1" t="s">
        <v>52</v>
      </c>
      <c r="Q227" s="1" t="s">
        <v>523</v>
      </c>
      <c r="R227" s="1" t="s">
        <v>62</v>
      </c>
      <c r="S227" s="1" t="s">
        <v>63</v>
      </c>
      <c r="T227" s="1" t="s">
        <v>63</v>
      </c>
      <c r="AR227" s="1" t="s">
        <v>52</v>
      </c>
      <c r="AS227" s="1" t="s">
        <v>52</v>
      </c>
      <c r="AU227" s="1" t="s">
        <v>635</v>
      </c>
      <c r="AV227">
        <v>190</v>
      </c>
    </row>
    <row r="228" spans="1:48" ht="30" customHeight="1" x14ac:dyDescent="0.3">
      <c r="A228" s="15" t="s">
        <v>636</v>
      </c>
      <c r="B228" s="15" t="s">
        <v>633</v>
      </c>
      <c r="C228" s="15" t="s">
        <v>67</v>
      </c>
      <c r="D228" s="13">
        <v>354</v>
      </c>
      <c r="E228" s="14"/>
      <c r="F228" s="14"/>
      <c r="G228" s="14"/>
      <c r="H228" s="14"/>
      <c r="I228" s="14"/>
      <c r="J228" s="14"/>
      <c r="K228" s="14"/>
      <c r="L228" s="14"/>
      <c r="M228" s="15"/>
      <c r="N228" s="1" t="s">
        <v>637</v>
      </c>
      <c r="O228" s="1" t="s">
        <v>52</v>
      </c>
      <c r="P228" s="1" t="s">
        <v>52</v>
      </c>
      <c r="Q228" s="1" t="s">
        <v>523</v>
      </c>
      <c r="R228" s="1" t="s">
        <v>62</v>
      </c>
      <c r="S228" s="1" t="s">
        <v>63</v>
      </c>
      <c r="T228" s="1" t="s">
        <v>63</v>
      </c>
      <c r="AR228" s="1" t="s">
        <v>52</v>
      </c>
      <c r="AS228" s="1" t="s">
        <v>52</v>
      </c>
      <c r="AU228" s="1" t="s">
        <v>638</v>
      </c>
      <c r="AV228">
        <v>191</v>
      </c>
    </row>
    <row r="229" spans="1:48" ht="30" customHeight="1" x14ac:dyDescent="0.3">
      <c r="A229" s="15" t="s">
        <v>639</v>
      </c>
      <c r="B229" s="15" t="s">
        <v>640</v>
      </c>
      <c r="C229" s="15" t="s">
        <v>67</v>
      </c>
      <c r="D229" s="13">
        <v>174</v>
      </c>
      <c r="E229" s="14"/>
      <c r="F229" s="14"/>
      <c r="G229" s="14"/>
      <c r="H229" s="14"/>
      <c r="I229" s="14"/>
      <c r="J229" s="14"/>
      <c r="K229" s="14"/>
      <c r="L229" s="14"/>
      <c r="M229" s="15"/>
      <c r="N229" s="1" t="s">
        <v>641</v>
      </c>
      <c r="O229" s="1" t="s">
        <v>52</v>
      </c>
      <c r="P229" s="1" t="s">
        <v>52</v>
      </c>
      <c r="Q229" s="1" t="s">
        <v>523</v>
      </c>
      <c r="R229" s="1" t="s">
        <v>62</v>
      </c>
      <c r="S229" s="1" t="s">
        <v>63</v>
      </c>
      <c r="T229" s="1" t="s">
        <v>63</v>
      </c>
      <c r="AR229" s="1" t="s">
        <v>52</v>
      </c>
      <c r="AS229" s="1" t="s">
        <v>52</v>
      </c>
      <c r="AU229" s="1" t="s">
        <v>642</v>
      </c>
      <c r="AV229">
        <v>192</v>
      </c>
    </row>
    <row r="230" spans="1:48" ht="30" customHeight="1" x14ac:dyDescent="0.3">
      <c r="A230" s="15" t="s">
        <v>643</v>
      </c>
      <c r="B230" s="15" t="s">
        <v>644</v>
      </c>
      <c r="C230" s="15" t="s">
        <v>67</v>
      </c>
      <c r="D230" s="13">
        <v>912</v>
      </c>
      <c r="E230" s="14"/>
      <c r="F230" s="14"/>
      <c r="G230" s="14"/>
      <c r="H230" s="14"/>
      <c r="I230" s="14"/>
      <c r="J230" s="14"/>
      <c r="K230" s="14"/>
      <c r="L230" s="14"/>
      <c r="M230" s="15"/>
      <c r="N230" s="1" t="s">
        <v>645</v>
      </c>
      <c r="O230" s="1" t="s">
        <v>52</v>
      </c>
      <c r="P230" s="1" t="s">
        <v>52</v>
      </c>
      <c r="Q230" s="1" t="s">
        <v>523</v>
      </c>
      <c r="R230" s="1" t="s">
        <v>62</v>
      </c>
      <c r="S230" s="1" t="s">
        <v>63</v>
      </c>
      <c r="T230" s="1" t="s">
        <v>63</v>
      </c>
      <c r="AR230" s="1" t="s">
        <v>52</v>
      </c>
      <c r="AS230" s="1" t="s">
        <v>52</v>
      </c>
      <c r="AU230" s="1" t="s">
        <v>646</v>
      </c>
      <c r="AV230">
        <v>193</v>
      </c>
    </row>
    <row r="231" spans="1:48" ht="30" customHeight="1" x14ac:dyDescent="0.3">
      <c r="A231" s="15" t="s">
        <v>647</v>
      </c>
      <c r="B231" s="15" t="s">
        <v>644</v>
      </c>
      <c r="C231" s="15" t="s">
        <v>67</v>
      </c>
      <c r="D231" s="13">
        <v>35</v>
      </c>
      <c r="E231" s="14"/>
      <c r="F231" s="14"/>
      <c r="G231" s="14"/>
      <c r="H231" s="14"/>
      <c r="I231" s="14"/>
      <c r="J231" s="14"/>
      <c r="K231" s="14"/>
      <c r="L231" s="14"/>
      <c r="M231" s="15"/>
      <c r="N231" s="1" t="s">
        <v>648</v>
      </c>
      <c r="O231" s="1" t="s">
        <v>52</v>
      </c>
      <c r="P231" s="1" t="s">
        <v>52</v>
      </c>
      <c r="Q231" s="1" t="s">
        <v>523</v>
      </c>
      <c r="R231" s="1" t="s">
        <v>62</v>
      </c>
      <c r="S231" s="1" t="s">
        <v>63</v>
      </c>
      <c r="T231" s="1" t="s">
        <v>63</v>
      </c>
      <c r="AR231" s="1" t="s">
        <v>52</v>
      </c>
      <c r="AS231" s="1" t="s">
        <v>52</v>
      </c>
      <c r="AU231" s="1" t="s">
        <v>649</v>
      </c>
      <c r="AV231">
        <v>194</v>
      </c>
    </row>
    <row r="232" spans="1:48" ht="30" customHeight="1" x14ac:dyDescent="0.3">
      <c r="A232" s="15" t="s">
        <v>650</v>
      </c>
      <c r="B232" s="15" t="s">
        <v>651</v>
      </c>
      <c r="C232" s="15" t="s">
        <v>67</v>
      </c>
      <c r="D232" s="13">
        <v>9</v>
      </c>
      <c r="E232" s="14"/>
      <c r="F232" s="14"/>
      <c r="G232" s="14"/>
      <c r="H232" s="14"/>
      <c r="I232" s="14"/>
      <c r="J232" s="14"/>
      <c r="K232" s="14"/>
      <c r="L232" s="14"/>
      <c r="M232" s="15"/>
      <c r="N232" s="1" t="s">
        <v>652</v>
      </c>
      <c r="O232" s="1" t="s">
        <v>52</v>
      </c>
      <c r="P232" s="1" t="s">
        <v>52</v>
      </c>
      <c r="Q232" s="1" t="s">
        <v>523</v>
      </c>
      <c r="R232" s="1" t="s">
        <v>62</v>
      </c>
      <c r="S232" s="1" t="s">
        <v>63</v>
      </c>
      <c r="T232" s="1" t="s">
        <v>63</v>
      </c>
      <c r="AR232" s="1" t="s">
        <v>52</v>
      </c>
      <c r="AS232" s="1" t="s">
        <v>52</v>
      </c>
      <c r="AU232" s="1" t="s">
        <v>653</v>
      </c>
      <c r="AV232">
        <v>195</v>
      </c>
    </row>
    <row r="233" spans="1:48" ht="30" customHeight="1" x14ac:dyDescent="0.3">
      <c r="A233" s="15" t="s">
        <v>447</v>
      </c>
      <c r="B233" s="15" t="s">
        <v>448</v>
      </c>
      <c r="C233" s="15" t="s">
        <v>60</v>
      </c>
      <c r="D233" s="13">
        <v>4274</v>
      </c>
      <c r="E233" s="14"/>
      <c r="F233" s="14"/>
      <c r="G233" s="14"/>
      <c r="H233" s="14"/>
      <c r="I233" s="14"/>
      <c r="J233" s="14"/>
      <c r="K233" s="14"/>
      <c r="L233" s="14"/>
      <c r="M233" s="15"/>
      <c r="N233" s="1" t="s">
        <v>449</v>
      </c>
      <c r="O233" s="1" t="s">
        <v>52</v>
      </c>
      <c r="P233" s="1" t="s">
        <v>52</v>
      </c>
      <c r="Q233" s="1" t="s">
        <v>523</v>
      </c>
      <c r="R233" s="1" t="s">
        <v>62</v>
      </c>
      <c r="S233" s="1" t="s">
        <v>63</v>
      </c>
      <c r="T233" s="1" t="s">
        <v>63</v>
      </c>
      <c r="AR233" s="1" t="s">
        <v>52</v>
      </c>
      <c r="AS233" s="1" t="s">
        <v>52</v>
      </c>
      <c r="AU233" s="1" t="s">
        <v>654</v>
      </c>
      <c r="AV233">
        <v>196</v>
      </c>
    </row>
    <row r="234" spans="1:48" ht="30" customHeight="1" x14ac:dyDescent="0.3">
      <c r="A234" s="15" t="s">
        <v>447</v>
      </c>
      <c r="B234" s="15" t="s">
        <v>451</v>
      </c>
      <c r="C234" s="15" t="s">
        <v>60</v>
      </c>
      <c r="D234" s="13">
        <v>565</v>
      </c>
      <c r="E234" s="14"/>
      <c r="F234" s="14"/>
      <c r="G234" s="14"/>
      <c r="H234" s="14"/>
      <c r="I234" s="14"/>
      <c r="J234" s="14"/>
      <c r="K234" s="14"/>
      <c r="L234" s="14"/>
      <c r="M234" s="15"/>
      <c r="N234" s="1" t="s">
        <v>452</v>
      </c>
      <c r="O234" s="1" t="s">
        <v>52</v>
      </c>
      <c r="P234" s="1" t="s">
        <v>52</v>
      </c>
      <c r="Q234" s="1" t="s">
        <v>523</v>
      </c>
      <c r="R234" s="1" t="s">
        <v>62</v>
      </c>
      <c r="S234" s="1" t="s">
        <v>63</v>
      </c>
      <c r="T234" s="1" t="s">
        <v>63</v>
      </c>
      <c r="AR234" s="1" t="s">
        <v>52</v>
      </c>
      <c r="AS234" s="1" t="s">
        <v>52</v>
      </c>
      <c r="AU234" s="1" t="s">
        <v>655</v>
      </c>
      <c r="AV234">
        <v>197</v>
      </c>
    </row>
    <row r="235" spans="1:48" ht="30" customHeight="1" x14ac:dyDescent="0.3">
      <c r="A235" s="15" t="s">
        <v>447</v>
      </c>
      <c r="B235" s="15" t="s">
        <v>454</v>
      </c>
      <c r="C235" s="15" t="s">
        <v>60</v>
      </c>
      <c r="D235" s="13">
        <v>22</v>
      </c>
      <c r="E235" s="14"/>
      <c r="F235" s="14"/>
      <c r="G235" s="14"/>
      <c r="H235" s="14"/>
      <c r="I235" s="14"/>
      <c r="J235" s="14"/>
      <c r="K235" s="14"/>
      <c r="L235" s="14"/>
      <c r="M235" s="15"/>
      <c r="N235" s="1" t="s">
        <v>455</v>
      </c>
      <c r="O235" s="1" t="s">
        <v>52</v>
      </c>
      <c r="P235" s="1" t="s">
        <v>52</v>
      </c>
      <c r="Q235" s="1" t="s">
        <v>523</v>
      </c>
      <c r="R235" s="1" t="s">
        <v>62</v>
      </c>
      <c r="S235" s="1" t="s">
        <v>63</v>
      </c>
      <c r="T235" s="1" t="s">
        <v>63</v>
      </c>
      <c r="AR235" s="1" t="s">
        <v>52</v>
      </c>
      <c r="AS235" s="1" t="s">
        <v>52</v>
      </c>
      <c r="AU235" s="1" t="s">
        <v>656</v>
      </c>
      <c r="AV235">
        <v>198</v>
      </c>
    </row>
    <row r="236" spans="1:48" ht="30" customHeight="1" x14ac:dyDescent="0.3">
      <c r="A236" s="15" t="s">
        <v>657</v>
      </c>
      <c r="B236" s="15" t="s">
        <v>658</v>
      </c>
      <c r="C236" s="15" t="s">
        <v>60</v>
      </c>
      <c r="D236" s="13">
        <v>2434</v>
      </c>
      <c r="E236" s="14"/>
      <c r="F236" s="14"/>
      <c r="G236" s="14"/>
      <c r="H236" s="14"/>
      <c r="I236" s="14"/>
      <c r="J236" s="14"/>
      <c r="K236" s="14"/>
      <c r="L236" s="14"/>
      <c r="M236" s="15"/>
      <c r="N236" s="1" t="s">
        <v>659</v>
      </c>
      <c r="O236" s="1" t="s">
        <v>52</v>
      </c>
      <c r="P236" s="1" t="s">
        <v>52</v>
      </c>
      <c r="Q236" s="1" t="s">
        <v>523</v>
      </c>
      <c r="R236" s="1" t="s">
        <v>62</v>
      </c>
      <c r="S236" s="1" t="s">
        <v>63</v>
      </c>
      <c r="T236" s="1" t="s">
        <v>63</v>
      </c>
      <c r="AR236" s="1" t="s">
        <v>52</v>
      </c>
      <c r="AS236" s="1" t="s">
        <v>52</v>
      </c>
      <c r="AU236" s="1" t="s">
        <v>660</v>
      </c>
      <c r="AV236">
        <v>199</v>
      </c>
    </row>
    <row r="237" spans="1:48" ht="30" customHeight="1" x14ac:dyDescent="0.3">
      <c r="A237" s="15" t="s">
        <v>476</v>
      </c>
      <c r="B237" s="15" t="s">
        <v>661</v>
      </c>
      <c r="C237" s="15" t="s">
        <v>60</v>
      </c>
      <c r="D237" s="13">
        <v>16463</v>
      </c>
      <c r="E237" s="14"/>
      <c r="F237" s="14"/>
      <c r="G237" s="14"/>
      <c r="H237" s="14"/>
      <c r="I237" s="14"/>
      <c r="J237" s="14"/>
      <c r="K237" s="14"/>
      <c r="L237" s="14"/>
      <c r="M237" s="15"/>
      <c r="N237" s="1" t="s">
        <v>662</v>
      </c>
      <c r="O237" s="1" t="s">
        <v>52</v>
      </c>
      <c r="P237" s="1" t="s">
        <v>52</v>
      </c>
      <c r="Q237" s="1" t="s">
        <v>523</v>
      </c>
      <c r="R237" s="1" t="s">
        <v>62</v>
      </c>
      <c r="S237" s="1" t="s">
        <v>63</v>
      </c>
      <c r="T237" s="1" t="s">
        <v>63</v>
      </c>
      <c r="AR237" s="1" t="s">
        <v>52</v>
      </c>
      <c r="AS237" s="1" t="s">
        <v>52</v>
      </c>
      <c r="AU237" s="1" t="s">
        <v>663</v>
      </c>
      <c r="AV237">
        <v>200</v>
      </c>
    </row>
    <row r="238" spans="1:48" ht="30" customHeight="1" x14ac:dyDescent="0.3">
      <c r="A238" s="15" t="s">
        <v>476</v>
      </c>
      <c r="B238" s="15" t="s">
        <v>664</v>
      </c>
      <c r="C238" s="15" t="s">
        <v>60</v>
      </c>
      <c r="D238" s="13">
        <v>2185</v>
      </c>
      <c r="E238" s="14"/>
      <c r="F238" s="14"/>
      <c r="G238" s="14"/>
      <c r="H238" s="14"/>
      <c r="I238" s="14"/>
      <c r="J238" s="14"/>
      <c r="K238" s="14"/>
      <c r="L238" s="14"/>
      <c r="M238" s="15"/>
      <c r="N238" s="1" t="s">
        <v>665</v>
      </c>
      <c r="O238" s="1" t="s">
        <v>52</v>
      </c>
      <c r="P238" s="1" t="s">
        <v>52</v>
      </c>
      <c r="Q238" s="1" t="s">
        <v>523</v>
      </c>
      <c r="R238" s="1" t="s">
        <v>62</v>
      </c>
      <c r="S238" s="1" t="s">
        <v>63</v>
      </c>
      <c r="T238" s="1" t="s">
        <v>63</v>
      </c>
      <c r="AR238" s="1" t="s">
        <v>52</v>
      </c>
      <c r="AS238" s="1" t="s">
        <v>52</v>
      </c>
      <c r="AU238" s="1" t="s">
        <v>666</v>
      </c>
      <c r="AV238">
        <v>201</v>
      </c>
    </row>
    <row r="239" spans="1:48" ht="30" customHeight="1" x14ac:dyDescent="0.3">
      <c r="A239" s="15" t="s">
        <v>476</v>
      </c>
      <c r="B239" s="15" t="s">
        <v>667</v>
      </c>
      <c r="C239" s="15" t="s">
        <v>60</v>
      </c>
      <c r="D239" s="13">
        <v>714</v>
      </c>
      <c r="E239" s="14"/>
      <c r="F239" s="14"/>
      <c r="G239" s="14"/>
      <c r="H239" s="14"/>
      <c r="I239" s="14"/>
      <c r="J239" s="14"/>
      <c r="K239" s="14"/>
      <c r="L239" s="14"/>
      <c r="M239" s="15"/>
      <c r="N239" s="1" t="s">
        <v>668</v>
      </c>
      <c r="O239" s="1" t="s">
        <v>52</v>
      </c>
      <c r="P239" s="1" t="s">
        <v>52</v>
      </c>
      <c r="Q239" s="1" t="s">
        <v>523</v>
      </c>
      <c r="R239" s="1" t="s">
        <v>62</v>
      </c>
      <c r="S239" s="1" t="s">
        <v>63</v>
      </c>
      <c r="T239" s="1" t="s">
        <v>63</v>
      </c>
      <c r="AR239" s="1" t="s">
        <v>52</v>
      </c>
      <c r="AS239" s="1" t="s">
        <v>52</v>
      </c>
      <c r="AU239" s="1" t="s">
        <v>669</v>
      </c>
      <c r="AV239">
        <v>202</v>
      </c>
    </row>
    <row r="240" spans="1:48" ht="30" customHeight="1" x14ac:dyDescent="0.3">
      <c r="A240" s="15" t="s">
        <v>476</v>
      </c>
      <c r="B240" s="15" t="s">
        <v>670</v>
      </c>
      <c r="C240" s="15" t="s">
        <v>60</v>
      </c>
      <c r="D240" s="13">
        <v>36</v>
      </c>
      <c r="E240" s="14"/>
      <c r="F240" s="14"/>
      <c r="G240" s="14"/>
      <c r="H240" s="14"/>
      <c r="I240" s="14"/>
      <c r="J240" s="14"/>
      <c r="K240" s="14"/>
      <c r="L240" s="14"/>
      <c r="M240" s="15"/>
      <c r="N240" s="1" t="s">
        <v>671</v>
      </c>
      <c r="O240" s="1" t="s">
        <v>52</v>
      </c>
      <c r="P240" s="1" t="s">
        <v>52</v>
      </c>
      <c r="Q240" s="1" t="s">
        <v>523</v>
      </c>
      <c r="R240" s="1" t="s">
        <v>62</v>
      </c>
      <c r="S240" s="1" t="s">
        <v>63</v>
      </c>
      <c r="T240" s="1" t="s">
        <v>63</v>
      </c>
      <c r="AR240" s="1" t="s">
        <v>52</v>
      </c>
      <c r="AS240" s="1" t="s">
        <v>52</v>
      </c>
      <c r="AU240" s="1" t="s">
        <v>672</v>
      </c>
      <c r="AV240">
        <v>203</v>
      </c>
    </row>
    <row r="241" spans="1:48" ht="30" customHeight="1" x14ac:dyDescent="0.3">
      <c r="A241" s="15" t="s">
        <v>476</v>
      </c>
      <c r="B241" s="15" t="s">
        <v>477</v>
      </c>
      <c r="C241" s="15" t="s">
        <v>60</v>
      </c>
      <c r="D241" s="13">
        <v>122</v>
      </c>
      <c r="E241" s="14"/>
      <c r="F241" s="14"/>
      <c r="G241" s="14"/>
      <c r="H241" s="14"/>
      <c r="I241" s="14"/>
      <c r="J241" s="14"/>
      <c r="K241" s="14"/>
      <c r="L241" s="14"/>
      <c r="M241" s="15"/>
      <c r="N241" s="1" t="s">
        <v>478</v>
      </c>
      <c r="O241" s="1" t="s">
        <v>52</v>
      </c>
      <c r="P241" s="1" t="s">
        <v>52</v>
      </c>
      <c r="Q241" s="1" t="s">
        <v>523</v>
      </c>
      <c r="R241" s="1" t="s">
        <v>62</v>
      </c>
      <c r="S241" s="1" t="s">
        <v>63</v>
      </c>
      <c r="T241" s="1" t="s">
        <v>63</v>
      </c>
      <c r="AR241" s="1" t="s">
        <v>52</v>
      </c>
      <c r="AS241" s="1" t="s">
        <v>52</v>
      </c>
      <c r="AU241" s="1" t="s">
        <v>673</v>
      </c>
      <c r="AV241">
        <v>204</v>
      </c>
    </row>
    <row r="242" spans="1:48" ht="30" customHeight="1" x14ac:dyDescent="0.3">
      <c r="A242" s="15" t="s">
        <v>674</v>
      </c>
      <c r="B242" s="15" t="s">
        <v>675</v>
      </c>
      <c r="C242" s="15" t="s">
        <v>67</v>
      </c>
      <c r="D242" s="13">
        <v>1554</v>
      </c>
      <c r="E242" s="14"/>
      <c r="F242" s="14"/>
      <c r="G242" s="14"/>
      <c r="H242" s="14"/>
      <c r="I242" s="14"/>
      <c r="J242" s="14"/>
      <c r="K242" s="14"/>
      <c r="L242" s="14"/>
      <c r="M242" s="15"/>
      <c r="N242" s="1" t="s">
        <v>676</v>
      </c>
      <c r="O242" s="1" t="s">
        <v>52</v>
      </c>
      <c r="P242" s="1" t="s">
        <v>52</v>
      </c>
      <c r="Q242" s="1" t="s">
        <v>523</v>
      </c>
      <c r="R242" s="1" t="s">
        <v>62</v>
      </c>
      <c r="S242" s="1" t="s">
        <v>63</v>
      </c>
      <c r="T242" s="1" t="s">
        <v>63</v>
      </c>
      <c r="AR242" s="1" t="s">
        <v>52</v>
      </c>
      <c r="AS242" s="1" t="s">
        <v>52</v>
      </c>
      <c r="AU242" s="1" t="s">
        <v>677</v>
      </c>
      <c r="AV242">
        <v>205</v>
      </c>
    </row>
    <row r="243" spans="1:48" ht="30" customHeight="1" x14ac:dyDescent="0.3">
      <c r="A243" s="15" t="s">
        <v>674</v>
      </c>
      <c r="B243" s="15" t="s">
        <v>678</v>
      </c>
      <c r="C243" s="15" t="s">
        <v>67</v>
      </c>
      <c r="D243" s="13">
        <v>9</v>
      </c>
      <c r="E243" s="14"/>
      <c r="F243" s="14"/>
      <c r="G243" s="14"/>
      <c r="H243" s="14"/>
      <c r="I243" s="14"/>
      <c r="J243" s="14"/>
      <c r="K243" s="14"/>
      <c r="L243" s="14"/>
      <c r="M243" s="15"/>
      <c r="N243" s="1" t="s">
        <v>679</v>
      </c>
      <c r="O243" s="1" t="s">
        <v>52</v>
      </c>
      <c r="P243" s="1" t="s">
        <v>52</v>
      </c>
      <c r="Q243" s="1" t="s">
        <v>523</v>
      </c>
      <c r="R243" s="1" t="s">
        <v>62</v>
      </c>
      <c r="S243" s="1" t="s">
        <v>63</v>
      </c>
      <c r="T243" s="1" t="s">
        <v>63</v>
      </c>
      <c r="AR243" s="1" t="s">
        <v>52</v>
      </c>
      <c r="AS243" s="1" t="s">
        <v>52</v>
      </c>
      <c r="AU243" s="1" t="s">
        <v>680</v>
      </c>
      <c r="AV243">
        <v>206</v>
      </c>
    </row>
    <row r="244" spans="1:48" ht="30" customHeight="1" x14ac:dyDescent="0.3">
      <c r="A244" s="15" t="s">
        <v>681</v>
      </c>
      <c r="B244" s="15" t="s">
        <v>682</v>
      </c>
      <c r="C244" s="15" t="s">
        <v>67</v>
      </c>
      <c r="D244" s="13">
        <v>209</v>
      </c>
      <c r="E244" s="14"/>
      <c r="F244" s="14"/>
      <c r="G244" s="14"/>
      <c r="H244" s="14"/>
      <c r="I244" s="14"/>
      <c r="J244" s="14"/>
      <c r="K244" s="14"/>
      <c r="L244" s="14"/>
      <c r="M244" s="15"/>
      <c r="N244" s="1" t="s">
        <v>683</v>
      </c>
      <c r="O244" s="1" t="s">
        <v>52</v>
      </c>
      <c r="P244" s="1" t="s">
        <v>52</v>
      </c>
      <c r="Q244" s="1" t="s">
        <v>523</v>
      </c>
      <c r="R244" s="1" t="s">
        <v>62</v>
      </c>
      <c r="S244" s="1" t="s">
        <v>63</v>
      </c>
      <c r="T244" s="1" t="s">
        <v>63</v>
      </c>
      <c r="AR244" s="1" t="s">
        <v>52</v>
      </c>
      <c r="AS244" s="1" t="s">
        <v>52</v>
      </c>
      <c r="AU244" s="1" t="s">
        <v>684</v>
      </c>
      <c r="AV244">
        <v>207</v>
      </c>
    </row>
    <row r="245" spans="1:48" ht="30" customHeight="1" x14ac:dyDescent="0.3">
      <c r="A245" s="15" t="s">
        <v>685</v>
      </c>
      <c r="B245" s="15" t="s">
        <v>686</v>
      </c>
      <c r="C245" s="15" t="s">
        <v>67</v>
      </c>
      <c r="D245" s="13">
        <v>81</v>
      </c>
      <c r="E245" s="14"/>
      <c r="F245" s="14"/>
      <c r="G245" s="14"/>
      <c r="H245" s="14"/>
      <c r="I245" s="14"/>
      <c r="J245" s="14"/>
      <c r="K245" s="14"/>
      <c r="L245" s="14"/>
      <c r="M245" s="15"/>
      <c r="N245" s="1" t="s">
        <v>687</v>
      </c>
      <c r="O245" s="1" t="s">
        <v>52</v>
      </c>
      <c r="P245" s="1" t="s">
        <v>52</v>
      </c>
      <c r="Q245" s="1" t="s">
        <v>523</v>
      </c>
      <c r="R245" s="1" t="s">
        <v>62</v>
      </c>
      <c r="S245" s="1" t="s">
        <v>63</v>
      </c>
      <c r="T245" s="1" t="s">
        <v>63</v>
      </c>
      <c r="AR245" s="1" t="s">
        <v>52</v>
      </c>
      <c r="AS245" s="1" t="s">
        <v>52</v>
      </c>
      <c r="AU245" s="1" t="s">
        <v>688</v>
      </c>
      <c r="AV245">
        <v>208</v>
      </c>
    </row>
    <row r="246" spans="1:48" ht="30" customHeight="1" x14ac:dyDescent="0.3">
      <c r="A246" s="15" t="s">
        <v>689</v>
      </c>
      <c r="B246" s="15" t="s">
        <v>690</v>
      </c>
      <c r="C246" s="15" t="s">
        <v>135</v>
      </c>
      <c r="D246" s="13">
        <v>16</v>
      </c>
      <c r="E246" s="14"/>
      <c r="F246" s="14"/>
      <c r="G246" s="14"/>
      <c r="H246" s="14"/>
      <c r="I246" s="14"/>
      <c r="J246" s="14"/>
      <c r="K246" s="14"/>
      <c r="L246" s="14"/>
      <c r="M246" s="15"/>
      <c r="N246" s="1" t="s">
        <v>691</v>
      </c>
      <c r="O246" s="1" t="s">
        <v>52</v>
      </c>
      <c r="P246" s="1" t="s">
        <v>52</v>
      </c>
      <c r="Q246" s="1" t="s">
        <v>523</v>
      </c>
      <c r="R246" s="1" t="s">
        <v>62</v>
      </c>
      <c r="S246" s="1" t="s">
        <v>63</v>
      </c>
      <c r="T246" s="1" t="s">
        <v>63</v>
      </c>
      <c r="AR246" s="1" t="s">
        <v>52</v>
      </c>
      <c r="AS246" s="1" t="s">
        <v>52</v>
      </c>
      <c r="AU246" s="1" t="s">
        <v>692</v>
      </c>
      <c r="AV246">
        <v>210</v>
      </c>
    </row>
    <row r="247" spans="1:48" ht="30" customHeight="1" x14ac:dyDescent="0.3">
      <c r="A247" s="15" t="s">
        <v>693</v>
      </c>
      <c r="B247" s="15" t="s">
        <v>694</v>
      </c>
      <c r="C247" s="15" t="s">
        <v>84</v>
      </c>
      <c r="D247" s="13">
        <v>136</v>
      </c>
      <c r="E247" s="14"/>
      <c r="F247" s="14"/>
      <c r="G247" s="14"/>
      <c r="H247" s="14"/>
      <c r="I247" s="14"/>
      <c r="J247" s="14"/>
      <c r="K247" s="14"/>
      <c r="L247" s="14"/>
      <c r="M247" s="15"/>
      <c r="N247" s="1" t="s">
        <v>695</v>
      </c>
      <c r="O247" s="1" t="s">
        <v>52</v>
      </c>
      <c r="P247" s="1" t="s">
        <v>52</v>
      </c>
      <c r="Q247" s="1" t="s">
        <v>523</v>
      </c>
      <c r="R247" s="1" t="s">
        <v>62</v>
      </c>
      <c r="S247" s="1" t="s">
        <v>63</v>
      </c>
      <c r="T247" s="1" t="s">
        <v>63</v>
      </c>
      <c r="AR247" s="1" t="s">
        <v>52</v>
      </c>
      <c r="AS247" s="1" t="s">
        <v>52</v>
      </c>
      <c r="AU247" s="1" t="s">
        <v>696</v>
      </c>
      <c r="AV247">
        <v>211</v>
      </c>
    </row>
    <row r="248" spans="1:48" ht="30" customHeight="1" x14ac:dyDescent="0.3">
      <c r="A248" s="15" t="s">
        <v>697</v>
      </c>
      <c r="B248" s="15" t="s">
        <v>697</v>
      </c>
      <c r="C248" s="15" t="s">
        <v>698</v>
      </c>
      <c r="D248" s="13">
        <v>369</v>
      </c>
      <c r="E248" s="14"/>
      <c r="F248" s="14"/>
      <c r="G248" s="14"/>
      <c r="H248" s="14"/>
      <c r="I248" s="14"/>
      <c r="J248" s="14"/>
      <c r="K248" s="14"/>
      <c r="L248" s="14"/>
      <c r="M248" s="15"/>
      <c r="N248" s="1" t="s">
        <v>699</v>
      </c>
      <c r="O248" s="1" t="s">
        <v>52</v>
      </c>
      <c r="P248" s="1" t="s">
        <v>52</v>
      </c>
      <c r="Q248" s="1" t="s">
        <v>523</v>
      </c>
      <c r="R248" s="1" t="s">
        <v>62</v>
      </c>
      <c r="S248" s="1" t="s">
        <v>63</v>
      </c>
      <c r="T248" s="1" t="s">
        <v>63</v>
      </c>
      <c r="AR248" s="1" t="s">
        <v>52</v>
      </c>
      <c r="AS248" s="1" t="s">
        <v>52</v>
      </c>
      <c r="AU248" s="1" t="s">
        <v>700</v>
      </c>
      <c r="AV248">
        <v>555</v>
      </c>
    </row>
    <row r="249" spans="1:48" ht="30" customHeight="1" x14ac:dyDescent="0.3">
      <c r="A249" s="13"/>
      <c r="B249" s="13"/>
      <c r="C249" s="13"/>
      <c r="D249" s="13"/>
      <c r="E249" s="14"/>
      <c r="F249" s="14"/>
      <c r="G249" s="14"/>
      <c r="H249" s="14"/>
      <c r="I249" s="14"/>
      <c r="J249" s="14"/>
      <c r="K249" s="14"/>
      <c r="L249" s="14"/>
      <c r="M249" s="13"/>
      <c r="Q249" s="1" t="s">
        <v>523</v>
      </c>
    </row>
    <row r="250" spans="1:48" ht="30" customHeight="1" x14ac:dyDescent="0.3">
      <c r="A250" s="13"/>
      <c r="B250" s="13"/>
      <c r="C250" s="13"/>
      <c r="D250" s="13"/>
      <c r="E250" s="14"/>
      <c r="F250" s="14"/>
      <c r="G250" s="14"/>
      <c r="H250" s="14"/>
      <c r="I250" s="14"/>
      <c r="J250" s="14"/>
      <c r="K250" s="14"/>
      <c r="L250" s="14"/>
      <c r="M250" s="13"/>
      <c r="Q250" s="1" t="s">
        <v>523</v>
      </c>
    </row>
    <row r="251" spans="1:48" ht="30" customHeight="1" x14ac:dyDescent="0.3">
      <c r="A251" s="13"/>
      <c r="B251" s="13"/>
      <c r="C251" s="13"/>
      <c r="D251" s="13"/>
      <c r="E251" s="14"/>
      <c r="F251" s="14"/>
      <c r="G251" s="14"/>
      <c r="H251" s="14"/>
      <c r="I251" s="14"/>
      <c r="J251" s="14"/>
      <c r="K251" s="14"/>
      <c r="L251" s="14"/>
      <c r="M251" s="13"/>
      <c r="Q251" s="1" t="s">
        <v>523</v>
      </c>
    </row>
    <row r="252" spans="1:48" ht="30" customHeight="1" x14ac:dyDescent="0.3">
      <c r="A252" s="13"/>
      <c r="B252" s="13"/>
      <c r="C252" s="13"/>
      <c r="D252" s="13"/>
      <c r="E252" s="14"/>
      <c r="F252" s="14"/>
      <c r="G252" s="14"/>
      <c r="H252" s="14"/>
      <c r="I252" s="14"/>
      <c r="J252" s="14"/>
      <c r="K252" s="14"/>
      <c r="L252" s="14"/>
      <c r="M252" s="13"/>
      <c r="Q252" s="1" t="s">
        <v>523</v>
      </c>
    </row>
    <row r="253" spans="1:48" ht="30" customHeight="1" x14ac:dyDescent="0.3">
      <c r="A253" s="13"/>
      <c r="B253" s="13"/>
      <c r="C253" s="13"/>
      <c r="D253" s="13"/>
      <c r="E253" s="14"/>
      <c r="F253" s="14"/>
      <c r="G253" s="14"/>
      <c r="H253" s="14"/>
      <c r="I253" s="14"/>
      <c r="J253" s="14"/>
      <c r="K253" s="14"/>
      <c r="L253" s="14"/>
      <c r="M253" s="13"/>
      <c r="Q253" s="1" t="s">
        <v>523</v>
      </c>
    </row>
    <row r="254" spans="1:48" ht="30" customHeight="1" x14ac:dyDescent="0.3">
      <c r="A254" s="13"/>
      <c r="B254" s="13"/>
      <c r="C254" s="13"/>
      <c r="D254" s="13"/>
      <c r="E254" s="14"/>
      <c r="F254" s="14"/>
      <c r="G254" s="14"/>
      <c r="H254" s="14"/>
      <c r="I254" s="14"/>
      <c r="J254" s="14"/>
      <c r="K254" s="14"/>
      <c r="L254" s="14"/>
      <c r="M254" s="13"/>
      <c r="Q254" s="1" t="s">
        <v>523</v>
      </c>
    </row>
    <row r="255" spans="1:48" ht="30" customHeight="1" x14ac:dyDescent="0.3">
      <c r="A255" s="13"/>
      <c r="B255" s="13"/>
      <c r="C255" s="13"/>
      <c r="D255" s="13"/>
      <c r="E255" s="14"/>
      <c r="F255" s="14"/>
      <c r="G255" s="14"/>
      <c r="H255" s="14"/>
      <c r="I255" s="14"/>
      <c r="J255" s="14"/>
      <c r="K255" s="14"/>
      <c r="L255" s="14"/>
      <c r="M255" s="13"/>
      <c r="Q255" s="1" t="s">
        <v>523</v>
      </c>
    </row>
    <row r="256" spans="1:48" ht="30" customHeight="1" x14ac:dyDescent="0.3">
      <c r="A256" s="13"/>
      <c r="B256" s="13"/>
      <c r="C256" s="13"/>
      <c r="D256" s="13"/>
      <c r="E256" s="14"/>
      <c r="F256" s="14"/>
      <c r="G256" s="14"/>
      <c r="H256" s="14"/>
      <c r="I256" s="14"/>
      <c r="J256" s="14"/>
      <c r="K256" s="14"/>
      <c r="L256" s="14"/>
      <c r="M256" s="13"/>
      <c r="Q256" s="1" t="s">
        <v>523</v>
      </c>
    </row>
    <row r="257" spans="1:48" ht="30" customHeight="1" x14ac:dyDescent="0.3">
      <c r="A257" s="13"/>
      <c r="B257" s="13"/>
      <c r="C257" s="13"/>
      <c r="D257" s="13"/>
      <c r="E257" s="14"/>
      <c r="F257" s="14"/>
      <c r="G257" s="14"/>
      <c r="H257" s="14"/>
      <c r="I257" s="14"/>
      <c r="J257" s="14"/>
      <c r="K257" s="14"/>
      <c r="L257" s="14"/>
      <c r="M257" s="13"/>
      <c r="Q257" s="1" t="s">
        <v>523</v>
      </c>
    </row>
    <row r="258" spans="1:48" ht="30" customHeight="1" x14ac:dyDescent="0.3">
      <c r="A258" s="13"/>
      <c r="B258" s="13"/>
      <c r="C258" s="13"/>
      <c r="D258" s="13"/>
      <c r="E258" s="14"/>
      <c r="F258" s="14"/>
      <c r="G258" s="14"/>
      <c r="H258" s="14"/>
      <c r="I258" s="14"/>
      <c r="J258" s="14"/>
      <c r="K258" s="14"/>
      <c r="L258" s="14"/>
      <c r="M258" s="13"/>
      <c r="Q258" s="1" t="s">
        <v>523</v>
      </c>
    </row>
    <row r="259" spans="1:48" ht="30" customHeight="1" x14ac:dyDescent="0.3">
      <c r="A259" s="13"/>
      <c r="B259" s="13"/>
      <c r="C259" s="13"/>
      <c r="D259" s="13"/>
      <c r="E259" s="14"/>
      <c r="F259" s="14"/>
      <c r="G259" s="14"/>
      <c r="H259" s="14"/>
      <c r="I259" s="14"/>
      <c r="J259" s="14"/>
      <c r="K259" s="14"/>
      <c r="L259" s="14"/>
      <c r="M259" s="13"/>
      <c r="Q259" s="1" t="s">
        <v>523</v>
      </c>
    </row>
    <row r="260" spans="1:48" ht="30" customHeight="1" x14ac:dyDescent="0.3">
      <c r="A260" s="13"/>
      <c r="B260" s="13"/>
      <c r="C260" s="13"/>
      <c r="D260" s="13"/>
      <c r="E260" s="14"/>
      <c r="F260" s="14"/>
      <c r="G260" s="14"/>
      <c r="H260" s="14"/>
      <c r="I260" s="14"/>
      <c r="J260" s="14"/>
      <c r="K260" s="14"/>
      <c r="L260" s="14"/>
      <c r="M260" s="13"/>
      <c r="Q260" s="1" t="s">
        <v>523</v>
      </c>
    </row>
    <row r="261" spans="1:48" ht="30" customHeight="1" x14ac:dyDescent="0.3">
      <c r="A261" s="13"/>
      <c r="B261" s="13"/>
      <c r="C261" s="13"/>
      <c r="D261" s="13"/>
      <c r="E261" s="14"/>
      <c r="F261" s="14"/>
      <c r="G261" s="14"/>
      <c r="H261" s="14"/>
      <c r="I261" s="14"/>
      <c r="J261" s="14"/>
      <c r="K261" s="14"/>
      <c r="L261" s="14"/>
      <c r="M261" s="13"/>
      <c r="Q261" s="1" t="s">
        <v>523</v>
      </c>
    </row>
    <row r="262" spans="1:48" ht="30" customHeight="1" x14ac:dyDescent="0.3">
      <c r="A262" s="13"/>
      <c r="B262" s="13"/>
      <c r="C262" s="13"/>
      <c r="D262" s="13"/>
      <c r="E262" s="14"/>
      <c r="F262" s="14"/>
      <c r="G262" s="14"/>
      <c r="H262" s="14"/>
      <c r="I262" s="14"/>
      <c r="J262" s="14"/>
      <c r="K262" s="14"/>
      <c r="L262" s="14"/>
      <c r="M262" s="13"/>
      <c r="Q262" s="1" t="s">
        <v>523</v>
      </c>
    </row>
    <row r="263" spans="1:48" ht="30" customHeight="1" x14ac:dyDescent="0.3">
      <c r="A263" s="13"/>
      <c r="B263" s="13"/>
      <c r="C263" s="13"/>
      <c r="D263" s="13"/>
      <c r="E263" s="14"/>
      <c r="F263" s="14"/>
      <c r="G263" s="14"/>
      <c r="H263" s="14"/>
      <c r="I263" s="14"/>
      <c r="J263" s="14"/>
      <c r="K263" s="14"/>
      <c r="L263" s="14"/>
      <c r="M263" s="13"/>
      <c r="Q263" s="1" t="s">
        <v>523</v>
      </c>
    </row>
    <row r="264" spans="1:48" ht="30" customHeight="1" x14ac:dyDescent="0.3">
      <c r="A264" s="13"/>
      <c r="B264" s="13"/>
      <c r="C264" s="13"/>
      <c r="D264" s="13"/>
      <c r="E264" s="14"/>
      <c r="F264" s="14"/>
      <c r="G264" s="14"/>
      <c r="H264" s="14"/>
      <c r="I264" s="14"/>
      <c r="J264" s="14"/>
      <c r="K264" s="14"/>
      <c r="L264" s="14"/>
      <c r="M264" s="13"/>
      <c r="Q264" s="1" t="s">
        <v>523</v>
      </c>
    </row>
    <row r="265" spans="1:48" ht="30" customHeight="1" x14ac:dyDescent="0.3">
      <c r="A265" s="13"/>
      <c r="B265" s="13"/>
      <c r="C265" s="13"/>
      <c r="D265" s="13"/>
      <c r="E265" s="14"/>
      <c r="F265" s="14"/>
      <c r="G265" s="14"/>
      <c r="H265" s="14"/>
      <c r="I265" s="14"/>
      <c r="J265" s="14"/>
      <c r="K265" s="14"/>
      <c r="L265" s="14"/>
      <c r="M265" s="13"/>
      <c r="Q265" s="1" t="s">
        <v>523</v>
      </c>
    </row>
    <row r="266" spans="1:48" ht="30" customHeight="1" x14ac:dyDescent="0.3">
      <c r="A266" s="13"/>
      <c r="B266" s="13"/>
      <c r="C266" s="13"/>
      <c r="D266" s="13"/>
      <c r="E266" s="14"/>
      <c r="F266" s="14"/>
      <c r="G266" s="14"/>
      <c r="H266" s="14"/>
      <c r="I266" s="14"/>
      <c r="J266" s="14"/>
      <c r="K266" s="14"/>
      <c r="L266" s="14"/>
      <c r="M266" s="13"/>
      <c r="Q266" s="1" t="s">
        <v>523</v>
      </c>
    </row>
    <row r="267" spans="1:48" ht="30" customHeight="1" x14ac:dyDescent="0.3">
      <c r="A267" s="15" t="s">
        <v>106</v>
      </c>
      <c r="B267" s="13"/>
      <c r="C267" s="13"/>
      <c r="D267" s="13"/>
      <c r="E267" s="14"/>
      <c r="F267" s="14">
        <f>SUMIF(Q197:Q266,"010106",F197:F266)</f>
        <v>0</v>
      </c>
      <c r="G267" s="14"/>
      <c r="H267" s="14">
        <f>SUMIF(Q197:Q266,"010106",H197:H266)</f>
        <v>0</v>
      </c>
      <c r="I267" s="14"/>
      <c r="J267" s="14">
        <f>SUMIF(Q197:Q266,"010106",J197:J266)</f>
        <v>0</v>
      </c>
      <c r="K267" s="14"/>
      <c r="L267" s="14">
        <f>SUMIF(Q197:Q266,"010106",L197:L266)</f>
        <v>0</v>
      </c>
      <c r="M267" s="13"/>
      <c r="N267" t="s">
        <v>107</v>
      </c>
    </row>
    <row r="268" spans="1:48" ht="30" customHeight="1" x14ac:dyDescent="0.3">
      <c r="A268" s="15" t="s">
        <v>701</v>
      </c>
      <c r="B268" s="15" t="s">
        <v>52</v>
      </c>
      <c r="C268" s="13"/>
      <c r="D268" s="13"/>
      <c r="E268" s="14"/>
      <c r="F268" s="14"/>
      <c r="G268" s="14"/>
      <c r="H268" s="14"/>
      <c r="I268" s="14"/>
      <c r="J268" s="14"/>
      <c r="K268" s="14"/>
      <c r="L268" s="14"/>
      <c r="M268" s="13"/>
      <c r="Q268" s="1" t="s">
        <v>702</v>
      </c>
    </row>
    <row r="269" spans="1:48" ht="30" customHeight="1" x14ac:dyDescent="0.3">
      <c r="A269" s="15" t="s">
        <v>403</v>
      </c>
      <c r="B269" s="15" t="s">
        <v>531</v>
      </c>
      <c r="C269" s="15" t="s">
        <v>67</v>
      </c>
      <c r="D269" s="13">
        <v>102</v>
      </c>
      <c r="E269" s="14"/>
      <c r="F269" s="14"/>
      <c r="G269" s="14"/>
      <c r="H269" s="14"/>
      <c r="I269" s="14"/>
      <c r="J269" s="14"/>
      <c r="K269" s="14"/>
      <c r="L269" s="14"/>
      <c r="M269" s="15"/>
      <c r="N269" s="1" t="s">
        <v>532</v>
      </c>
      <c r="O269" s="1" t="s">
        <v>52</v>
      </c>
      <c r="P269" s="1" t="s">
        <v>52</v>
      </c>
      <c r="Q269" s="1" t="s">
        <v>702</v>
      </c>
      <c r="R269" s="1" t="s">
        <v>63</v>
      </c>
      <c r="S269" s="1" t="s">
        <v>63</v>
      </c>
      <c r="T269" s="1" t="s">
        <v>62</v>
      </c>
      <c r="AR269" s="1" t="s">
        <v>52</v>
      </c>
      <c r="AS269" s="1" t="s">
        <v>52</v>
      </c>
      <c r="AU269" s="1" t="s">
        <v>703</v>
      </c>
      <c r="AV269">
        <v>213</v>
      </c>
    </row>
    <row r="270" spans="1:48" ht="30" customHeight="1" x14ac:dyDescent="0.3">
      <c r="A270" s="15" t="s">
        <v>553</v>
      </c>
      <c r="B270" s="15" t="s">
        <v>554</v>
      </c>
      <c r="C270" s="15" t="s">
        <v>67</v>
      </c>
      <c r="D270" s="13">
        <v>204</v>
      </c>
      <c r="E270" s="14"/>
      <c r="F270" s="14"/>
      <c r="G270" s="14"/>
      <c r="H270" s="14"/>
      <c r="I270" s="14"/>
      <c r="J270" s="14"/>
      <c r="K270" s="14"/>
      <c r="L270" s="14"/>
      <c r="M270" s="15"/>
      <c r="N270" s="1" t="s">
        <v>555</v>
      </c>
      <c r="O270" s="1" t="s">
        <v>52</v>
      </c>
      <c r="P270" s="1" t="s">
        <v>52</v>
      </c>
      <c r="Q270" s="1" t="s">
        <v>702</v>
      </c>
      <c r="R270" s="1" t="s">
        <v>63</v>
      </c>
      <c r="S270" s="1" t="s">
        <v>63</v>
      </c>
      <c r="T270" s="1" t="s">
        <v>62</v>
      </c>
      <c r="AR270" s="1" t="s">
        <v>52</v>
      </c>
      <c r="AS270" s="1" t="s">
        <v>52</v>
      </c>
      <c r="AU270" s="1" t="s">
        <v>704</v>
      </c>
      <c r="AV270">
        <v>214</v>
      </c>
    </row>
    <row r="271" spans="1:48" ht="30" customHeight="1" x14ac:dyDescent="0.3">
      <c r="A271" s="15" t="s">
        <v>447</v>
      </c>
      <c r="B271" s="15" t="s">
        <v>448</v>
      </c>
      <c r="C271" s="15" t="s">
        <v>60</v>
      </c>
      <c r="D271" s="13">
        <v>1078</v>
      </c>
      <c r="E271" s="14"/>
      <c r="F271" s="14"/>
      <c r="G271" s="14"/>
      <c r="H271" s="14"/>
      <c r="I271" s="14"/>
      <c r="J271" s="14"/>
      <c r="K271" s="14"/>
      <c r="L271" s="14"/>
      <c r="M271" s="15"/>
      <c r="N271" s="1" t="s">
        <v>449</v>
      </c>
      <c r="O271" s="1" t="s">
        <v>52</v>
      </c>
      <c r="P271" s="1" t="s">
        <v>52</v>
      </c>
      <c r="Q271" s="1" t="s">
        <v>702</v>
      </c>
      <c r="R271" s="1" t="s">
        <v>62</v>
      </c>
      <c r="S271" s="1" t="s">
        <v>63</v>
      </c>
      <c r="T271" s="1" t="s">
        <v>63</v>
      </c>
      <c r="AR271" s="1" t="s">
        <v>52</v>
      </c>
      <c r="AS271" s="1" t="s">
        <v>52</v>
      </c>
      <c r="AU271" s="1" t="s">
        <v>705</v>
      </c>
      <c r="AV271">
        <v>215</v>
      </c>
    </row>
    <row r="272" spans="1:48" ht="30" customHeight="1" x14ac:dyDescent="0.3">
      <c r="A272" s="15" t="s">
        <v>657</v>
      </c>
      <c r="B272" s="15" t="s">
        <v>658</v>
      </c>
      <c r="C272" s="15" t="s">
        <v>60</v>
      </c>
      <c r="D272" s="13">
        <v>102</v>
      </c>
      <c r="E272" s="14"/>
      <c r="F272" s="14"/>
      <c r="G272" s="14"/>
      <c r="H272" s="14"/>
      <c r="I272" s="14"/>
      <c r="J272" s="14"/>
      <c r="K272" s="14"/>
      <c r="L272" s="14"/>
      <c r="M272" s="15"/>
      <c r="N272" s="1" t="s">
        <v>659</v>
      </c>
      <c r="O272" s="1" t="s">
        <v>52</v>
      </c>
      <c r="P272" s="1" t="s">
        <v>52</v>
      </c>
      <c r="Q272" s="1" t="s">
        <v>702</v>
      </c>
      <c r="R272" s="1" t="s">
        <v>62</v>
      </c>
      <c r="S272" s="1" t="s">
        <v>63</v>
      </c>
      <c r="T272" s="1" t="s">
        <v>63</v>
      </c>
      <c r="AR272" s="1" t="s">
        <v>52</v>
      </c>
      <c r="AS272" s="1" t="s">
        <v>52</v>
      </c>
      <c r="AU272" s="1" t="s">
        <v>706</v>
      </c>
      <c r="AV272">
        <v>216</v>
      </c>
    </row>
    <row r="273" spans="1:48" ht="30" customHeight="1" x14ac:dyDescent="0.3">
      <c r="A273" s="15" t="s">
        <v>476</v>
      </c>
      <c r="B273" s="15" t="s">
        <v>661</v>
      </c>
      <c r="C273" s="15" t="s">
        <v>60</v>
      </c>
      <c r="D273" s="13">
        <v>3540</v>
      </c>
      <c r="E273" s="14"/>
      <c r="F273" s="14"/>
      <c r="G273" s="14"/>
      <c r="H273" s="14"/>
      <c r="I273" s="14"/>
      <c r="J273" s="14"/>
      <c r="K273" s="14"/>
      <c r="L273" s="14"/>
      <c r="M273" s="15"/>
      <c r="N273" s="1" t="s">
        <v>662</v>
      </c>
      <c r="O273" s="1" t="s">
        <v>52</v>
      </c>
      <c r="P273" s="1" t="s">
        <v>52</v>
      </c>
      <c r="Q273" s="1" t="s">
        <v>702</v>
      </c>
      <c r="R273" s="1" t="s">
        <v>62</v>
      </c>
      <c r="S273" s="1" t="s">
        <v>63</v>
      </c>
      <c r="T273" s="1" t="s">
        <v>63</v>
      </c>
      <c r="AR273" s="1" t="s">
        <v>52</v>
      </c>
      <c r="AS273" s="1" t="s">
        <v>52</v>
      </c>
      <c r="AU273" s="1" t="s">
        <v>707</v>
      </c>
      <c r="AV273">
        <v>217</v>
      </c>
    </row>
    <row r="274" spans="1:48" ht="30" customHeight="1" x14ac:dyDescent="0.3">
      <c r="A274" s="15" t="s">
        <v>674</v>
      </c>
      <c r="B274" s="15" t="s">
        <v>678</v>
      </c>
      <c r="C274" s="15" t="s">
        <v>67</v>
      </c>
      <c r="D274" s="13">
        <v>102</v>
      </c>
      <c r="E274" s="14"/>
      <c r="F274" s="14"/>
      <c r="G274" s="14"/>
      <c r="H274" s="14"/>
      <c r="I274" s="14"/>
      <c r="J274" s="14"/>
      <c r="K274" s="14"/>
      <c r="L274" s="14"/>
      <c r="M274" s="15"/>
      <c r="N274" s="1" t="s">
        <v>679</v>
      </c>
      <c r="O274" s="1" t="s">
        <v>52</v>
      </c>
      <c r="P274" s="1" t="s">
        <v>52</v>
      </c>
      <c r="Q274" s="1" t="s">
        <v>702</v>
      </c>
      <c r="R274" s="1" t="s">
        <v>62</v>
      </c>
      <c r="S274" s="1" t="s">
        <v>63</v>
      </c>
      <c r="T274" s="1" t="s">
        <v>63</v>
      </c>
      <c r="AR274" s="1" t="s">
        <v>52</v>
      </c>
      <c r="AS274" s="1" t="s">
        <v>52</v>
      </c>
      <c r="AU274" s="1" t="s">
        <v>708</v>
      </c>
      <c r="AV274">
        <v>218</v>
      </c>
    </row>
    <row r="275" spans="1:48" ht="30" customHeight="1" x14ac:dyDescent="0.3">
      <c r="A275" s="15" t="s">
        <v>709</v>
      </c>
      <c r="B275" s="15" t="s">
        <v>710</v>
      </c>
      <c r="C275" s="15" t="s">
        <v>67</v>
      </c>
      <c r="D275" s="13">
        <v>102</v>
      </c>
      <c r="E275" s="14"/>
      <c r="F275" s="14"/>
      <c r="G275" s="14"/>
      <c r="H275" s="14"/>
      <c r="I275" s="14"/>
      <c r="J275" s="14"/>
      <c r="K275" s="14"/>
      <c r="L275" s="14"/>
      <c r="M275" s="15"/>
      <c r="N275" s="1" t="s">
        <v>711</v>
      </c>
      <c r="O275" s="1" t="s">
        <v>52</v>
      </c>
      <c r="P275" s="1" t="s">
        <v>52</v>
      </c>
      <c r="Q275" s="1" t="s">
        <v>702</v>
      </c>
      <c r="R275" s="1" t="s">
        <v>62</v>
      </c>
      <c r="S275" s="1" t="s">
        <v>63</v>
      </c>
      <c r="T275" s="1" t="s">
        <v>63</v>
      </c>
      <c r="AR275" s="1" t="s">
        <v>52</v>
      </c>
      <c r="AS275" s="1" t="s">
        <v>52</v>
      </c>
      <c r="AU275" s="1" t="s">
        <v>712</v>
      </c>
      <c r="AV275">
        <v>219</v>
      </c>
    </row>
    <row r="276" spans="1:48" ht="30" customHeight="1" x14ac:dyDescent="0.3">
      <c r="A276" s="13"/>
      <c r="B276" s="13"/>
      <c r="C276" s="13"/>
      <c r="D276" s="13"/>
      <c r="E276" s="14"/>
      <c r="F276" s="14"/>
      <c r="G276" s="14"/>
      <c r="H276" s="14"/>
      <c r="I276" s="14"/>
      <c r="J276" s="14"/>
      <c r="K276" s="14"/>
      <c r="L276" s="14"/>
      <c r="M276" s="13"/>
      <c r="Q276" s="1" t="s">
        <v>702</v>
      </c>
    </row>
    <row r="277" spans="1:48" ht="30" customHeight="1" x14ac:dyDescent="0.3">
      <c r="A277" s="13"/>
      <c r="B277" s="13"/>
      <c r="C277" s="13"/>
      <c r="D277" s="13"/>
      <c r="E277" s="14"/>
      <c r="F277" s="14"/>
      <c r="G277" s="14"/>
      <c r="H277" s="14"/>
      <c r="I277" s="14"/>
      <c r="J277" s="14"/>
      <c r="K277" s="14"/>
      <c r="L277" s="14"/>
      <c r="M277" s="13"/>
      <c r="Q277" s="1" t="s">
        <v>702</v>
      </c>
    </row>
    <row r="278" spans="1:48" ht="30" customHeight="1" x14ac:dyDescent="0.3">
      <c r="A278" s="13"/>
      <c r="B278" s="13"/>
      <c r="C278" s="13"/>
      <c r="D278" s="13"/>
      <c r="E278" s="14"/>
      <c r="F278" s="14"/>
      <c r="G278" s="14"/>
      <c r="H278" s="14"/>
      <c r="I278" s="14"/>
      <c r="J278" s="14"/>
      <c r="K278" s="14"/>
      <c r="L278" s="14"/>
      <c r="M278" s="13"/>
      <c r="Q278" s="1" t="s">
        <v>702</v>
      </c>
    </row>
    <row r="279" spans="1:48" ht="30" customHeight="1" x14ac:dyDescent="0.3">
      <c r="A279" s="13"/>
      <c r="B279" s="13"/>
      <c r="C279" s="13"/>
      <c r="D279" s="13"/>
      <c r="E279" s="14"/>
      <c r="F279" s="14"/>
      <c r="G279" s="14"/>
      <c r="H279" s="14"/>
      <c r="I279" s="14"/>
      <c r="J279" s="14"/>
      <c r="K279" s="14"/>
      <c r="L279" s="14"/>
      <c r="M279" s="13"/>
      <c r="Q279" s="1" t="s">
        <v>702</v>
      </c>
    </row>
    <row r="280" spans="1:48" ht="30" customHeight="1" x14ac:dyDescent="0.3">
      <c r="A280" s="13"/>
      <c r="B280" s="13"/>
      <c r="C280" s="13"/>
      <c r="D280" s="13"/>
      <c r="E280" s="14"/>
      <c r="F280" s="14"/>
      <c r="G280" s="14"/>
      <c r="H280" s="14"/>
      <c r="I280" s="14"/>
      <c r="J280" s="14"/>
      <c r="K280" s="14"/>
      <c r="L280" s="14"/>
      <c r="M280" s="13"/>
      <c r="Q280" s="1" t="s">
        <v>702</v>
      </c>
    </row>
    <row r="281" spans="1:48" ht="30" customHeight="1" x14ac:dyDescent="0.3">
      <c r="A281" s="13"/>
      <c r="B281" s="13"/>
      <c r="C281" s="13"/>
      <c r="D281" s="13"/>
      <c r="E281" s="14"/>
      <c r="F281" s="14"/>
      <c r="G281" s="14"/>
      <c r="H281" s="14"/>
      <c r="I281" s="14"/>
      <c r="J281" s="14"/>
      <c r="K281" s="14"/>
      <c r="L281" s="14"/>
      <c r="M281" s="13"/>
      <c r="Q281" s="1" t="s">
        <v>702</v>
      </c>
    </row>
    <row r="282" spans="1:48" ht="30" customHeight="1" x14ac:dyDescent="0.3">
      <c r="A282" s="13"/>
      <c r="B282" s="13"/>
      <c r="C282" s="13"/>
      <c r="D282" s="13"/>
      <c r="E282" s="14"/>
      <c r="F282" s="14"/>
      <c r="G282" s="14"/>
      <c r="H282" s="14"/>
      <c r="I282" s="14"/>
      <c r="J282" s="14"/>
      <c r="K282" s="14"/>
      <c r="L282" s="14"/>
      <c r="M282" s="13"/>
      <c r="Q282" s="1" t="s">
        <v>702</v>
      </c>
    </row>
    <row r="283" spans="1:48" ht="30" customHeight="1" x14ac:dyDescent="0.3">
      <c r="A283" s="13"/>
      <c r="B283" s="13"/>
      <c r="C283" s="13"/>
      <c r="D283" s="13"/>
      <c r="E283" s="14"/>
      <c r="F283" s="14"/>
      <c r="G283" s="14"/>
      <c r="H283" s="14"/>
      <c r="I283" s="14"/>
      <c r="J283" s="14"/>
      <c r="K283" s="14"/>
      <c r="L283" s="14"/>
      <c r="M283" s="13"/>
      <c r="Q283" s="1" t="s">
        <v>702</v>
      </c>
    </row>
    <row r="284" spans="1:48" ht="30" customHeight="1" x14ac:dyDescent="0.3">
      <c r="A284" s="13"/>
      <c r="B284" s="13"/>
      <c r="C284" s="13"/>
      <c r="D284" s="13"/>
      <c r="E284" s="14"/>
      <c r="F284" s="14"/>
      <c r="G284" s="14"/>
      <c r="H284" s="14"/>
      <c r="I284" s="14"/>
      <c r="J284" s="14"/>
      <c r="K284" s="14"/>
      <c r="L284" s="14"/>
      <c r="M284" s="13"/>
      <c r="Q284" s="1" t="s">
        <v>702</v>
      </c>
    </row>
    <row r="285" spans="1:48" ht="30" customHeight="1" x14ac:dyDescent="0.3">
      <c r="A285" s="13"/>
      <c r="B285" s="13"/>
      <c r="C285" s="13"/>
      <c r="D285" s="13"/>
      <c r="E285" s="14"/>
      <c r="F285" s="14"/>
      <c r="G285" s="14"/>
      <c r="H285" s="14"/>
      <c r="I285" s="14"/>
      <c r="J285" s="14"/>
      <c r="K285" s="14"/>
      <c r="L285" s="14"/>
      <c r="M285" s="13"/>
      <c r="Q285" s="1" t="s">
        <v>702</v>
      </c>
    </row>
    <row r="286" spans="1:48" ht="30" customHeight="1" x14ac:dyDescent="0.3">
      <c r="A286" s="13"/>
      <c r="B286" s="13"/>
      <c r="C286" s="13"/>
      <c r="D286" s="13"/>
      <c r="E286" s="14"/>
      <c r="F286" s="14"/>
      <c r="G286" s="14"/>
      <c r="H286" s="14"/>
      <c r="I286" s="14"/>
      <c r="J286" s="14"/>
      <c r="K286" s="14"/>
      <c r="L286" s="14"/>
      <c r="M286" s="13"/>
      <c r="Q286" s="1" t="s">
        <v>702</v>
      </c>
    </row>
    <row r="287" spans="1:48" ht="30" customHeight="1" x14ac:dyDescent="0.3">
      <c r="A287" s="13"/>
      <c r="B287" s="13"/>
      <c r="C287" s="13"/>
      <c r="D287" s="13"/>
      <c r="E287" s="14"/>
      <c r="F287" s="14"/>
      <c r="G287" s="14"/>
      <c r="H287" s="14"/>
      <c r="I287" s="14"/>
      <c r="J287" s="14"/>
      <c r="K287" s="14"/>
      <c r="L287" s="14"/>
      <c r="M287" s="13"/>
      <c r="Q287" s="1" t="s">
        <v>702</v>
      </c>
    </row>
    <row r="288" spans="1:48" ht="30" customHeight="1" x14ac:dyDescent="0.3">
      <c r="A288" s="13"/>
      <c r="B288" s="13"/>
      <c r="C288" s="13"/>
      <c r="D288" s="13"/>
      <c r="E288" s="14"/>
      <c r="F288" s="14"/>
      <c r="G288" s="14"/>
      <c r="H288" s="14"/>
      <c r="I288" s="14"/>
      <c r="J288" s="14"/>
      <c r="K288" s="14"/>
      <c r="L288" s="14"/>
      <c r="M288" s="13"/>
      <c r="Q288" s="1" t="s">
        <v>702</v>
      </c>
    </row>
    <row r="289" spans="1:48" ht="30" customHeight="1" x14ac:dyDescent="0.3">
      <c r="A289" s="13"/>
      <c r="B289" s="13"/>
      <c r="C289" s="13"/>
      <c r="D289" s="13"/>
      <c r="E289" s="14"/>
      <c r="F289" s="14"/>
      <c r="G289" s="14"/>
      <c r="H289" s="14"/>
      <c r="I289" s="14"/>
      <c r="J289" s="14"/>
      <c r="K289" s="14"/>
      <c r="L289" s="14"/>
      <c r="M289" s="13"/>
      <c r="Q289" s="1" t="s">
        <v>702</v>
      </c>
    </row>
    <row r="290" spans="1:48" ht="30" customHeight="1" x14ac:dyDescent="0.3">
      <c r="A290" s="13"/>
      <c r="B290" s="13"/>
      <c r="C290" s="13"/>
      <c r="D290" s="13"/>
      <c r="E290" s="14"/>
      <c r="F290" s="14"/>
      <c r="G290" s="14"/>
      <c r="H290" s="14"/>
      <c r="I290" s="14"/>
      <c r="J290" s="14"/>
      <c r="K290" s="14"/>
      <c r="L290" s="14"/>
      <c r="M290" s="13"/>
      <c r="Q290" s="1" t="s">
        <v>702</v>
      </c>
    </row>
    <row r="291" spans="1:48" ht="30" customHeight="1" x14ac:dyDescent="0.3">
      <c r="A291" s="15" t="s">
        <v>106</v>
      </c>
      <c r="B291" s="13"/>
      <c r="C291" s="13"/>
      <c r="D291" s="13"/>
      <c r="E291" s="14"/>
      <c r="F291" s="14">
        <f>SUMIF(Q269:Q290,"010107",F269:F290)</f>
        <v>0</v>
      </c>
      <c r="G291" s="14"/>
      <c r="H291" s="14">
        <f>SUMIF(Q269:Q290,"010107",H269:H290)</f>
        <v>0</v>
      </c>
      <c r="I291" s="14"/>
      <c r="J291" s="14">
        <f>SUMIF(Q269:Q290,"010107",J269:J290)</f>
        <v>0</v>
      </c>
      <c r="K291" s="14"/>
      <c r="L291" s="14">
        <f>SUMIF(Q269:Q290,"010107",L269:L290)</f>
        <v>0</v>
      </c>
      <c r="M291" s="13"/>
      <c r="N291" t="s">
        <v>107</v>
      </c>
    </row>
    <row r="292" spans="1:48" ht="30" customHeight="1" x14ac:dyDescent="0.3">
      <c r="A292" s="15" t="s">
        <v>713</v>
      </c>
      <c r="B292" s="15" t="s">
        <v>52</v>
      </c>
      <c r="C292" s="13"/>
      <c r="D292" s="13"/>
      <c r="E292" s="14"/>
      <c r="F292" s="14"/>
      <c r="G292" s="14"/>
      <c r="H292" s="14"/>
      <c r="I292" s="14"/>
      <c r="J292" s="14"/>
      <c r="K292" s="14"/>
      <c r="L292" s="14"/>
      <c r="M292" s="13"/>
      <c r="Q292" s="1" t="s">
        <v>714</v>
      </c>
    </row>
    <row r="293" spans="1:48" ht="30" customHeight="1" x14ac:dyDescent="0.3">
      <c r="A293" s="15" t="s">
        <v>403</v>
      </c>
      <c r="B293" s="15" t="s">
        <v>531</v>
      </c>
      <c r="C293" s="15" t="s">
        <v>67</v>
      </c>
      <c r="D293" s="13">
        <v>52</v>
      </c>
      <c r="E293" s="14"/>
      <c r="F293" s="14"/>
      <c r="G293" s="14"/>
      <c r="H293" s="14"/>
      <c r="I293" s="14"/>
      <c r="J293" s="14"/>
      <c r="K293" s="14"/>
      <c r="L293" s="14"/>
      <c r="M293" s="15"/>
      <c r="N293" s="1" t="s">
        <v>532</v>
      </c>
      <c r="O293" s="1" t="s">
        <v>52</v>
      </c>
      <c r="P293" s="1" t="s">
        <v>52</v>
      </c>
      <c r="Q293" s="1" t="s">
        <v>714</v>
      </c>
      <c r="R293" s="1" t="s">
        <v>63</v>
      </c>
      <c r="S293" s="1" t="s">
        <v>63</v>
      </c>
      <c r="T293" s="1" t="s">
        <v>62</v>
      </c>
      <c r="AR293" s="1" t="s">
        <v>52</v>
      </c>
      <c r="AS293" s="1" t="s">
        <v>52</v>
      </c>
      <c r="AU293" s="1" t="s">
        <v>715</v>
      </c>
      <c r="AV293">
        <v>221</v>
      </c>
    </row>
    <row r="294" spans="1:48" ht="30" customHeight="1" x14ac:dyDescent="0.3">
      <c r="A294" s="15" t="s">
        <v>410</v>
      </c>
      <c r="B294" s="15" t="s">
        <v>534</v>
      </c>
      <c r="C294" s="15" t="s">
        <v>67</v>
      </c>
      <c r="D294" s="13">
        <v>134</v>
      </c>
      <c r="E294" s="14"/>
      <c r="F294" s="14"/>
      <c r="G294" s="14"/>
      <c r="H294" s="14"/>
      <c r="I294" s="14"/>
      <c r="J294" s="14"/>
      <c r="K294" s="14"/>
      <c r="L294" s="14"/>
      <c r="M294" s="15"/>
      <c r="N294" s="1" t="s">
        <v>535</v>
      </c>
      <c r="O294" s="1" t="s">
        <v>52</v>
      </c>
      <c r="P294" s="1" t="s">
        <v>52</v>
      </c>
      <c r="Q294" s="1" t="s">
        <v>714</v>
      </c>
      <c r="R294" s="1" t="s">
        <v>62</v>
      </c>
      <c r="S294" s="1" t="s">
        <v>63</v>
      </c>
      <c r="T294" s="1" t="s">
        <v>63</v>
      </c>
      <c r="AR294" s="1" t="s">
        <v>52</v>
      </c>
      <c r="AS294" s="1" t="s">
        <v>52</v>
      </c>
      <c r="AU294" s="1" t="s">
        <v>716</v>
      </c>
      <c r="AV294">
        <v>222</v>
      </c>
    </row>
    <row r="295" spans="1:48" ht="30" customHeight="1" x14ac:dyDescent="0.3">
      <c r="A295" s="15" t="s">
        <v>410</v>
      </c>
      <c r="B295" s="15" t="s">
        <v>411</v>
      </c>
      <c r="C295" s="15" t="s">
        <v>67</v>
      </c>
      <c r="D295" s="13">
        <v>35</v>
      </c>
      <c r="E295" s="14"/>
      <c r="F295" s="14"/>
      <c r="G295" s="14"/>
      <c r="H295" s="14"/>
      <c r="I295" s="14"/>
      <c r="J295" s="14"/>
      <c r="K295" s="14"/>
      <c r="L295" s="14"/>
      <c r="M295" s="15"/>
      <c r="N295" s="1" t="s">
        <v>412</v>
      </c>
      <c r="O295" s="1" t="s">
        <v>52</v>
      </c>
      <c r="P295" s="1" t="s">
        <v>52</v>
      </c>
      <c r="Q295" s="1" t="s">
        <v>714</v>
      </c>
      <c r="R295" s="1" t="s">
        <v>62</v>
      </c>
      <c r="S295" s="1" t="s">
        <v>63</v>
      </c>
      <c r="T295" s="1" t="s">
        <v>63</v>
      </c>
      <c r="AR295" s="1" t="s">
        <v>52</v>
      </c>
      <c r="AS295" s="1" t="s">
        <v>52</v>
      </c>
      <c r="AU295" s="1" t="s">
        <v>717</v>
      </c>
      <c r="AV295">
        <v>223</v>
      </c>
    </row>
    <row r="296" spans="1:48" ht="30" customHeight="1" x14ac:dyDescent="0.3">
      <c r="A296" s="15" t="s">
        <v>537</v>
      </c>
      <c r="B296" s="15" t="s">
        <v>541</v>
      </c>
      <c r="C296" s="15" t="s">
        <v>67</v>
      </c>
      <c r="D296" s="13">
        <v>48</v>
      </c>
      <c r="E296" s="14"/>
      <c r="F296" s="14"/>
      <c r="G296" s="14"/>
      <c r="H296" s="14"/>
      <c r="I296" s="14"/>
      <c r="J296" s="14"/>
      <c r="K296" s="14"/>
      <c r="L296" s="14"/>
      <c r="M296" s="15"/>
      <c r="N296" s="1" t="s">
        <v>542</v>
      </c>
      <c r="O296" s="1" t="s">
        <v>52</v>
      </c>
      <c r="P296" s="1" t="s">
        <v>52</v>
      </c>
      <c r="Q296" s="1" t="s">
        <v>714</v>
      </c>
      <c r="R296" s="1" t="s">
        <v>62</v>
      </c>
      <c r="S296" s="1" t="s">
        <v>63</v>
      </c>
      <c r="T296" s="1" t="s">
        <v>63</v>
      </c>
      <c r="AR296" s="1" t="s">
        <v>52</v>
      </c>
      <c r="AS296" s="1" t="s">
        <v>52</v>
      </c>
      <c r="AU296" s="1" t="s">
        <v>718</v>
      </c>
      <c r="AV296">
        <v>224</v>
      </c>
    </row>
    <row r="297" spans="1:48" ht="30" customHeight="1" x14ac:dyDescent="0.3">
      <c r="A297" s="15" t="s">
        <v>577</v>
      </c>
      <c r="B297" s="15" t="s">
        <v>577</v>
      </c>
      <c r="C297" s="15" t="s">
        <v>67</v>
      </c>
      <c r="D297" s="13">
        <v>234</v>
      </c>
      <c r="E297" s="14"/>
      <c r="F297" s="14"/>
      <c r="G297" s="14"/>
      <c r="H297" s="14"/>
      <c r="I297" s="14"/>
      <c r="J297" s="14"/>
      <c r="K297" s="14"/>
      <c r="L297" s="14"/>
      <c r="M297" s="15"/>
      <c r="N297" s="1" t="s">
        <v>578</v>
      </c>
      <c r="O297" s="1" t="s">
        <v>52</v>
      </c>
      <c r="P297" s="1" t="s">
        <v>52</v>
      </c>
      <c r="Q297" s="1" t="s">
        <v>714</v>
      </c>
      <c r="R297" s="1" t="s">
        <v>62</v>
      </c>
      <c r="S297" s="1" t="s">
        <v>63</v>
      </c>
      <c r="T297" s="1" t="s">
        <v>63</v>
      </c>
      <c r="AR297" s="1" t="s">
        <v>52</v>
      </c>
      <c r="AS297" s="1" t="s">
        <v>52</v>
      </c>
      <c r="AU297" s="1" t="s">
        <v>719</v>
      </c>
      <c r="AV297">
        <v>225</v>
      </c>
    </row>
    <row r="298" spans="1:48" ht="30" customHeight="1" x14ac:dyDescent="0.3">
      <c r="A298" s="15" t="s">
        <v>720</v>
      </c>
      <c r="B298" s="15" t="s">
        <v>721</v>
      </c>
      <c r="C298" s="15" t="s">
        <v>67</v>
      </c>
      <c r="D298" s="13">
        <v>28</v>
      </c>
      <c r="E298" s="14"/>
      <c r="F298" s="14"/>
      <c r="G298" s="14"/>
      <c r="H298" s="14"/>
      <c r="I298" s="14"/>
      <c r="J298" s="14"/>
      <c r="K298" s="14"/>
      <c r="L298" s="14"/>
      <c r="M298" s="15"/>
      <c r="N298" s="1" t="s">
        <v>722</v>
      </c>
      <c r="O298" s="1" t="s">
        <v>52</v>
      </c>
      <c r="P298" s="1" t="s">
        <v>52</v>
      </c>
      <c r="Q298" s="1" t="s">
        <v>714</v>
      </c>
      <c r="R298" s="1" t="s">
        <v>62</v>
      </c>
      <c r="S298" s="1" t="s">
        <v>63</v>
      </c>
      <c r="T298" s="1" t="s">
        <v>63</v>
      </c>
      <c r="AR298" s="1" t="s">
        <v>52</v>
      </c>
      <c r="AS298" s="1" t="s">
        <v>52</v>
      </c>
      <c r="AU298" s="1" t="s">
        <v>723</v>
      </c>
      <c r="AV298">
        <v>226</v>
      </c>
    </row>
    <row r="299" spans="1:48" ht="30" customHeight="1" x14ac:dyDescent="0.3">
      <c r="A299" s="15" t="s">
        <v>724</v>
      </c>
      <c r="B299" s="15" t="s">
        <v>725</v>
      </c>
      <c r="C299" s="15" t="s">
        <v>67</v>
      </c>
      <c r="D299" s="13">
        <v>120</v>
      </c>
      <c r="E299" s="14"/>
      <c r="F299" s="14"/>
      <c r="G299" s="14"/>
      <c r="H299" s="14"/>
      <c r="I299" s="14"/>
      <c r="J299" s="14"/>
      <c r="K299" s="14"/>
      <c r="L299" s="14"/>
      <c r="M299" s="15"/>
      <c r="N299" s="1" t="s">
        <v>726</v>
      </c>
      <c r="O299" s="1" t="s">
        <v>52</v>
      </c>
      <c r="P299" s="1" t="s">
        <v>52</v>
      </c>
      <c r="Q299" s="1" t="s">
        <v>714</v>
      </c>
      <c r="R299" s="1" t="s">
        <v>62</v>
      </c>
      <c r="S299" s="1" t="s">
        <v>63</v>
      </c>
      <c r="T299" s="1" t="s">
        <v>63</v>
      </c>
      <c r="AR299" s="1" t="s">
        <v>52</v>
      </c>
      <c r="AS299" s="1" t="s">
        <v>52</v>
      </c>
      <c r="AU299" s="1" t="s">
        <v>727</v>
      </c>
      <c r="AV299">
        <v>227</v>
      </c>
    </row>
    <row r="300" spans="1:48" ht="30" customHeight="1" x14ac:dyDescent="0.3">
      <c r="A300" s="15" t="s">
        <v>724</v>
      </c>
      <c r="B300" s="15" t="s">
        <v>728</v>
      </c>
      <c r="C300" s="15" t="s">
        <v>67</v>
      </c>
      <c r="D300" s="13">
        <v>26</v>
      </c>
      <c r="E300" s="14"/>
      <c r="F300" s="14"/>
      <c r="G300" s="14"/>
      <c r="H300" s="14"/>
      <c r="I300" s="14"/>
      <c r="J300" s="14"/>
      <c r="K300" s="14"/>
      <c r="L300" s="14"/>
      <c r="M300" s="15"/>
      <c r="N300" s="1" t="s">
        <v>729</v>
      </c>
      <c r="O300" s="1" t="s">
        <v>52</v>
      </c>
      <c r="P300" s="1" t="s">
        <v>52</v>
      </c>
      <c r="Q300" s="1" t="s">
        <v>714</v>
      </c>
      <c r="R300" s="1" t="s">
        <v>62</v>
      </c>
      <c r="S300" s="1" t="s">
        <v>63</v>
      </c>
      <c r="T300" s="1" t="s">
        <v>63</v>
      </c>
      <c r="AR300" s="1" t="s">
        <v>52</v>
      </c>
      <c r="AS300" s="1" t="s">
        <v>52</v>
      </c>
      <c r="AU300" s="1" t="s">
        <v>730</v>
      </c>
      <c r="AV300">
        <v>228</v>
      </c>
    </row>
    <row r="301" spans="1:48" ht="30" customHeight="1" x14ac:dyDescent="0.3">
      <c r="A301" s="15" t="s">
        <v>731</v>
      </c>
      <c r="B301" s="15" t="s">
        <v>732</v>
      </c>
      <c r="C301" s="15" t="s">
        <v>67</v>
      </c>
      <c r="D301" s="13">
        <v>367</v>
      </c>
      <c r="E301" s="14"/>
      <c r="F301" s="14"/>
      <c r="G301" s="14"/>
      <c r="H301" s="14"/>
      <c r="I301" s="14"/>
      <c r="J301" s="14"/>
      <c r="K301" s="14"/>
      <c r="L301" s="14"/>
      <c r="M301" s="15"/>
      <c r="N301" s="1" t="s">
        <v>733</v>
      </c>
      <c r="O301" s="1" t="s">
        <v>52</v>
      </c>
      <c r="P301" s="1" t="s">
        <v>52</v>
      </c>
      <c r="Q301" s="1" t="s">
        <v>714</v>
      </c>
      <c r="R301" s="1" t="s">
        <v>62</v>
      </c>
      <c r="S301" s="1" t="s">
        <v>63</v>
      </c>
      <c r="T301" s="1" t="s">
        <v>63</v>
      </c>
      <c r="AR301" s="1" t="s">
        <v>52</v>
      </c>
      <c r="AS301" s="1" t="s">
        <v>52</v>
      </c>
      <c r="AU301" s="1" t="s">
        <v>734</v>
      </c>
      <c r="AV301">
        <v>229</v>
      </c>
    </row>
    <row r="302" spans="1:48" ht="30" customHeight="1" x14ac:dyDescent="0.3">
      <c r="A302" s="15" t="s">
        <v>447</v>
      </c>
      <c r="B302" s="15" t="s">
        <v>448</v>
      </c>
      <c r="C302" s="15" t="s">
        <v>60</v>
      </c>
      <c r="D302" s="13">
        <v>5192</v>
      </c>
      <c r="E302" s="14"/>
      <c r="F302" s="14"/>
      <c r="G302" s="14"/>
      <c r="H302" s="14"/>
      <c r="I302" s="14"/>
      <c r="J302" s="14"/>
      <c r="K302" s="14"/>
      <c r="L302" s="14"/>
      <c r="M302" s="15"/>
      <c r="N302" s="1" t="s">
        <v>449</v>
      </c>
      <c r="O302" s="1" t="s">
        <v>52</v>
      </c>
      <c r="P302" s="1" t="s">
        <v>52</v>
      </c>
      <c r="Q302" s="1" t="s">
        <v>714</v>
      </c>
      <c r="R302" s="1" t="s">
        <v>62</v>
      </c>
      <c r="S302" s="1" t="s">
        <v>63</v>
      </c>
      <c r="T302" s="1" t="s">
        <v>63</v>
      </c>
      <c r="AR302" s="1" t="s">
        <v>52</v>
      </c>
      <c r="AS302" s="1" t="s">
        <v>52</v>
      </c>
      <c r="AU302" s="1" t="s">
        <v>735</v>
      </c>
      <c r="AV302">
        <v>230</v>
      </c>
    </row>
    <row r="303" spans="1:48" ht="30" customHeight="1" x14ac:dyDescent="0.3">
      <c r="A303" s="15" t="s">
        <v>447</v>
      </c>
      <c r="B303" s="15" t="s">
        <v>451</v>
      </c>
      <c r="C303" s="15" t="s">
        <v>60</v>
      </c>
      <c r="D303" s="13">
        <v>273</v>
      </c>
      <c r="E303" s="14"/>
      <c r="F303" s="14"/>
      <c r="G303" s="14"/>
      <c r="H303" s="14"/>
      <c r="I303" s="14"/>
      <c r="J303" s="14"/>
      <c r="K303" s="14"/>
      <c r="L303" s="14"/>
      <c r="M303" s="15"/>
      <c r="N303" s="1" t="s">
        <v>452</v>
      </c>
      <c r="O303" s="1" t="s">
        <v>52</v>
      </c>
      <c r="P303" s="1" t="s">
        <v>52</v>
      </c>
      <c r="Q303" s="1" t="s">
        <v>714</v>
      </c>
      <c r="R303" s="1" t="s">
        <v>62</v>
      </c>
      <c r="S303" s="1" t="s">
        <v>63</v>
      </c>
      <c r="T303" s="1" t="s">
        <v>63</v>
      </c>
      <c r="AR303" s="1" t="s">
        <v>52</v>
      </c>
      <c r="AS303" s="1" t="s">
        <v>52</v>
      </c>
      <c r="AU303" s="1" t="s">
        <v>736</v>
      </c>
      <c r="AV303">
        <v>231</v>
      </c>
    </row>
    <row r="304" spans="1:48" ht="30" customHeight="1" x14ac:dyDescent="0.3">
      <c r="A304" s="15" t="s">
        <v>737</v>
      </c>
      <c r="B304" s="15" t="s">
        <v>454</v>
      </c>
      <c r="C304" s="15" t="s">
        <v>60</v>
      </c>
      <c r="D304" s="13">
        <v>57</v>
      </c>
      <c r="E304" s="14"/>
      <c r="F304" s="14"/>
      <c r="G304" s="14"/>
      <c r="H304" s="14"/>
      <c r="I304" s="14"/>
      <c r="J304" s="14"/>
      <c r="K304" s="14"/>
      <c r="L304" s="14"/>
      <c r="M304" s="15"/>
      <c r="N304" s="1" t="s">
        <v>738</v>
      </c>
      <c r="O304" s="1" t="s">
        <v>52</v>
      </c>
      <c r="P304" s="1" t="s">
        <v>52</v>
      </c>
      <c r="Q304" s="1" t="s">
        <v>714</v>
      </c>
      <c r="R304" s="1" t="s">
        <v>62</v>
      </c>
      <c r="S304" s="1" t="s">
        <v>63</v>
      </c>
      <c r="T304" s="1" t="s">
        <v>63</v>
      </c>
      <c r="AR304" s="1" t="s">
        <v>52</v>
      </c>
      <c r="AS304" s="1" t="s">
        <v>52</v>
      </c>
      <c r="AU304" s="1" t="s">
        <v>739</v>
      </c>
      <c r="AV304">
        <v>232</v>
      </c>
    </row>
    <row r="305" spans="1:48" ht="30" customHeight="1" x14ac:dyDescent="0.3">
      <c r="A305" s="15" t="s">
        <v>657</v>
      </c>
      <c r="B305" s="15" t="s">
        <v>658</v>
      </c>
      <c r="C305" s="15" t="s">
        <v>60</v>
      </c>
      <c r="D305" s="13">
        <v>42</v>
      </c>
      <c r="E305" s="14"/>
      <c r="F305" s="14"/>
      <c r="G305" s="14"/>
      <c r="H305" s="14"/>
      <c r="I305" s="14"/>
      <c r="J305" s="14"/>
      <c r="K305" s="14"/>
      <c r="L305" s="14"/>
      <c r="M305" s="15"/>
      <c r="N305" s="1" t="s">
        <v>659</v>
      </c>
      <c r="O305" s="1" t="s">
        <v>52</v>
      </c>
      <c r="P305" s="1" t="s">
        <v>52</v>
      </c>
      <c r="Q305" s="1" t="s">
        <v>714</v>
      </c>
      <c r="R305" s="1" t="s">
        <v>62</v>
      </c>
      <c r="S305" s="1" t="s">
        <v>63</v>
      </c>
      <c r="T305" s="1" t="s">
        <v>63</v>
      </c>
      <c r="AR305" s="1" t="s">
        <v>52</v>
      </c>
      <c r="AS305" s="1" t="s">
        <v>52</v>
      </c>
      <c r="AU305" s="1" t="s">
        <v>740</v>
      </c>
      <c r="AV305">
        <v>233</v>
      </c>
    </row>
    <row r="306" spans="1:48" ht="30" customHeight="1" x14ac:dyDescent="0.3">
      <c r="A306" s="15" t="s">
        <v>657</v>
      </c>
      <c r="B306" s="15" t="s">
        <v>741</v>
      </c>
      <c r="C306" s="15" t="s">
        <v>60</v>
      </c>
      <c r="D306" s="13">
        <v>55</v>
      </c>
      <c r="E306" s="14"/>
      <c r="F306" s="14"/>
      <c r="G306" s="14"/>
      <c r="H306" s="14"/>
      <c r="I306" s="14"/>
      <c r="J306" s="14"/>
      <c r="K306" s="14"/>
      <c r="L306" s="14"/>
      <c r="M306" s="15"/>
      <c r="N306" s="1" t="s">
        <v>742</v>
      </c>
      <c r="O306" s="1" t="s">
        <v>52</v>
      </c>
      <c r="P306" s="1" t="s">
        <v>52</v>
      </c>
      <c r="Q306" s="1" t="s">
        <v>714</v>
      </c>
      <c r="R306" s="1" t="s">
        <v>62</v>
      </c>
      <c r="S306" s="1" t="s">
        <v>63</v>
      </c>
      <c r="T306" s="1" t="s">
        <v>63</v>
      </c>
      <c r="AR306" s="1" t="s">
        <v>52</v>
      </c>
      <c r="AS306" s="1" t="s">
        <v>52</v>
      </c>
      <c r="AU306" s="1" t="s">
        <v>743</v>
      </c>
      <c r="AV306">
        <v>234</v>
      </c>
    </row>
    <row r="307" spans="1:48" ht="30" customHeight="1" x14ac:dyDescent="0.3">
      <c r="A307" s="15" t="s">
        <v>476</v>
      </c>
      <c r="B307" s="15" t="s">
        <v>661</v>
      </c>
      <c r="C307" s="15" t="s">
        <v>60</v>
      </c>
      <c r="D307" s="13">
        <v>885</v>
      </c>
      <c r="E307" s="14"/>
      <c r="F307" s="14"/>
      <c r="G307" s="14"/>
      <c r="H307" s="14"/>
      <c r="I307" s="14"/>
      <c r="J307" s="14"/>
      <c r="K307" s="14"/>
      <c r="L307" s="14"/>
      <c r="M307" s="15"/>
      <c r="N307" s="1" t="s">
        <v>662</v>
      </c>
      <c r="O307" s="1" t="s">
        <v>52</v>
      </c>
      <c r="P307" s="1" t="s">
        <v>52</v>
      </c>
      <c r="Q307" s="1" t="s">
        <v>714</v>
      </c>
      <c r="R307" s="1" t="s">
        <v>62</v>
      </c>
      <c r="S307" s="1" t="s">
        <v>63</v>
      </c>
      <c r="T307" s="1" t="s">
        <v>63</v>
      </c>
      <c r="AR307" s="1" t="s">
        <v>52</v>
      </c>
      <c r="AS307" s="1" t="s">
        <v>52</v>
      </c>
      <c r="AU307" s="1" t="s">
        <v>744</v>
      </c>
      <c r="AV307">
        <v>235</v>
      </c>
    </row>
    <row r="308" spans="1:48" ht="30" customHeight="1" x14ac:dyDescent="0.3">
      <c r="A308" s="15" t="s">
        <v>476</v>
      </c>
      <c r="B308" s="15" t="s">
        <v>664</v>
      </c>
      <c r="C308" s="15" t="s">
        <v>60</v>
      </c>
      <c r="D308" s="13">
        <v>24</v>
      </c>
      <c r="E308" s="14"/>
      <c r="F308" s="14"/>
      <c r="G308" s="14"/>
      <c r="H308" s="14"/>
      <c r="I308" s="14"/>
      <c r="J308" s="14"/>
      <c r="K308" s="14"/>
      <c r="L308" s="14"/>
      <c r="M308" s="15"/>
      <c r="N308" s="1" t="s">
        <v>665</v>
      </c>
      <c r="O308" s="1" t="s">
        <v>52</v>
      </c>
      <c r="P308" s="1" t="s">
        <v>52</v>
      </c>
      <c r="Q308" s="1" t="s">
        <v>714</v>
      </c>
      <c r="R308" s="1" t="s">
        <v>62</v>
      </c>
      <c r="S308" s="1" t="s">
        <v>63</v>
      </c>
      <c r="T308" s="1" t="s">
        <v>63</v>
      </c>
      <c r="AR308" s="1" t="s">
        <v>52</v>
      </c>
      <c r="AS308" s="1" t="s">
        <v>52</v>
      </c>
      <c r="AU308" s="1" t="s">
        <v>745</v>
      </c>
      <c r="AV308">
        <v>236</v>
      </c>
    </row>
    <row r="309" spans="1:48" ht="30" customHeight="1" x14ac:dyDescent="0.3">
      <c r="A309" s="15" t="s">
        <v>476</v>
      </c>
      <c r="B309" s="15" t="s">
        <v>477</v>
      </c>
      <c r="C309" s="15" t="s">
        <v>60</v>
      </c>
      <c r="D309" s="13">
        <v>14907</v>
      </c>
      <c r="E309" s="14"/>
      <c r="F309" s="14"/>
      <c r="G309" s="14"/>
      <c r="H309" s="14"/>
      <c r="I309" s="14"/>
      <c r="J309" s="14"/>
      <c r="K309" s="14"/>
      <c r="L309" s="14"/>
      <c r="M309" s="15"/>
      <c r="N309" s="1" t="s">
        <v>478</v>
      </c>
      <c r="O309" s="1" t="s">
        <v>52</v>
      </c>
      <c r="P309" s="1" t="s">
        <v>52</v>
      </c>
      <c r="Q309" s="1" t="s">
        <v>714</v>
      </c>
      <c r="R309" s="1" t="s">
        <v>62</v>
      </c>
      <c r="S309" s="1" t="s">
        <v>63</v>
      </c>
      <c r="T309" s="1" t="s">
        <v>63</v>
      </c>
      <c r="AR309" s="1" t="s">
        <v>52</v>
      </c>
      <c r="AS309" s="1" t="s">
        <v>52</v>
      </c>
      <c r="AU309" s="1" t="s">
        <v>746</v>
      </c>
      <c r="AV309">
        <v>237</v>
      </c>
    </row>
    <row r="310" spans="1:48" ht="30" customHeight="1" x14ac:dyDescent="0.3">
      <c r="A310" s="15" t="s">
        <v>476</v>
      </c>
      <c r="B310" s="15" t="s">
        <v>747</v>
      </c>
      <c r="C310" s="15" t="s">
        <v>60</v>
      </c>
      <c r="D310" s="13">
        <v>530</v>
      </c>
      <c r="E310" s="14"/>
      <c r="F310" s="14"/>
      <c r="G310" s="14"/>
      <c r="H310" s="14"/>
      <c r="I310" s="14"/>
      <c r="J310" s="14"/>
      <c r="K310" s="14"/>
      <c r="L310" s="14"/>
      <c r="M310" s="15"/>
      <c r="N310" s="1" t="s">
        <v>748</v>
      </c>
      <c r="O310" s="1" t="s">
        <v>52</v>
      </c>
      <c r="P310" s="1" t="s">
        <v>52</v>
      </c>
      <c r="Q310" s="1" t="s">
        <v>714</v>
      </c>
      <c r="R310" s="1" t="s">
        <v>62</v>
      </c>
      <c r="S310" s="1" t="s">
        <v>63</v>
      </c>
      <c r="T310" s="1" t="s">
        <v>63</v>
      </c>
      <c r="AR310" s="1" t="s">
        <v>52</v>
      </c>
      <c r="AS310" s="1" t="s">
        <v>52</v>
      </c>
      <c r="AU310" s="1" t="s">
        <v>749</v>
      </c>
      <c r="AV310">
        <v>238</v>
      </c>
    </row>
    <row r="311" spans="1:48" ht="30" customHeight="1" x14ac:dyDescent="0.3">
      <c r="A311" s="15" t="s">
        <v>150</v>
      </c>
      <c r="B311" s="15" t="s">
        <v>483</v>
      </c>
      <c r="C311" s="15" t="s">
        <v>60</v>
      </c>
      <c r="D311" s="13">
        <v>273</v>
      </c>
      <c r="E311" s="14"/>
      <c r="F311" s="14"/>
      <c r="G311" s="14"/>
      <c r="H311" s="14"/>
      <c r="I311" s="14"/>
      <c r="J311" s="14"/>
      <c r="K311" s="14"/>
      <c r="L311" s="14"/>
      <c r="M311" s="15"/>
      <c r="N311" s="1" t="s">
        <v>484</v>
      </c>
      <c r="O311" s="1" t="s">
        <v>52</v>
      </c>
      <c r="P311" s="1" t="s">
        <v>52</v>
      </c>
      <c r="Q311" s="1" t="s">
        <v>714</v>
      </c>
      <c r="R311" s="1" t="s">
        <v>62</v>
      </c>
      <c r="S311" s="1" t="s">
        <v>63</v>
      </c>
      <c r="T311" s="1" t="s">
        <v>63</v>
      </c>
      <c r="AR311" s="1" t="s">
        <v>52</v>
      </c>
      <c r="AS311" s="1" t="s">
        <v>52</v>
      </c>
      <c r="AU311" s="1" t="s">
        <v>750</v>
      </c>
      <c r="AV311">
        <v>239</v>
      </c>
    </row>
    <row r="312" spans="1:48" ht="30" customHeight="1" x14ac:dyDescent="0.3">
      <c r="A312" s="15" t="s">
        <v>87</v>
      </c>
      <c r="B312" s="15" t="s">
        <v>88</v>
      </c>
      <c r="C312" s="15" t="s">
        <v>60</v>
      </c>
      <c r="D312" s="13">
        <v>273</v>
      </c>
      <c r="E312" s="14"/>
      <c r="F312" s="14"/>
      <c r="G312" s="14"/>
      <c r="H312" s="14"/>
      <c r="I312" s="14"/>
      <c r="J312" s="14"/>
      <c r="K312" s="14"/>
      <c r="L312" s="14"/>
      <c r="M312" s="15"/>
      <c r="N312" s="1" t="s">
        <v>89</v>
      </c>
      <c r="O312" s="1" t="s">
        <v>52</v>
      </c>
      <c r="P312" s="1" t="s">
        <v>52</v>
      </c>
      <c r="Q312" s="1" t="s">
        <v>714</v>
      </c>
      <c r="R312" s="1" t="s">
        <v>62</v>
      </c>
      <c r="S312" s="1" t="s">
        <v>63</v>
      </c>
      <c r="T312" s="1" t="s">
        <v>63</v>
      </c>
      <c r="AR312" s="1" t="s">
        <v>52</v>
      </c>
      <c r="AS312" s="1" t="s">
        <v>52</v>
      </c>
      <c r="AU312" s="1" t="s">
        <v>751</v>
      </c>
      <c r="AV312">
        <v>240</v>
      </c>
    </row>
    <row r="313" spans="1:48" ht="30" customHeight="1" x14ac:dyDescent="0.3">
      <c r="A313" s="15" t="s">
        <v>87</v>
      </c>
      <c r="B313" s="15" t="s">
        <v>494</v>
      </c>
      <c r="C313" s="15" t="s">
        <v>60</v>
      </c>
      <c r="D313" s="13">
        <v>174</v>
      </c>
      <c r="E313" s="14"/>
      <c r="F313" s="14"/>
      <c r="G313" s="14"/>
      <c r="H313" s="14"/>
      <c r="I313" s="14"/>
      <c r="J313" s="14"/>
      <c r="K313" s="14"/>
      <c r="L313" s="14"/>
      <c r="M313" s="15"/>
      <c r="N313" s="1" t="s">
        <v>495</v>
      </c>
      <c r="O313" s="1" t="s">
        <v>52</v>
      </c>
      <c r="P313" s="1" t="s">
        <v>52</v>
      </c>
      <c r="Q313" s="1" t="s">
        <v>714</v>
      </c>
      <c r="R313" s="1" t="s">
        <v>62</v>
      </c>
      <c r="S313" s="1" t="s">
        <v>63</v>
      </c>
      <c r="T313" s="1" t="s">
        <v>63</v>
      </c>
      <c r="AR313" s="1" t="s">
        <v>52</v>
      </c>
      <c r="AS313" s="1" t="s">
        <v>52</v>
      </c>
      <c r="AU313" s="1" t="s">
        <v>752</v>
      </c>
      <c r="AV313">
        <v>241</v>
      </c>
    </row>
    <row r="314" spans="1:48" ht="30" customHeight="1" x14ac:dyDescent="0.3">
      <c r="A314" s="15" t="s">
        <v>681</v>
      </c>
      <c r="B314" s="15" t="s">
        <v>682</v>
      </c>
      <c r="C314" s="15" t="s">
        <v>67</v>
      </c>
      <c r="D314" s="13">
        <v>236</v>
      </c>
      <c r="E314" s="14"/>
      <c r="F314" s="14"/>
      <c r="G314" s="14"/>
      <c r="H314" s="14"/>
      <c r="I314" s="14"/>
      <c r="J314" s="14"/>
      <c r="K314" s="14"/>
      <c r="L314" s="14"/>
      <c r="M314" s="15"/>
      <c r="N314" s="1" t="s">
        <v>683</v>
      </c>
      <c r="O314" s="1" t="s">
        <v>52</v>
      </c>
      <c r="P314" s="1" t="s">
        <v>52</v>
      </c>
      <c r="Q314" s="1" t="s">
        <v>714</v>
      </c>
      <c r="R314" s="1" t="s">
        <v>62</v>
      </c>
      <c r="S314" s="1" t="s">
        <v>63</v>
      </c>
      <c r="T314" s="1" t="s">
        <v>63</v>
      </c>
      <c r="AR314" s="1" t="s">
        <v>52</v>
      </c>
      <c r="AS314" s="1" t="s">
        <v>52</v>
      </c>
      <c r="AU314" s="1" t="s">
        <v>753</v>
      </c>
      <c r="AV314">
        <v>242</v>
      </c>
    </row>
    <row r="315" spans="1:48" ht="30" customHeight="1" x14ac:dyDescent="0.3">
      <c r="A315" s="15" t="s">
        <v>681</v>
      </c>
      <c r="B315" s="15" t="s">
        <v>754</v>
      </c>
      <c r="C315" s="15" t="s">
        <v>67</v>
      </c>
      <c r="D315" s="13">
        <v>211</v>
      </c>
      <c r="E315" s="14"/>
      <c r="F315" s="14"/>
      <c r="G315" s="14"/>
      <c r="H315" s="14"/>
      <c r="I315" s="14"/>
      <c r="J315" s="14"/>
      <c r="K315" s="14"/>
      <c r="L315" s="14"/>
      <c r="M315" s="15"/>
      <c r="N315" s="1" t="s">
        <v>755</v>
      </c>
      <c r="O315" s="1" t="s">
        <v>52</v>
      </c>
      <c r="P315" s="1" t="s">
        <v>52</v>
      </c>
      <c r="Q315" s="1" t="s">
        <v>714</v>
      </c>
      <c r="R315" s="1" t="s">
        <v>62</v>
      </c>
      <c r="S315" s="1" t="s">
        <v>63</v>
      </c>
      <c r="T315" s="1" t="s">
        <v>63</v>
      </c>
      <c r="AR315" s="1" t="s">
        <v>52</v>
      </c>
      <c r="AS315" s="1" t="s">
        <v>52</v>
      </c>
      <c r="AU315" s="1" t="s">
        <v>756</v>
      </c>
      <c r="AV315">
        <v>243</v>
      </c>
    </row>
    <row r="316" spans="1:48" ht="30" customHeight="1" x14ac:dyDescent="0.3">
      <c r="A316" s="15" t="s">
        <v>724</v>
      </c>
      <c r="B316" s="15" t="s">
        <v>728</v>
      </c>
      <c r="C316" s="15" t="s">
        <v>67</v>
      </c>
      <c r="D316" s="13">
        <v>3</v>
      </c>
      <c r="E316" s="14"/>
      <c r="F316" s="14"/>
      <c r="G316" s="14"/>
      <c r="H316" s="14"/>
      <c r="I316" s="14"/>
      <c r="J316" s="14"/>
      <c r="K316" s="14"/>
      <c r="L316" s="14"/>
      <c r="M316" s="15"/>
      <c r="N316" s="1" t="s">
        <v>757</v>
      </c>
      <c r="O316" s="1" t="s">
        <v>52</v>
      </c>
      <c r="P316" s="1" t="s">
        <v>52</v>
      </c>
      <c r="Q316" s="1" t="s">
        <v>714</v>
      </c>
      <c r="R316" s="1" t="s">
        <v>62</v>
      </c>
      <c r="S316" s="1" t="s">
        <v>63</v>
      </c>
      <c r="T316" s="1" t="s">
        <v>63</v>
      </c>
      <c r="AR316" s="1" t="s">
        <v>52</v>
      </c>
      <c r="AS316" s="1" t="s">
        <v>52</v>
      </c>
      <c r="AU316" s="1" t="s">
        <v>758</v>
      </c>
      <c r="AV316">
        <v>244</v>
      </c>
    </row>
    <row r="317" spans="1:48" ht="30" customHeight="1" x14ac:dyDescent="0.3">
      <c r="A317" s="15" t="s">
        <v>685</v>
      </c>
      <c r="B317" s="15" t="s">
        <v>759</v>
      </c>
      <c r="C317" s="15" t="s">
        <v>67</v>
      </c>
      <c r="D317" s="13">
        <v>169</v>
      </c>
      <c r="E317" s="14"/>
      <c r="F317" s="14"/>
      <c r="G317" s="14"/>
      <c r="H317" s="14"/>
      <c r="I317" s="14"/>
      <c r="J317" s="14"/>
      <c r="K317" s="14"/>
      <c r="L317" s="14"/>
      <c r="M317" s="15"/>
      <c r="N317" s="1" t="s">
        <v>760</v>
      </c>
      <c r="O317" s="1" t="s">
        <v>52</v>
      </c>
      <c r="P317" s="1" t="s">
        <v>52</v>
      </c>
      <c r="Q317" s="1" t="s">
        <v>714</v>
      </c>
      <c r="R317" s="1" t="s">
        <v>62</v>
      </c>
      <c r="S317" s="1" t="s">
        <v>63</v>
      </c>
      <c r="T317" s="1" t="s">
        <v>63</v>
      </c>
      <c r="AR317" s="1" t="s">
        <v>52</v>
      </c>
      <c r="AS317" s="1" t="s">
        <v>52</v>
      </c>
      <c r="AU317" s="1" t="s">
        <v>761</v>
      </c>
      <c r="AV317">
        <v>245</v>
      </c>
    </row>
    <row r="318" spans="1:48" ht="30" customHeight="1" x14ac:dyDescent="0.3">
      <c r="A318" s="15" t="s">
        <v>762</v>
      </c>
      <c r="B318" s="15" t="s">
        <v>763</v>
      </c>
      <c r="C318" s="15" t="s">
        <v>67</v>
      </c>
      <c r="D318" s="13">
        <v>182</v>
      </c>
      <c r="E318" s="14"/>
      <c r="F318" s="14"/>
      <c r="G318" s="14"/>
      <c r="H318" s="14"/>
      <c r="I318" s="14"/>
      <c r="J318" s="14"/>
      <c r="K318" s="14"/>
      <c r="L318" s="14"/>
      <c r="M318" s="15"/>
      <c r="N318" s="1" t="s">
        <v>764</v>
      </c>
      <c r="O318" s="1" t="s">
        <v>52</v>
      </c>
      <c r="P318" s="1" t="s">
        <v>52</v>
      </c>
      <c r="Q318" s="1" t="s">
        <v>714</v>
      </c>
      <c r="R318" s="1" t="s">
        <v>62</v>
      </c>
      <c r="S318" s="1" t="s">
        <v>63</v>
      </c>
      <c r="T318" s="1" t="s">
        <v>63</v>
      </c>
      <c r="AR318" s="1" t="s">
        <v>52</v>
      </c>
      <c r="AS318" s="1" t="s">
        <v>52</v>
      </c>
      <c r="AU318" s="1" t="s">
        <v>765</v>
      </c>
      <c r="AV318">
        <v>246</v>
      </c>
    </row>
    <row r="319" spans="1:48" ht="30" customHeight="1" x14ac:dyDescent="0.3">
      <c r="A319" s="13"/>
      <c r="B319" s="13"/>
      <c r="C319" s="13"/>
      <c r="D319" s="13"/>
      <c r="E319" s="14"/>
      <c r="F319" s="14"/>
      <c r="G319" s="14"/>
      <c r="H319" s="14"/>
      <c r="I319" s="14"/>
      <c r="J319" s="14"/>
      <c r="K319" s="14"/>
      <c r="L319" s="14"/>
      <c r="M319" s="13"/>
      <c r="Q319" s="1" t="s">
        <v>714</v>
      </c>
    </row>
    <row r="320" spans="1:48" ht="30" customHeight="1" x14ac:dyDescent="0.3">
      <c r="A320" s="13"/>
      <c r="B320" s="13"/>
      <c r="C320" s="13"/>
      <c r="D320" s="13"/>
      <c r="E320" s="14"/>
      <c r="F320" s="14"/>
      <c r="G320" s="14"/>
      <c r="H320" s="14"/>
      <c r="I320" s="14"/>
      <c r="J320" s="14"/>
      <c r="K320" s="14"/>
      <c r="L320" s="14"/>
      <c r="M320" s="13"/>
      <c r="Q320" s="1" t="s">
        <v>714</v>
      </c>
    </row>
    <row r="321" spans="1:17" ht="30" customHeight="1" x14ac:dyDescent="0.3">
      <c r="A321" s="13"/>
      <c r="B321" s="13"/>
      <c r="C321" s="13"/>
      <c r="D321" s="13"/>
      <c r="E321" s="14"/>
      <c r="F321" s="14"/>
      <c r="G321" s="14"/>
      <c r="H321" s="14"/>
      <c r="I321" s="14"/>
      <c r="J321" s="14"/>
      <c r="K321" s="14"/>
      <c r="L321" s="14"/>
      <c r="M321" s="13"/>
      <c r="Q321" s="1" t="s">
        <v>714</v>
      </c>
    </row>
    <row r="322" spans="1:17" ht="30" customHeight="1" x14ac:dyDescent="0.3">
      <c r="A322" s="13"/>
      <c r="B322" s="13"/>
      <c r="C322" s="13"/>
      <c r="D322" s="13"/>
      <c r="E322" s="14"/>
      <c r="F322" s="14"/>
      <c r="G322" s="14"/>
      <c r="H322" s="14"/>
      <c r="I322" s="14"/>
      <c r="J322" s="14"/>
      <c r="K322" s="14"/>
      <c r="L322" s="14"/>
      <c r="M322" s="13"/>
      <c r="Q322" s="1" t="s">
        <v>714</v>
      </c>
    </row>
    <row r="323" spans="1:17" ht="30" customHeight="1" x14ac:dyDescent="0.3">
      <c r="A323" s="13"/>
      <c r="B323" s="13"/>
      <c r="C323" s="13"/>
      <c r="D323" s="13"/>
      <c r="E323" s="14"/>
      <c r="F323" s="14"/>
      <c r="G323" s="14"/>
      <c r="H323" s="14"/>
      <c r="I323" s="14"/>
      <c r="J323" s="14"/>
      <c r="K323" s="14"/>
      <c r="L323" s="14"/>
      <c r="M323" s="13"/>
      <c r="Q323" s="1" t="s">
        <v>714</v>
      </c>
    </row>
    <row r="324" spans="1:17" ht="30" customHeight="1" x14ac:dyDescent="0.3">
      <c r="A324" s="13"/>
      <c r="B324" s="13"/>
      <c r="C324" s="13"/>
      <c r="D324" s="13"/>
      <c r="E324" s="14"/>
      <c r="F324" s="14"/>
      <c r="G324" s="14"/>
      <c r="H324" s="14"/>
      <c r="I324" s="14"/>
      <c r="J324" s="14"/>
      <c r="K324" s="14"/>
      <c r="L324" s="14"/>
      <c r="M324" s="13"/>
      <c r="Q324" s="1" t="s">
        <v>714</v>
      </c>
    </row>
    <row r="325" spans="1:17" ht="30" customHeight="1" x14ac:dyDescent="0.3">
      <c r="A325" s="13"/>
      <c r="B325" s="13"/>
      <c r="C325" s="13"/>
      <c r="D325" s="13"/>
      <c r="E325" s="14"/>
      <c r="F325" s="14"/>
      <c r="G325" s="14"/>
      <c r="H325" s="14"/>
      <c r="I325" s="14"/>
      <c r="J325" s="14"/>
      <c r="K325" s="14"/>
      <c r="L325" s="14"/>
      <c r="M325" s="13"/>
      <c r="Q325" s="1" t="s">
        <v>714</v>
      </c>
    </row>
    <row r="326" spans="1:17" ht="30" customHeight="1" x14ac:dyDescent="0.3">
      <c r="A326" s="13"/>
      <c r="B326" s="13"/>
      <c r="C326" s="13"/>
      <c r="D326" s="13"/>
      <c r="E326" s="14"/>
      <c r="F326" s="14"/>
      <c r="G326" s="14"/>
      <c r="H326" s="14"/>
      <c r="I326" s="14"/>
      <c r="J326" s="14"/>
      <c r="K326" s="14"/>
      <c r="L326" s="14"/>
      <c r="M326" s="13"/>
      <c r="Q326" s="1" t="s">
        <v>714</v>
      </c>
    </row>
    <row r="327" spans="1:17" ht="30" customHeight="1" x14ac:dyDescent="0.3">
      <c r="A327" s="13"/>
      <c r="B327" s="13"/>
      <c r="C327" s="13"/>
      <c r="D327" s="13"/>
      <c r="E327" s="14"/>
      <c r="F327" s="14"/>
      <c r="G327" s="14"/>
      <c r="H327" s="14"/>
      <c r="I327" s="14"/>
      <c r="J327" s="14"/>
      <c r="K327" s="14"/>
      <c r="L327" s="14"/>
      <c r="M327" s="13"/>
      <c r="Q327" s="1" t="s">
        <v>714</v>
      </c>
    </row>
    <row r="328" spans="1:17" ht="30" customHeight="1" x14ac:dyDescent="0.3">
      <c r="A328" s="13"/>
      <c r="B328" s="13"/>
      <c r="C328" s="13"/>
      <c r="D328" s="13"/>
      <c r="E328" s="14"/>
      <c r="F328" s="14"/>
      <c r="G328" s="14"/>
      <c r="H328" s="14"/>
      <c r="I328" s="14"/>
      <c r="J328" s="14"/>
      <c r="K328" s="14"/>
      <c r="L328" s="14"/>
      <c r="M328" s="13"/>
      <c r="Q328" s="1" t="s">
        <v>714</v>
      </c>
    </row>
    <row r="329" spans="1:17" ht="30" customHeight="1" x14ac:dyDescent="0.3">
      <c r="A329" s="13"/>
      <c r="B329" s="13"/>
      <c r="C329" s="13"/>
      <c r="D329" s="13"/>
      <c r="E329" s="14"/>
      <c r="F329" s="14"/>
      <c r="G329" s="14"/>
      <c r="H329" s="14"/>
      <c r="I329" s="14"/>
      <c r="J329" s="14"/>
      <c r="K329" s="14"/>
      <c r="L329" s="14"/>
      <c r="M329" s="13"/>
      <c r="Q329" s="1" t="s">
        <v>714</v>
      </c>
    </row>
    <row r="330" spans="1:17" ht="30" customHeight="1" x14ac:dyDescent="0.3">
      <c r="A330" s="13"/>
      <c r="B330" s="13"/>
      <c r="C330" s="13"/>
      <c r="D330" s="13"/>
      <c r="E330" s="14"/>
      <c r="F330" s="14"/>
      <c r="G330" s="14"/>
      <c r="H330" s="14"/>
      <c r="I330" s="14"/>
      <c r="J330" s="14"/>
      <c r="K330" s="14"/>
      <c r="L330" s="14"/>
      <c r="M330" s="13"/>
      <c r="Q330" s="1" t="s">
        <v>714</v>
      </c>
    </row>
    <row r="331" spans="1:17" ht="30" customHeight="1" x14ac:dyDescent="0.3">
      <c r="A331" s="13"/>
      <c r="B331" s="13"/>
      <c r="C331" s="13"/>
      <c r="D331" s="13"/>
      <c r="E331" s="14"/>
      <c r="F331" s="14"/>
      <c r="G331" s="14"/>
      <c r="H331" s="14"/>
      <c r="I331" s="14"/>
      <c r="J331" s="14"/>
      <c r="K331" s="14"/>
      <c r="L331" s="14"/>
      <c r="M331" s="13"/>
      <c r="Q331" s="1" t="s">
        <v>714</v>
      </c>
    </row>
    <row r="332" spans="1:17" ht="30" customHeight="1" x14ac:dyDescent="0.3">
      <c r="A332" s="13"/>
      <c r="B332" s="13"/>
      <c r="C332" s="13"/>
      <c r="D332" s="13"/>
      <c r="E332" s="14"/>
      <c r="F332" s="14"/>
      <c r="G332" s="14"/>
      <c r="H332" s="14"/>
      <c r="I332" s="14"/>
      <c r="J332" s="14"/>
      <c r="K332" s="14"/>
      <c r="L332" s="14"/>
      <c r="M332" s="13"/>
      <c r="Q332" s="1" t="s">
        <v>714</v>
      </c>
    </row>
    <row r="333" spans="1:17" ht="30" customHeight="1" x14ac:dyDescent="0.3">
      <c r="A333" s="13"/>
      <c r="B333" s="13"/>
      <c r="C333" s="13"/>
      <c r="D333" s="13"/>
      <c r="E333" s="14"/>
      <c r="F333" s="14"/>
      <c r="G333" s="14"/>
      <c r="H333" s="14"/>
      <c r="I333" s="14"/>
      <c r="J333" s="14"/>
      <c r="K333" s="14"/>
      <c r="L333" s="14"/>
      <c r="M333" s="13"/>
      <c r="Q333" s="1" t="s">
        <v>714</v>
      </c>
    </row>
    <row r="334" spans="1:17" ht="30" customHeight="1" x14ac:dyDescent="0.3">
      <c r="A334" s="13"/>
      <c r="B334" s="13"/>
      <c r="C334" s="13"/>
      <c r="D334" s="13"/>
      <c r="E334" s="14"/>
      <c r="F334" s="14"/>
      <c r="G334" s="14"/>
      <c r="H334" s="14"/>
      <c r="I334" s="14"/>
      <c r="J334" s="14"/>
      <c r="K334" s="14"/>
      <c r="L334" s="14"/>
      <c r="M334" s="13"/>
      <c r="Q334" s="1" t="s">
        <v>714</v>
      </c>
    </row>
    <row r="335" spans="1:17" ht="30" customHeight="1" x14ac:dyDescent="0.3">
      <c r="A335" s="13"/>
      <c r="B335" s="13"/>
      <c r="C335" s="13"/>
      <c r="D335" s="13"/>
      <c r="E335" s="14"/>
      <c r="F335" s="14"/>
      <c r="G335" s="14"/>
      <c r="H335" s="14"/>
      <c r="I335" s="14"/>
      <c r="J335" s="14"/>
      <c r="K335" s="14"/>
      <c r="L335" s="14"/>
      <c r="M335" s="13"/>
      <c r="Q335" s="1" t="s">
        <v>714</v>
      </c>
    </row>
    <row r="336" spans="1:17" ht="30" customHeight="1" x14ac:dyDescent="0.3">
      <c r="A336" s="13"/>
      <c r="B336" s="13"/>
      <c r="C336" s="13"/>
      <c r="D336" s="13"/>
      <c r="E336" s="14"/>
      <c r="F336" s="14"/>
      <c r="G336" s="14"/>
      <c r="H336" s="14"/>
      <c r="I336" s="14"/>
      <c r="J336" s="14"/>
      <c r="K336" s="14"/>
      <c r="L336" s="14"/>
      <c r="M336" s="13"/>
      <c r="Q336" s="1" t="s">
        <v>714</v>
      </c>
    </row>
    <row r="337" spans="1:48" ht="30" customHeight="1" x14ac:dyDescent="0.3">
      <c r="A337" s="13"/>
      <c r="B337" s="13"/>
      <c r="C337" s="13"/>
      <c r="D337" s="13"/>
      <c r="E337" s="14"/>
      <c r="F337" s="14"/>
      <c r="G337" s="14"/>
      <c r="H337" s="14"/>
      <c r="I337" s="14"/>
      <c r="J337" s="14"/>
      <c r="K337" s="14"/>
      <c r="L337" s="14"/>
      <c r="M337" s="13"/>
      <c r="Q337" s="1" t="s">
        <v>714</v>
      </c>
    </row>
    <row r="338" spans="1:48" ht="30" customHeight="1" x14ac:dyDescent="0.3">
      <c r="A338" s="13"/>
      <c r="B338" s="13"/>
      <c r="C338" s="13"/>
      <c r="D338" s="13"/>
      <c r="E338" s="14"/>
      <c r="F338" s="14"/>
      <c r="G338" s="14"/>
      <c r="H338" s="14"/>
      <c r="I338" s="14"/>
      <c r="J338" s="14"/>
      <c r="K338" s="14"/>
      <c r="L338" s="14"/>
      <c r="M338" s="13"/>
      <c r="Q338" s="1" t="s">
        <v>714</v>
      </c>
    </row>
    <row r="339" spans="1:48" ht="30" customHeight="1" x14ac:dyDescent="0.3">
      <c r="A339" s="15" t="s">
        <v>106</v>
      </c>
      <c r="B339" s="13"/>
      <c r="C339" s="13"/>
      <c r="D339" s="13"/>
      <c r="E339" s="14"/>
      <c r="F339" s="14">
        <f>SUMIF(Q293:Q338,"010108",F293:F338)</f>
        <v>0</v>
      </c>
      <c r="G339" s="14"/>
      <c r="H339" s="14">
        <f>SUMIF(Q293:Q338,"010108",H293:H338)</f>
        <v>0</v>
      </c>
      <c r="I339" s="14"/>
      <c r="J339" s="14">
        <f>SUMIF(Q293:Q338,"010108",J293:J338)</f>
        <v>0</v>
      </c>
      <c r="K339" s="14"/>
      <c r="L339" s="14">
        <f>SUMIF(Q293:Q338,"010108",L293:L338)</f>
        <v>0</v>
      </c>
      <c r="M339" s="13"/>
      <c r="N339" t="s">
        <v>107</v>
      </c>
    </row>
    <row r="340" spans="1:48" ht="30" customHeight="1" x14ac:dyDescent="0.3">
      <c r="A340" s="15" t="s">
        <v>766</v>
      </c>
      <c r="B340" s="15" t="s">
        <v>52</v>
      </c>
      <c r="C340" s="13"/>
      <c r="D340" s="13"/>
      <c r="E340" s="14"/>
      <c r="F340" s="14"/>
      <c r="G340" s="14"/>
      <c r="H340" s="14"/>
      <c r="I340" s="14"/>
      <c r="J340" s="14"/>
      <c r="K340" s="14"/>
      <c r="L340" s="14"/>
      <c r="M340" s="13"/>
      <c r="Q340" s="1" t="s">
        <v>767</v>
      </c>
    </row>
    <row r="341" spans="1:48" ht="30" customHeight="1" x14ac:dyDescent="0.3">
      <c r="A341" s="15" t="s">
        <v>58</v>
      </c>
      <c r="B341" s="15" t="s">
        <v>59</v>
      </c>
      <c r="C341" s="15" t="s">
        <v>60</v>
      </c>
      <c r="D341" s="13">
        <v>40</v>
      </c>
      <c r="E341" s="14"/>
      <c r="F341" s="14"/>
      <c r="G341" s="14"/>
      <c r="H341" s="14"/>
      <c r="I341" s="14"/>
      <c r="J341" s="14"/>
      <c r="K341" s="14"/>
      <c r="L341" s="14"/>
      <c r="M341" s="15"/>
      <c r="N341" s="1" t="s">
        <v>61</v>
      </c>
      <c r="O341" s="1" t="s">
        <v>52</v>
      </c>
      <c r="P341" s="1" t="s">
        <v>52</v>
      </c>
      <c r="Q341" s="1" t="s">
        <v>767</v>
      </c>
      <c r="R341" s="1" t="s">
        <v>62</v>
      </c>
      <c r="S341" s="1" t="s">
        <v>63</v>
      </c>
      <c r="T341" s="1" t="s">
        <v>63</v>
      </c>
      <c r="AR341" s="1" t="s">
        <v>52</v>
      </c>
      <c r="AS341" s="1" t="s">
        <v>52</v>
      </c>
      <c r="AU341" s="1" t="s">
        <v>768</v>
      </c>
      <c r="AV341">
        <v>249</v>
      </c>
    </row>
    <row r="342" spans="1:48" ht="30" customHeight="1" x14ac:dyDescent="0.3">
      <c r="A342" s="15" t="s">
        <v>58</v>
      </c>
      <c r="B342" s="15" t="s">
        <v>177</v>
      </c>
      <c r="C342" s="15" t="s">
        <v>60</v>
      </c>
      <c r="D342" s="13">
        <v>212</v>
      </c>
      <c r="E342" s="14"/>
      <c r="F342" s="14"/>
      <c r="G342" s="14"/>
      <c r="H342" s="14"/>
      <c r="I342" s="14"/>
      <c r="J342" s="14"/>
      <c r="K342" s="14"/>
      <c r="L342" s="14"/>
      <c r="M342" s="15"/>
      <c r="N342" s="1" t="s">
        <v>178</v>
      </c>
      <c r="O342" s="1" t="s">
        <v>52</v>
      </c>
      <c r="P342" s="1" t="s">
        <v>52</v>
      </c>
      <c r="Q342" s="1" t="s">
        <v>767</v>
      </c>
      <c r="R342" s="1" t="s">
        <v>62</v>
      </c>
      <c r="S342" s="1" t="s">
        <v>63</v>
      </c>
      <c r="T342" s="1" t="s">
        <v>63</v>
      </c>
      <c r="AR342" s="1" t="s">
        <v>52</v>
      </c>
      <c r="AS342" s="1" t="s">
        <v>52</v>
      </c>
      <c r="AU342" s="1" t="s">
        <v>769</v>
      </c>
      <c r="AV342">
        <v>250</v>
      </c>
    </row>
    <row r="343" spans="1:48" ht="30" customHeight="1" x14ac:dyDescent="0.3">
      <c r="A343" s="15" t="s">
        <v>403</v>
      </c>
      <c r="B343" s="15" t="s">
        <v>531</v>
      </c>
      <c r="C343" s="15" t="s">
        <v>67</v>
      </c>
      <c r="D343" s="13">
        <v>149</v>
      </c>
      <c r="E343" s="14"/>
      <c r="F343" s="14"/>
      <c r="G343" s="14"/>
      <c r="H343" s="14"/>
      <c r="I343" s="14"/>
      <c r="J343" s="14"/>
      <c r="K343" s="14"/>
      <c r="L343" s="14"/>
      <c r="M343" s="15"/>
      <c r="N343" s="1" t="s">
        <v>532</v>
      </c>
      <c r="O343" s="1" t="s">
        <v>52</v>
      </c>
      <c r="P343" s="1" t="s">
        <v>52</v>
      </c>
      <c r="Q343" s="1" t="s">
        <v>767</v>
      </c>
      <c r="R343" s="1" t="s">
        <v>63</v>
      </c>
      <c r="S343" s="1" t="s">
        <v>63</v>
      </c>
      <c r="T343" s="1" t="s">
        <v>62</v>
      </c>
      <c r="AR343" s="1" t="s">
        <v>52</v>
      </c>
      <c r="AS343" s="1" t="s">
        <v>52</v>
      </c>
      <c r="AU343" s="1" t="s">
        <v>770</v>
      </c>
      <c r="AV343">
        <v>251</v>
      </c>
    </row>
    <row r="344" spans="1:48" ht="30" customHeight="1" x14ac:dyDescent="0.3">
      <c r="A344" s="15" t="s">
        <v>577</v>
      </c>
      <c r="B344" s="15" t="s">
        <v>577</v>
      </c>
      <c r="C344" s="15" t="s">
        <v>67</v>
      </c>
      <c r="D344" s="13">
        <v>149</v>
      </c>
      <c r="E344" s="14"/>
      <c r="F344" s="14"/>
      <c r="G344" s="14"/>
      <c r="H344" s="14"/>
      <c r="I344" s="14"/>
      <c r="J344" s="14"/>
      <c r="K344" s="14"/>
      <c r="L344" s="14"/>
      <c r="M344" s="15"/>
      <c r="N344" s="1" t="s">
        <v>578</v>
      </c>
      <c r="O344" s="1" t="s">
        <v>52</v>
      </c>
      <c r="P344" s="1" t="s">
        <v>52</v>
      </c>
      <c r="Q344" s="1" t="s">
        <v>767</v>
      </c>
      <c r="R344" s="1" t="s">
        <v>62</v>
      </c>
      <c r="S344" s="1" t="s">
        <v>63</v>
      </c>
      <c r="T344" s="1" t="s">
        <v>63</v>
      </c>
      <c r="AR344" s="1" t="s">
        <v>52</v>
      </c>
      <c r="AS344" s="1" t="s">
        <v>52</v>
      </c>
      <c r="AU344" s="1" t="s">
        <v>771</v>
      </c>
      <c r="AV344">
        <v>252</v>
      </c>
    </row>
    <row r="345" spans="1:48" ht="30" customHeight="1" x14ac:dyDescent="0.3">
      <c r="A345" s="15" t="s">
        <v>731</v>
      </c>
      <c r="B345" s="15" t="s">
        <v>732</v>
      </c>
      <c r="C345" s="15" t="s">
        <v>67</v>
      </c>
      <c r="D345" s="13">
        <v>2</v>
      </c>
      <c r="E345" s="14"/>
      <c r="F345" s="14"/>
      <c r="G345" s="14"/>
      <c r="H345" s="14"/>
      <c r="I345" s="14"/>
      <c r="J345" s="14"/>
      <c r="K345" s="14"/>
      <c r="L345" s="14"/>
      <c r="M345" s="15"/>
      <c r="N345" s="1" t="s">
        <v>733</v>
      </c>
      <c r="O345" s="1" t="s">
        <v>52</v>
      </c>
      <c r="P345" s="1" t="s">
        <v>52</v>
      </c>
      <c r="Q345" s="1" t="s">
        <v>767</v>
      </c>
      <c r="R345" s="1" t="s">
        <v>62</v>
      </c>
      <c r="S345" s="1" t="s">
        <v>63</v>
      </c>
      <c r="T345" s="1" t="s">
        <v>63</v>
      </c>
      <c r="AR345" s="1" t="s">
        <v>52</v>
      </c>
      <c r="AS345" s="1" t="s">
        <v>52</v>
      </c>
      <c r="AU345" s="1" t="s">
        <v>772</v>
      </c>
      <c r="AV345">
        <v>253</v>
      </c>
    </row>
    <row r="346" spans="1:48" ht="30" customHeight="1" x14ac:dyDescent="0.3">
      <c r="A346" s="15" t="s">
        <v>447</v>
      </c>
      <c r="B346" s="15" t="s">
        <v>448</v>
      </c>
      <c r="C346" s="15" t="s">
        <v>60</v>
      </c>
      <c r="D346" s="13">
        <v>1742</v>
      </c>
      <c r="E346" s="14"/>
      <c r="F346" s="14"/>
      <c r="G346" s="14"/>
      <c r="H346" s="14"/>
      <c r="I346" s="14"/>
      <c r="J346" s="14"/>
      <c r="K346" s="14"/>
      <c r="L346" s="14"/>
      <c r="M346" s="15"/>
      <c r="N346" s="1" t="s">
        <v>449</v>
      </c>
      <c r="O346" s="1" t="s">
        <v>52</v>
      </c>
      <c r="P346" s="1" t="s">
        <v>52</v>
      </c>
      <c r="Q346" s="1" t="s">
        <v>767</v>
      </c>
      <c r="R346" s="1" t="s">
        <v>62</v>
      </c>
      <c r="S346" s="1" t="s">
        <v>63</v>
      </c>
      <c r="T346" s="1" t="s">
        <v>63</v>
      </c>
      <c r="AR346" s="1" t="s">
        <v>52</v>
      </c>
      <c r="AS346" s="1" t="s">
        <v>52</v>
      </c>
      <c r="AU346" s="1" t="s">
        <v>773</v>
      </c>
      <c r="AV346">
        <v>254</v>
      </c>
    </row>
    <row r="347" spans="1:48" ht="30" customHeight="1" x14ac:dyDescent="0.3">
      <c r="A347" s="15" t="s">
        <v>447</v>
      </c>
      <c r="B347" s="15" t="s">
        <v>451</v>
      </c>
      <c r="C347" s="15" t="s">
        <v>60</v>
      </c>
      <c r="D347" s="13">
        <v>17</v>
      </c>
      <c r="E347" s="14"/>
      <c r="F347" s="14"/>
      <c r="G347" s="14"/>
      <c r="H347" s="14"/>
      <c r="I347" s="14"/>
      <c r="J347" s="14"/>
      <c r="K347" s="14"/>
      <c r="L347" s="14"/>
      <c r="M347" s="15"/>
      <c r="N347" s="1" t="s">
        <v>452</v>
      </c>
      <c r="O347" s="1" t="s">
        <v>52</v>
      </c>
      <c r="P347" s="1" t="s">
        <v>52</v>
      </c>
      <c r="Q347" s="1" t="s">
        <v>767</v>
      </c>
      <c r="R347" s="1" t="s">
        <v>62</v>
      </c>
      <c r="S347" s="1" t="s">
        <v>63</v>
      </c>
      <c r="T347" s="1" t="s">
        <v>63</v>
      </c>
      <c r="AR347" s="1" t="s">
        <v>52</v>
      </c>
      <c r="AS347" s="1" t="s">
        <v>52</v>
      </c>
      <c r="AU347" s="1" t="s">
        <v>774</v>
      </c>
      <c r="AV347">
        <v>255</v>
      </c>
    </row>
    <row r="348" spans="1:48" ht="30" customHeight="1" x14ac:dyDescent="0.3">
      <c r="A348" s="15" t="s">
        <v>447</v>
      </c>
      <c r="B348" s="15" t="s">
        <v>454</v>
      </c>
      <c r="C348" s="15" t="s">
        <v>60</v>
      </c>
      <c r="D348" s="13">
        <v>103</v>
      </c>
      <c r="E348" s="14"/>
      <c r="F348" s="14"/>
      <c r="G348" s="14"/>
      <c r="H348" s="14"/>
      <c r="I348" s="14"/>
      <c r="J348" s="14"/>
      <c r="K348" s="14"/>
      <c r="L348" s="14"/>
      <c r="M348" s="15"/>
      <c r="N348" s="1" t="s">
        <v>455</v>
      </c>
      <c r="O348" s="1" t="s">
        <v>52</v>
      </c>
      <c r="P348" s="1" t="s">
        <v>52</v>
      </c>
      <c r="Q348" s="1" t="s">
        <v>767</v>
      </c>
      <c r="R348" s="1" t="s">
        <v>62</v>
      </c>
      <c r="S348" s="1" t="s">
        <v>63</v>
      </c>
      <c r="T348" s="1" t="s">
        <v>63</v>
      </c>
      <c r="AR348" s="1" t="s">
        <v>52</v>
      </c>
      <c r="AS348" s="1" t="s">
        <v>52</v>
      </c>
      <c r="AU348" s="1" t="s">
        <v>775</v>
      </c>
      <c r="AV348">
        <v>256</v>
      </c>
    </row>
    <row r="349" spans="1:48" ht="30" customHeight="1" x14ac:dyDescent="0.3">
      <c r="A349" s="15" t="s">
        <v>657</v>
      </c>
      <c r="B349" s="15" t="s">
        <v>776</v>
      </c>
      <c r="C349" s="15" t="s">
        <v>60</v>
      </c>
      <c r="D349" s="13">
        <v>2</v>
      </c>
      <c r="E349" s="14"/>
      <c r="F349" s="14"/>
      <c r="G349" s="14"/>
      <c r="H349" s="14"/>
      <c r="I349" s="14"/>
      <c r="J349" s="14"/>
      <c r="K349" s="14"/>
      <c r="L349" s="14"/>
      <c r="M349" s="15"/>
      <c r="N349" s="1" t="s">
        <v>777</v>
      </c>
      <c r="O349" s="1" t="s">
        <v>52</v>
      </c>
      <c r="P349" s="1" t="s">
        <v>52</v>
      </c>
      <c r="Q349" s="1" t="s">
        <v>767</v>
      </c>
      <c r="R349" s="1" t="s">
        <v>62</v>
      </c>
      <c r="S349" s="1" t="s">
        <v>63</v>
      </c>
      <c r="T349" s="1" t="s">
        <v>63</v>
      </c>
      <c r="AR349" s="1" t="s">
        <v>52</v>
      </c>
      <c r="AS349" s="1" t="s">
        <v>52</v>
      </c>
      <c r="AU349" s="1" t="s">
        <v>778</v>
      </c>
      <c r="AV349">
        <v>257</v>
      </c>
    </row>
    <row r="350" spans="1:48" ht="30" customHeight="1" x14ac:dyDescent="0.3">
      <c r="A350" s="15" t="s">
        <v>657</v>
      </c>
      <c r="B350" s="15" t="s">
        <v>779</v>
      </c>
      <c r="C350" s="15" t="s">
        <v>60</v>
      </c>
      <c r="D350" s="13">
        <v>14</v>
      </c>
      <c r="E350" s="14"/>
      <c r="F350" s="14"/>
      <c r="G350" s="14"/>
      <c r="H350" s="14"/>
      <c r="I350" s="14"/>
      <c r="J350" s="14"/>
      <c r="K350" s="14"/>
      <c r="L350" s="14"/>
      <c r="M350" s="15"/>
      <c r="N350" s="1" t="s">
        <v>780</v>
      </c>
      <c r="O350" s="1" t="s">
        <v>52</v>
      </c>
      <c r="P350" s="1" t="s">
        <v>52</v>
      </c>
      <c r="Q350" s="1" t="s">
        <v>767</v>
      </c>
      <c r="R350" s="1" t="s">
        <v>62</v>
      </c>
      <c r="S350" s="1" t="s">
        <v>63</v>
      </c>
      <c r="T350" s="1" t="s">
        <v>63</v>
      </c>
      <c r="AR350" s="1" t="s">
        <v>52</v>
      </c>
      <c r="AS350" s="1" t="s">
        <v>52</v>
      </c>
      <c r="AU350" s="1" t="s">
        <v>781</v>
      </c>
      <c r="AV350">
        <v>258</v>
      </c>
    </row>
    <row r="351" spans="1:48" ht="30" customHeight="1" x14ac:dyDescent="0.3">
      <c r="A351" s="15" t="s">
        <v>657</v>
      </c>
      <c r="B351" s="15" t="s">
        <v>782</v>
      </c>
      <c r="C351" s="15" t="s">
        <v>60</v>
      </c>
      <c r="D351" s="13">
        <v>5</v>
      </c>
      <c r="E351" s="14"/>
      <c r="F351" s="14"/>
      <c r="G351" s="14"/>
      <c r="H351" s="14"/>
      <c r="I351" s="14"/>
      <c r="J351" s="14"/>
      <c r="K351" s="14"/>
      <c r="L351" s="14"/>
      <c r="M351" s="15"/>
      <c r="N351" s="1" t="s">
        <v>783</v>
      </c>
      <c r="O351" s="1" t="s">
        <v>52</v>
      </c>
      <c r="P351" s="1" t="s">
        <v>52</v>
      </c>
      <c r="Q351" s="1" t="s">
        <v>767</v>
      </c>
      <c r="R351" s="1" t="s">
        <v>62</v>
      </c>
      <c r="S351" s="1" t="s">
        <v>63</v>
      </c>
      <c r="T351" s="1" t="s">
        <v>63</v>
      </c>
      <c r="AR351" s="1" t="s">
        <v>52</v>
      </c>
      <c r="AS351" s="1" t="s">
        <v>52</v>
      </c>
      <c r="AU351" s="1" t="s">
        <v>784</v>
      </c>
      <c r="AV351">
        <v>259</v>
      </c>
    </row>
    <row r="352" spans="1:48" ht="30" customHeight="1" x14ac:dyDescent="0.3">
      <c r="A352" s="15" t="s">
        <v>476</v>
      </c>
      <c r="B352" s="15" t="s">
        <v>477</v>
      </c>
      <c r="C352" s="15" t="s">
        <v>60</v>
      </c>
      <c r="D352" s="13">
        <v>2694</v>
      </c>
      <c r="E352" s="14"/>
      <c r="F352" s="14"/>
      <c r="G352" s="14"/>
      <c r="H352" s="14"/>
      <c r="I352" s="14"/>
      <c r="J352" s="14"/>
      <c r="K352" s="14"/>
      <c r="L352" s="14"/>
      <c r="M352" s="15"/>
      <c r="N352" s="1" t="s">
        <v>478</v>
      </c>
      <c r="O352" s="1" t="s">
        <v>52</v>
      </c>
      <c r="P352" s="1" t="s">
        <v>52</v>
      </c>
      <c r="Q352" s="1" t="s">
        <v>767</v>
      </c>
      <c r="R352" s="1" t="s">
        <v>62</v>
      </c>
      <c r="S352" s="1" t="s">
        <v>63</v>
      </c>
      <c r="T352" s="1" t="s">
        <v>63</v>
      </c>
      <c r="AR352" s="1" t="s">
        <v>52</v>
      </c>
      <c r="AS352" s="1" t="s">
        <v>52</v>
      </c>
      <c r="AU352" s="1" t="s">
        <v>785</v>
      </c>
      <c r="AV352">
        <v>260</v>
      </c>
    </row>
    <row r="353" spans="1:48" ht="30" customHeight="1" x14ac:dyDescent="0.3">
      <c r="A353" s="15" t="s">
        <v>476</v>
      </c>
      <c r="B353" s="15" t="s">
        <v>747</v>
      </c>
      <c r="C353" s="15" t="s">
        <v>60</v>
      </c>
      <c r="D353" s="13">
        <v>2</v>
      </c>
      <c r="E353" s="14"/>
      <c r="F353" s="14"/>
      <c r="G353" s="14"/>
      <c r="H353" s="14"/>
      <c r="I353" s="14"/>
      <c r="J353" s="14"/>
      <c r="K353" s="14"/>
      <c r="L353" s="14"/>
      <c r="M353" s="15"/>
      <c r="N353" s="1" t="s">
        <v>748</v>
      </c>
      <c r="O353" s="1" t="s">
        <v>52</v>
      </c>
      <c r="P353" s="1" t="s">
        <v>52</v>
      </c>
      <c r="Q353" s="1" t="s">
        <v>767</v>
      </c>
      <c r="R353" s="1" t="s">
        <v>62</v>
      </c>
      <c r="S353" s="1" t="s">
        <v>63</v>
      </c>
      <c r="T353" s="1" t="s">
        <v>63</v>
      </c>
      <c r="AR353" s="1" t="s">
        <v>52</v>
      </c>
      <c r="AS353" s="1" t="s">
        <v>52</v>
      </c>
      <c r="AU353" s="1" t="s">
        <v>786</v>
      </c>
      <c r="AV353">
        <v>261</v>
      </c>
    </row>
    <row r="354" spans="1:48" ht="30" customHeight="1" x14ac:dyDescent="0.3">
      <c r="A354" s="15" t="s">
        <v>87</v>
      </c>
      <c r="B354" s="15" t="s">
        <v>511</v>
      </c>
      <c r="C354" s="15" t="s">
        <v>60</v>
      </c>
      <c r="D354" s="13">
        <v>120</v>
      </c>
      <c r="E354" s="14"/>
      <c r="F354" s="14"/>
      <c r="G354" s="14"/>
      <c r="H354" s="14"/>
      <c r="I354" s="14"/>
      <c r="J354" s="14"/>
      <c r="K354" s="14"/>
      <c r="L354" s="14"/>
      <c r="M354" s="15"/>
      <c r="N354" s="1" t="s">
        <v>787</v>
      </c>
      <c r="O354" s="1" t="s">
        <v>52</v>
      </c>
      <c r="P354" s="1" t="s">
        <v>52</v>
      </c>
      <c r="Q354" s="1" t="s">
        <v>767</v>
      </c>
      <c r="R354" s="1" t="s">
        <v>62</v>
      </c>
      <c r="S354" s="1" t="s">
        <v>63</v>
      </c>
      <c r="T354" s="1" t="s">
        <v>63</v>
      </c>
      <c r="AR354" s="1" t="s">
        <v>52</v>
      </c>
      <c r="AS354" s="1" t="s">
        <v>52</v>
      </c>
      <c r="AU354" s="1" t="s">
        <v>788</v>
      </c>
      <c r="AV354">
        <v>262</v>
      </c>
    </row>
    <row r="355" spans="1:48" ht="30" customHeight="1" x14ac:dyDescent="0.3">
      <c r="A355" s="15" t="s">
        <v>87</v>
      </c>
      <c r="B355" s="15" t="s">
        <v>500</v>
      </c>
      <c r="C355" s="15" t="s">
        <v>60</v>
      </c>
      <c r="D355" s="13">
        <v>40</v>
      </c>
      <c r="E355" s="14"/>
      <c r="F355" s="14"/>
      <c r="G355" s="14"/>
      <c r="H355" s="14"/>
      <c r="I355" s="14"/>
      <c r="J355" s="14"/>
      <c r="K355" s="14"/>
      <c r="L355" s="14"/>
      <c r="M355" s="15"/>
      <c r="N355" s="1" t="s">
        <v>501</v>
      </c>
      <c r="O355" s="1" t="s">
        <v>52</v>
      </c>
      <c r="P355" s="1" t="s">
        <v>52</v>
      </c>
      <c r="Q355" s="1" t="s">
        <v>767</v>
      </c>
      <c r="R355" s="1" t="s">
        <v>62</v>
      </c>
      <c r="S355" s="1" t="s">
        <v>63</v>
      </c>
      <c r="T355" s="1" t="s">
        <v>63</v>
      </c>
      <c r="AR355" s="1" t="s">
        <v>52</v>
      </c>
      <c r="AS355" s="1" t="s">
        <v>52</v>
      </c>
      <c r="AU355" s="1" t="s">
        <v>789</v>
      </c>
      <c r="AV355">
        <v>263</v>
      </c>
    </row>
    <row r="356" spans="1:48" ht="30" customHeight="1" x14ac:dyDescent="0.3">
      <c r="A356" s="15" t="s">
        <v>87</v>
      </c>
      <c r="B356" s="15" t="s">
        <v>258</v>
      </c>
      <c r="C356" s="15" t="s">
        <v>60</v>
      </c>
      <c r="D356" s="13">
        <v>89</v>
      </c>
      <c r="E356" s="14"/>
      <c r="F356" s="14"/>
      <c r="G356" s="14"/>
      <c r="H356" s="14"/>
      <c r="I356" s="14"/>
      <c r="J356" s="14"/>
      <c r="K356" s="14"/>
      <c r="L356" s="14"/>
      <c r="M356" s="15"/>
      <c r="N356" s="1" t="s">
        <v>259</v>
      </c>
      <c r="O356" s="1" t="s">
        <v>52</v>
      </c>
      <c r="P356" s="1" t="s">
        <v>52</v>
      </c>
      <c r="Q356" s="1" t="s">
        <v>767</v>
      </c>
      <c r="R356" s="1" t="s">
        <v>62</v>
      </c>
      <c r="S356" s="1" t="s">
        <v>63</v>
      </c>
      <c r="T356" s="1" t="s">
        <v>63</v>
      </c>
      <c r="AR356" s="1" t="s">
        <v>52</v>
      </c>
      <c r="AS356" s="1" t="s">
        <v>52</v>
      </c>
      <c r="AU356" s="1" t="s">
        <v>790</v>
      </c>
      <c r="AV356">
        <v>264</v>
      </c>
    </row>
    <row r="357" spans="1:48" ht="30" customHeight="1" x14ac:dyDescent="0.3">
      <c r="A357" s="15" t="s">
        <v>87</v>
      </c>
      <c r="B357" s="15" t="s">
        <v>231</v>
      </c>
      <c r="C357" s="15" t="s">
        <v>60</v>
      </c>
      <c r="D357" s="13">
        <v>33</v>
      </c>
      <c r="E357" s="14"/>
      <c r="F357" s="14"/>
      <c r="G357" s="14"/>
      <c r="H357" s="14"/>
      <c r="I357" s="14"/>
      <c r="J357" s="14"/>
      <c r="K357" s="14"/>
      <c r="L357" s="14"/>
      <c r="M357" s="15"/>
      <c r="N357" s="1" t="s">
        <v>261</v>
      </c>
      <c r="O357" s="1" t="s">
        <v>52</v>
      </c>
      <c r="P357" s="1" t="s">
        <v>52</v>
      </c>
      <c r="Q357" s="1" t="s">
        <v>767</v>
      </c>
      <c r="R357" s="1" t="s">
        <v>62</v>
      </c>
      <c r="S357" s="1" t="s">
        <v>63</v>
      </c>
      <c r="T357" s="1" t="s">
        <v>63</v>
      </c>
      <c r="AR357" s="1" t="s">
        <v>52</v>
      </c>
      <c r="AS357" s="1" t="s">
        <v>52</v>
      </c>
      <c r="AU357" s="1" t="s">
        <v>791</v>
      </c>
      <c r="AV357">
        <v>265</v>
      </c>
    </row>
    <row r="358" spans="1:48" ht="30" customHeight="1" x14ac:dyDescent="0.3">
      <c r="A358" s="15" t="s">
        <v>87</v>
      </c>
      <c r="B358" s="15" t="s">
        <v>263</v>
      </c>
      <c r="C358" s="15" t="s">
        <v>60</v>
      </c>
      <c r="D358" s="13">
        <v>90</v>
      </c>
      <c r="E358" s="14"/>
      <c r="F358" s="14"/>
      <c r="G358" s="14"/>
      <c r="H358" s="14"/>
      <c r="I358" s="14"/>
      <c r="J358" s="14"/>
      <c r="K358" s="14"/>
      <c r="L358" s="14"/>
      <c r="M358" s="15"/>
      <c r="N358" s="1" t="s">
        <v>264</v>
      </c>
      <c r="O358" s="1" t="s">
        <v>52</v>
      </c>
      <c r="P358" s="1" t="s">
        <v>52</v>
      </c>
      <c r="Q358" s="1" t="s">
        <v>767</v>
      </c>
      <c r="R358" s="1" t="s">
        <v>62</v>
      </c>
      <c r="S358" s="1" t="s">
        <v>63</v>
      </c>
      <c r="T358" s="1" t="s">
        <v>63</v>
      </c>
      <c r="AR358" s="1" t="s">
        <v>52</v>
      </c>
      <c r="AS358" s="1" t="s">
        <v>52</v>
      </c>
      <c r="AU358" s="1" t="s">
        <v>792</v>
      </c>
      <c r="AV358">
        <v>266</v>
      </c>
    </row>
    <row r="359" spans="1:48" ht="30" customHeight="1" x14ac:dyDescent="0.3">
      <c r="A359" s="15" t="s">
        <v>681</v>
      </c>
      <c r="B359" s="15" t="s">
        <v>682</v>
      </c>
      <c r="C359" s="15" t="s">
        <v>67</v>
      </c>
      <c r="D359" s="13">
        <v>123</v>
      </c>
      <c r="E359" s="14"/>
      <c r="F359" s="14"/>
      <c r="G359" s="14"/>
      <c r="H359" s="14"/>
      <c r="I359" s="14"/>
      <c r="J359" s="14"/>
      <c r="K359" s="14"/>
      <c r="L359" s="14"/>
      <c r="M359" s="15"/>
      <c r="N359" s="1" t="s">
        <v>683</v>
      </c>
      <c r="O359" s="1" t="s">
        <v>52</v>
      </c>
      <c r="P359" s="1" t="s">
        <v>52</v>
      </c>
      <c r="Q359" s="1" t="s">
        <v>767</v>
      </c>
      <c r="R359" s="1" t="s">
        <v>62</v>
      </c>
      <c r="S359" s="1" t="s">
        <v>63</v>
      </c>
      <c r="T359" s="1" t="s">
        <v>63</v>
      </c>
      <c r="AR359" s="1" t="s">
        <v>52</v>
      </c>
      <c r="AS359" s="1" t="s">
        <v>52</v>
      </c>
      <c r="AU359" s="1" t="s">
        <v>793</v>
      </c>
      <c r="AV359">
        <v>267</v>
      </c>
    </row>
    <row r="360" spans="1:48" ht="30" customHeight="1" x14ac:dyDescent="0.3">
      <c r="A360" s="15" t="s">
        <v>681</v>
      </c>
      <c r="B360" s="15" t="s">
        <v>754</v>
      </c>
      <c r="C360" s="15" t="s">
        <v>67</v>
      </c>
      <c r="D360" s="13">
        <v>2</v>
      </c>
      <c r="E360" s="14"/>
      <c r="F360" s="14"/>
      <c r="G360" s="14"/>
      <c r="H360" s="14"/>
      <c r="I360" s="14"/>
      <c r="J360" s="14"/>
      <c r="K360" s="14"/>
      <c r="L360" s="14"/>
      <c r="M360" s="15"/>
      <c r="N360" s="1" t="s">
        <v>755</v>
      </c>
      <c r="O360" s="1" t="s">
        <v>52</v>
      </c>
      <c r="P360" s="1" t="s">
        <v>52</v>
      </c>
      <c r="Q360" s="1" t="s">
        <v>767</v>
      </c>
      <c r="R360" s="1" t="s">
        <v>62</v>
      </c>
      <c r="S360" s="1" t="s">
        <v>63</v>
      </c>
      <c r="T360" s="1" t="s">
        <v>63</v>
      </c>
      <c r="AR360" s="1" t="s">
        <v>52</v>
      </c>
      <c r="AS360" s="1" t="s">
        <v>52</v>
      </c>
      <c r="AU360" s="1" t="s">
        <v>794</v>
      </c>
      <c r="AV360">
        <v>268</v>
      </c>
    </row>
    <row r="361" spans="1:48" ht="30" customHeight="1" x14ac:dyDescent="0.3">
      <c r="A361" s="13"/>
      <c r="B361" s="13"/>
      <c r="C361" s="13"/>
      <c r="D361" s="13"/>
      <c r="E361" s="14"/>
      <c r="F361" s="14"/>
      <c r="G361" s="14"/>
      <c r="H361" s="14"/>
      <c r="I361" s="14"/>
      <c r="J361" s="14"/>
      <c r="K361" s="14"/>
      <c r="L361" s="14"/>
      <c r="M361" s="13"/>
      <c r="Q361" s="1" t="s">
        <v>767</v>
      </c>
    </row>
    <row r="362" spans="1:48" ht="30" customHeight="1" x14ac:dyDescent="0.3">
      <c r="A362" s="13"/>
      <c r="B362" s="13"/>
      <c r="C362" s="13"/>
      <c r="D362" s="13"/>
      <c r="E362" s="14"/>
      <c r="F362" s="14"/>
      <c r="G362" s="14"/>
      <c r="H362" s="14"/>
      <c r="I362" s="14"/>
      <c r="J362" s="14"/>
      <c r="K362" s="14"/>
      <c r="L362" s="14"/>
      <c r="M362" s="13"/>
      <c r="Q362" s="1" t="s">
        <v>767</v>
      </c>
    </row>
    <row r="363" spans="1:48" ht="30" customHeight="1" x14ac:dyDescent="0.3">
      <c r="A363" s="15" t="s">
        <v>106</v>
      </c>
      <c r="B363" s="13"/>
      <c r="C363" s="13"/>
      <c r="D363" s="13"/>
      <c r="E363" s="14"/>
      <c r="F363" s="14">
        <f>SUMIF(Q341:Q362,"010109",F341:F362)</f>
        <v>0</v>
      </c>
      <c r="G363" s="14"/>
      <c r="H363" s="14">
        <f>SUMIF(Q341:Q362,"010109",H341:H362)</f>
        <v>0</v>
      </c>
      <c r="I363" s="14"/>
      <c r="J363" s="14">
        <f>SUMIF(Q341:Q362,"010109",J341:J362)</f>
        <v>0</v>
      </c>
      <c r="K363" s="14"/>
      <c r="L363" s="14">
        <f>SUMIF(Q341:Q362,"010109",L341:L362)</f>
        <v>0</v>
      </c>
      <c r="M363" s="13"/>
      <c r="N363" t="s">
        <v>107</v>
      </c>
    </row>
    <row r="364" spans="1:48" ht="30" customHeight="1" x14ac:dyDescent="0.3">
      <c r="A364" s="16" t="s">
        <v>795</v>
      </c>
      <c r="B364" s="16" t="s">
        <v>52</v>
      </c>
      <c r="C364" s="17"/>
      <c r="D364" s="17"/>
      <c r="E364" s="18"/>
      <c r="F364" s="18"/>
      <c r="G364" s="18"/>
      <c r="H364" s="18"/>
      <c r="I364" s="18"/>
      <c r="J364" s="18"/>
      <c r="K364" s="18"/>
      <c r="L364" s="18"/>
      <c r="M364" s="17"/>
      <c r="N364" s="10"/>
      <c r="O364" s="10"/>
      <c r="P364" s="10"/>
      <c r="Q364" s="9" t="s">
        <v>796</v>
      </c>
      <c r="R364" s="10"/>
      <c r="S364" s="10"/>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row>
    <row r="365" spans="1:48" ht="30" customHeight="1" x14ac:dyDescent="0.3">
      <c r="A365" s="15" t="s">
        <v>403</v>
      </c>
      <c r="B365" s="15" t="s">
        <v>407</v>
      </c>
      <c r="C365" s="15" t="s">
        <v>67</v>
      </c>
      <c r="D365" s="13">
        <v>1</v>
      </c>
      <c r="E365" s="14"/>
      <c r="F365" s="14"/>
      <c r="G365" s="14"/>
      <c r="H365" s="14"/>
      <c r="I365" s="14"/>
      <c r="J365" s="14"/>
      <c r="K365" s="14"/>
      <c r="L365" s="14"/>
      <c r="M365" s="15"/>
      <c r="N365" s="1" t="s">
        <v>408</v>
      </c>
      <c r="O365" s="1" t="s">
        <v>52</v>
      </c>
      <c r="P365" s="1" t="s">
        <v>52</v>
      </c>
      <c r="Q365" s="1" t="s">
        <v>796</v>
      </c>
      <c r="R365" s="1" t="s">
        <v>62</v>
      </c>
      <c r="S365" s="1" t="s">
        <v>63</v>
      </c>
      <c r="T365" s="1" t="s">
        <v>63</v>
      </c>
      <c r="AR365" s="1" t="s">
        <v>52</v>
      </c>
      <c r="AS365" s="1" t="s">
        <v>52</v>
      </c>
      <c r="AU365" s="1" t="s">
        <v>797</v>
      </c>
      <c r="AV365">
        <v>271</v>
      </c>
    </row>
    <row r="366" spans="1:48" ht="30" customHeight="1" x14ac:dyDescent="0.3">
      <c r="A366" s="15" t="s">
        <v>403</v>
      </c>
      <c r="B366" s="15" t="s">
        <v>798</v>
      </c>
      <c r="C366" s="15" t="s">
        <v>67</v>
      </c>
      <c r="D366" s="13">
        <v>1</v>
      </c>
      <c r="E366" s="14"/>
      <c r="F366" s="14"/>
      <c r="G366" s="14"/>
      <c r="H366" s="14"/>
      <c r="I366" s="14"/>
      <c r="J366" s="14"/>
      <c r="K366" s="14"/>
      <c r="L366" s="14"/>
      <c r="M366" s="15"/>
      <c r="N366" s="1" t="s">
        <v>799</v>
      </c>
      <c r="O366" s="1" t="s">
        <v>52</v>
      </c>
      <c r="P366" s="1" t="s">
        <v>52</v>
      </c>
      <c r="Q366" s="1" t="s">
        <v>796</v>
      </c>
      <c r="R366" s="1" t="s">
        <v>63</v>
      </c>
      <c r="S366" s="1" t="s">
        <v>63</v>
      </c>
      <c r="T366" s="1" t="s">
        <v>62</v>
      </c>
      <c r="AR366" s="1" t="s">
        <v>52</v>
      </c>
      <c r="AS366" s="1" t="s">
        <v>52</v>
      </c>
      <c r="AU366" s="1" t="s">
        <v>800</v>
      </c>
      <c r="AV366">
        <v>272</v>
      </c>
    </row>
    <row r="367" spans="1:48" ht="30" customHeight="1" x14ac:dyDescent="0.3">
      <c r="A367" s="15" t="s">
        <v>801</v>
      </c>
      <c r="B367" s="15" t="s">
        <v>802</v>
      </c>
      <c r="C367" s="15" t="s">
        <v>67</v>
      </c>
      <c r="D367" s="13">
        <v>1</v>
      </c>
      <c r="E367" s="14"/>
      <c r="F367" s="14"/>
      <c r="G367" s="14"/>
      <c r="H367" s="14"/>
      <c r="I367" s="14"/>
      <c r="J367" s="14"/>
      <c r="K367" s="14"/>
      <c r="L367" s="14"/>
      <c r="M367" s="15"/>
      <c r="N367" s="1" t="s">
        <v>803</v>
      </c>
      <c r="O367" s="1" t="s">
        <v>52</v>
      </c>
      <c r="P367" s="1" t="s">
        <v>52</v>
      </c>
      <c r="Q367" s="1" t="s">
        <v>796</v>
      </c>
      <c r="R367" s="1" t="s">
        <v>62</v>
      </c>
      <c r="S367" s="1" t="s">
        <v>63</v>
      </c>
      <c r="T367" s="1" t="s">
        <v>63</v>
      </c>
      <c r="AR367" s="1" t="s">
        <v>52</v>
      </c>
      <c r="AS367" s="1" t="s">
        <v>52</v>
      </c>
      <c r="AU367" s="1" t="s">
        <v>804</v>
      </c>
      <c r="AV367">
        <v>273</v>
      </c>
    </row>
    <row r="368" spans="1:48" ht="30" customHeight="1" x14ac:dyDescent="0.3">
      <c r="A368" s="15" t="s">
        <v>805</v>
      </c>
      <c r="B368" s="15" t="s">
        <v>806</v>
      </c>
      <c r="C368" s="15" t="s">
        <v>67</v>
      </c>
      <c r="D368" s="13">
        <v>86</v>
      </c>
      <c r="E368" s="14"/>
      <c r="F368" s="14"/>
      <c r="G368" s="14"/>
      <c r="H368" s="14"/>
      <c r="I368" s="14"/>
      <c r="J368" s="14"/>
      <c r="K368" s="14"/>
      <c r="L368" s="14"/>
      <c r="M368" s="15"/>
      <c r="N368" s="1" t="s">
        <v>807</v>
      </c>
      <c r="O368" s="1" t="s">
        <v>52</v>
      </c>
      <c r="P368" s="1" t="s">
        <v>52</v>
      </c>
      <c r="Q368" s="1" t="s">
        <v>796</v>
      </c>
      <c r="R368" s="1" t="s">
        <v>62</v>
      </c>
      <c r="S368" s="1" t="s">
        <v>63</v>
      </c>
      <c r="T368" s="1" t="s">
        <v>63</v>
      </c>
      <c r="AR368" s="1" t="s">
        <v>52</v>
      </c>
      <c r="AS368" s="1" t="s">
        <v>52</v>
      </c>
      <c r="AU368" s="1" t="s">
        <v>808</v>
      </c>
      <c r="AV368">
        <v>274</v>
      </c>
    </row>
    <row r="369" spans="1:48" ht="30" customHeight="1" x14ac:dyDescent="0.3">
      <c r="A369" s="15" t="s">
        <v>731</v>
      </c>
      <c r="B369" s="15" t="s">
        <v>732</v>
      </c>
      <c r="C369" s="15" t="s">
        <v>67</v>
      </c>
      <c r="D369" s="13">
        <v>86</v>
      </c>
      <c r="E369" s="14"/>
      <c r="F369" s="14"/>
      <c r="G369" s="14"/>
      <c r="H369" s="14"/>
      <c r="I369" s="14"/>
      <c r="J369" s="14"/>
      <c r="K369" s="14"/>
      <c r="L369" s="14"/>
      <c r="M369" s="15"/>
      <c r="N369" s="1" t="s">
        <v>733</v>
      </c>
      <c r="O369" s="1" t="s">
        <v>52</v>
      </c>
      <c r="P369" s="1" t="s">
        <v>52</v>
      </c>
      <c r="Q369" s="1" t="s">
        <v>796</v>
      </c>
      <c r="R369" s="1" t="s">
        <v>62</v>
      </c>
      <c r="S369" s="1" t="s">
        <v>63</v>
      </c>
      <c r="T369" s="1" t="s">
        <v>63</v>
      </c>
      <c r="AR369" s="1" t="s">
        <v>52</v>
      </c>
      <c r="AS369" s="1" t="s">
        <v>52</v>
      </c>
      <c r="AU369" s="1" t="s">
        <v>809</v>
      </c>
      <c r="AV369">
        <v>275</v>
      </c>
    </row>
    <row r="370" spans="1:48" ht="30" customHeight="1" x14ac:dyDescent="0.3">
      <c r="A370" s="15" t="s">
        <v>447</v>
      </c>
      <c r="B370" s="15" t="s">
        <v>448</v>
      </c>
      <c r="C370" s="15" t="s">
        <v>60</v>
      </c>
      <c r="D370" s="13">
        <v>1603</v>
      </c>
      <c r="E370" s="14"/>
      <c r="F370" s="14"/>
      <c r="G370" s="14"/>
      <c r="H370" s="14"/>
      <c r="I370" s="14"/>
      <c r="J370" s="14"/>
      <c r="K370" s="14"/>
      <c r="L370" s="14"/>
      <c r="M370" s="15"/>
      <c r="N370" s="1" t="s">
        <v>449</v>
      </c>
      <c r="O370" s="1" t="s">
        <v>52</v>
      </c>
      <c r="P370" s="1" t="s">
        <v>52</v>
      </c>
      <c r="Q370" s="1" t="s">
        <v>796</v>
      </c>
      <c r="R370" s="1" t="s">
        <v>62</v>
      </c>
      <c r="S370" s="1" t="s">
        <v>63</v>
      </c>
      <c r="T370" s="1" t="s">
        <v>63</v>
      </c>
      <c r="AR370" s="1" t="s">
        <v>52</v>
      </c>
      <c r="AS370" s="1" t="s">
        <v>52</v>
      </c>
      <c r="AU370" s="1" t="s">
        <v>810</v>
      </c>
      <c r="AV370">
        <v>276</v>
      </c>
    </row>
    <row r="371" spans="1:48" ht="30" customHeight="1" x14ac:dyDescent="0.3">
      <c r="A371" s="15" t="s">
        <v>476</v>
      </c>
      <c r="B371" s="15" t="s">
        <v>477</v>
      </c>
      <c r="C371" s="15" t="s">
        <v>60</v>
      </c>
      <c r="D371" s="13">
        <v>2389</v>
      </c>
      <c r="E371" s="14"/>
      <c r="F371" s="14"/>
      <c r="G371" s="14"/>
      <c r="H371" s="14"/>
      <c r="I371" s="14"/>
      <c r="J371" s="14"/>
      <c r="K371" s="14"/>
      <c r="L371" s="14"/>
      <c r="M371" s="15"/>
      <c r="N371" s="1" t="s">
        <v>478</v>
      </c>
      <c r="O371" s="1" t="s">
        <v>52</v>
      </c>
      <c r="P371" s="1" t="s">
        <v>52</v>
      </c>
      <c r="Q371" s="1" t="s">
        <v>796</v>
      </c>
      <c r="R371" s="1" t="s">
        <v>62</v>
      </c>
      <c r="S371" s="1" t="s">
        <v>63</v>
      </c>
      <c r="T371" s="1" t="s">
        <v>63</v>
      </c>
      <c r="AR371" s="1" t="s">
        <v>52</v>
      </c>
      <c r="AS371" s="1" t="s">
        <v>52</v>
      </c>
      <c r="AU371" s="1" t="s">
        <v>811</v>
      </c>
      <c r="AV371">
        <v>277</v>
      </c>
    </row>
    <row r="372" spans="1:48" ht="30" customHeight="1" x14ac:dyDescent="0.3">
      <c r="A372" s="15" t="s">
        <v>476</v>
      </c>
      <c r="B372" s="15" t="s">
        <v>747</v>
      </c>
      <c r="C372" s="15" t="s">
        <v>60</v>
      </c>
      <c r="D372" s="13">
        <v>123</v>
      </c>
      <c r="E372" s="14"/>
      <c r="F372" s="14"/>
      <c r="G372" s="14"/>
      <c r="H372" s="14"/>
      <c r="I372" s="14"/>
      <c r="J372" s="14"/>
      <c r="K372" s="14"/>
      <c r="L372" s="14"/>
      <c r="M372" s="15"/>
      <c r="N372" s="1" t="s">
        <v>748</v>
      </c>
      <c r="O372" s="1" t="s">
        <v>52</v>
      </c>
      <c r="P372" s="1" t="s">
        <v>52</v>
      </c>
      <c r="Q372" s="1" t="s">
        <v>796</v>
      </c>
      <c r="R372" s="1" t="s">
        <v>62</v>
      </c>
      <c r="S372" s="1" t="s">
        <v>63</v>
      </c>
      <c r="T372" s="1" t="s">
        <v>63</v>
      </c>
      <c r="AR372" s="1" t="s">
        <v>52</v>
      </c>
      <c r="AS372" s="1" t="s">
        <v>52</v>
      </c>
      <c r="AU372" s="1" t="s">
        <v>812</v>
      </c>
      <c r="AV372">
        <v>278</v>
      </c>
    </row>
    <row r="373" spans="1:48" ht="30" customHeight="1" x14ac:dyDescent="0.3">
      <c r="A373" s="15" t="s">
        <v>681</v>
      </c>
      <c r="B373" s="15" t="s">
        <v>682</v>
      </c>
      <c r="C373" s="15" t="s">
        <v>67</v>
      </c>
      <c r="D373" s="13">
        <v>38</v>
      </c>
      <c r="E373" s="14"/>
      <c r="F373" s="14"/>
      <c r="G373" s="14"/>
      <c r="H373" s="14"/>
      <c r="I373" s="14"/>
      <c r="J373" s="14"/>
      <c r="K373" s="14"/>
      <c r="L373" s="14"/>
      <c r="M373" s="15"/>
      <c r="N373" s="1" t="s">
        <v>683</v>
      </c>
      <c r="O373" s="1" t="s">
        <v>52</v>
      </c>
      <c r="P373" s="1" t="s">
        <v>52</v>
      </c>
      <c r="Q373" s="1" t="s">
        <v>796</v>
      </c>
      <c r="R373" s="1" t="s">
        <v>62</v>
      </c>
      <c r="S373" s="1" t="s">
        <v>63</v>
      </c>
      <c r="T373" s="1" t="s">
        <v>63</v>
      </c>
      <c r="AR373" s="1" t="s">
        <v>52</v>
      </c>
      <c r="AS373" s="1" t="s">
        <v>52</v>
      </c>
      <c r="AU373" s="1" t="s">
        <v>813</v>
      </c>
      <c r="AV373">
        <v>279</v>
      </c>
    </row>
    <row r="374" spans="1:48" ht="30" customHeight="1" x14ac:dyDescent="0.3">
      <c r="A374" s="15" t="s">
        <v>681</v>
      </c>
      <c r="B374" s="15" t="s">
        <v>754</v>
      </c>
      <c r="C374" s="15" t="s">
        <v>67</v>
      </c>
      <c r="D374" s="13">
        <v>49</v>
      </c>
      <c r="E374" s="14"/>
      <c r="F374" s="14"/>
      <c r="G374" s="14"/>
      <c r="H374" s="14"/>
      <c r="I374" s="14"/>
      <c r="J374" s="14"/>
      <c r="K374" s="14"/>
      <c r="L374" s="14"/>
      <c r="M374" s="15"/>
      <c r="N374" s="1" t="s">
        <v>755</v>
      </c>
      <c r="O374" s="1" t="s">
        <v>52</v>
      </c>
      <c r="P374" s="1" t="s">
        <v>52</v>
      </c>
      <c r="Q374" s="1" t="s">
        <v>796</v>
      </c>
      <c r="R374" s="1" t="s">
        <v>62</v>
      </c>
      <c r="S374" s="1" t="s">
        <v>63</v>
      </c>
      <c r="T374" s="1" t="s">
        <v>63</v>
      </c>
      <c r="AR374" s="1" t="s">
        <v>52</v>
      </c>
      <c r="AS374" s="1" t="s">
        <v>52</v>
      </c>
      <c r="AU374" s="1" t="s">
        <v>814</v>
      </c>
      <c r="AV374">
        <v>280</v>
      </c>
    </row>
    <row r="375" spans="1:48" ht="30" customHeight="1" x14ac:dyDescent="0.3">
      <c r="A375" s="13"/>
      <c r="B375" s="13"/>
      <c r="C375" s="13"/>
      <c r="D375" s="13"/>
      <c r="E375" s="14"/>
      <c r="F375" s="14"/>
      <c r="G375" s="14"/>
      <c r="H375" s="14"/>
      <c r="I375" s="14"/>
      <c r="J375" s="14"/>
      <c r="K375" s="14"/>
      <c r="L375" s="14"/>
      <c r="M375" s="13"/>
      <c r="Q375" s="1" t="s">
        <v>796</v>
      </c>
    </row>
    <row r="376" spans="1:48" ht="30" customHeight="1" x14ac:dyDescent="0.3">
      <c r="A376" s="13"/>
      <c r="B376" s="13"/>
      <c r="C376" s="13"/>
      <c r="D376" s="13"/>
      <c r="E376" s="14"/>
      <c r="F376" s="14"/>
      <c r="G376" s="14"/>
      <c r="H376" s="14"/>
      <c r="I376" s="14"/>
      <c r="J376" s="14"/>
      <c r="K376" s="14"/>
      <c r="L376" s="14"/>
      <c r="M376" s="13"/>
      <c r="Q376" s="1" t="s">
        <v>796</v>
      </c>
    </row>
    <row r="377" spans="1:48" ht="30" customHeight="1" x14ac:dyDescent="0.3">
      <c r="A377" s="13"/>
      <c r="B377" s="13"/>
      <c r="C377" s="13"/>
      <c r="D377" s="13"/>
      <c r="E377" s="14"/>
      <c r="F377" s="14"/>
      <c r="G377" s="14"/>
      <c r="H377" s="14"/>
      <c r="I377" s="14"/>
      <c r="J377" s="14"/>
      <c r="K377" s="14"/>
      <c r="L377" s="14"/>
      <c r="M377" s="13"/>
      <c r="Q377" s="1" t="s">
        <v>796</v>
      </c>
    </row>
    <row r="378" spans="1:48" ht="30" customHeight="1" x14ac:dyDescent="0.3">
      <c r="A378" s="13"/>
      <c r="B378" s="13"/>
      <c r="C378" s="13"/>
      <c r="D378" s="13"/>
      <c r="E378" s="14"/>
      <c r="F378" s="14"/>
      <c r="G378" s="14"/>
      <c r="H378" s="14"/>
      <c r="I378" s="14"/>
      <c r="J378" s="14"/>
      <c r="K378" s="14"/>
      <c r="L378" s="14"/>
      <c r="M378" s="13"/>
      <c r="Q378" s="1" t="s">
        <v>796</v>
      </c>
    </row>
    <row r="379" spans="1:48" ht="30" customHeight="1" x14ac:dyDescent="0.3">
      <c r="A379" s="13"/>
      <c r="B379" s="13"/>
      <c r="C379" s="13"/>
      <c r="D379" s="13"/>
      <c r="E379" s="14"/>
      <c r="F379" s="14"/>
      <c r="G379" s="14"/>
      <c r="H379" s="14"/>
      <c r="I379" s="14"/>
      <c r="J379" s="14"/>
      <c r="K379" s="14"/>
      <c r="L379" s="14"/>
      <c r="M379" s="13"/>
      <c r="Q379" s="1" t="s">
        <v>796</v>
      </c>
    </row>
    <row r="380" spans="1:48" ht="30" customHeight="1" x14ac:dyDescent="0.3">
      <c r="A380" s="13"/>
      <c r="B380" s="13"/>
      <c r="C380" s="13"/>
      <c r="D380" s="13"/>
      <c r="E380" s="14"/>
      <c r="F380" s="14"/>
      <c r="G380" s="14"/>
      <c r="H380" s="14"/>
      <c r="I380" s="14"/>
      <c r="J380" s="14"/>
      <c r="K380" s="14"/>
      <c r="L380" s="14"/>
      <c r="M380" s="13"/>
      <c r="Q380" s="1" t="s">
        <v>796</v>
      </c>
    </row>
    <row r="381" spans="1:48" ht="30" customHeight="1" x14ac:dyDescent="0.3">
      <c r="A381" s="13"/>
      <c r="B381" s="13"/>
      <c r="C381" s="13"/>
      <c r="D381" s="13"/>
      <c r="E381" s="14"/>
      <c r="F381" s="14"/>
      <c r="G381" s="14"/>
      <c r="H381" s="14"/>
      <c r="I381" s="14"/>
      <c r="J381" s="14"/>
      <c r="K381" s="14"/>
      <c r="L381" s="14"/>
      <c r="M381" s="13"/>
      <c r="Q381" s="1" t="s">
        <v>796</v>
      </c>
    </row>
    <row r="382" spans="1:48" ht="30" customHeight="1" x14ac:dyDescent="0.3">
      <c r="A382" s="13"/>
      <c r="B382" s="13"/>
      <c r="C382" s="13"/>
      <c r="D382" s="13"/>
      <c r="E382" s="14"/>
      <c r="F382" s="14"/>
      <c r="G382" s="14"/>
      <c r="H382" s="14"/>
      <c r="I382" s="14"/>
      <c r="J382" s="14"/>
      <c r="K382" s="14"/>
      <c r="L382" s="14"/>
      <c r="M382" s="13"/>
      <c r="Q382" s="1" t="s">
        <v>796</v>
      </c>
    </row>
    <row r="383" spans="1:48" ht="30" customHeight="1" x14ac:dyDescent="0.3">
      <c r="A383" s="13"/>
      <c r="B383" s="13"/>
      <c r="C383" s="13"/>
      <c r="D383" s="13"/>
      <c r="E383" s="14"/>
      <c r="F383" s="14"/>
      <c r="G383" s="14"/>
      <c r="H383" s="14"/>
      <c r="I383" s="14"/>
      <c r="J383" s="14"/>
      <c r="K383" s="14"/>
      <c r="L383" s="14"/>
      <c r="M383" s="13"/>
      <c r="Q383" s="1" t="s">
        <v>796</v>
      </c>
    </row>
    <row r="384" spans="1:48" ht="30" customHeight="1" x14ac:dyDescent="0.3">
      <c r="A384" s="13"/>
      <c r="B384" s="13"/>
      <c r="C384" s="13"/>
      <c r="D384" s="13"/>
      <c r="E384" s="14"/>
      <c r="F384" s="14"/>
      <c r="G384" s="14"/>
      <c r="H384" s="14"/>
      <c r="I384" s="14"/>
      <c r="J384" s="14"/>
      <c r="K384" s="14"/>
      <c r="L384" s="14"/>
      <c r="M384" s="13"/>
      <c r="Q384" s="1" t="s">
        <v>796</v>
      </c>
    </row>
    <row r="385" spans="1:48" ht="30" customHeight="1" x14ac:dyDescent="0.3">
      <c r="A385" s="13"/>
      <c r="B385" s="13"/>
      <c r="C385" s="13"/>
      <c r="D385" s="13"/>
      <c r="E385" s="14"/>
      <c r="F385" s="14"/>
      <c r="G385" s="14"/>
      <c r="H385" s="14"/>
      <c r="I385" s="14"/>
      <c r="J385" s="14"/>
      <c r="K385" s="14"/>
      <c r="L385" s="14"/>
      <c r="M385" s="13"/>
      <c r="Q385" s="1" t="s">
        <v>796</v>
      </c>
    </row>
    <row r="386" spans="1:48" ht="30" customHeight="1" x14ac:dyDescent="0.3">
      <c r="A386" s="13"/>
      <c r="B386" s="13"/>
      <c r="C386" s="13"/>
      <c r="D386" s="13"/>
      <c r="E386" s="14"/>
      <c r="F386" s="14"/>
      <c r="G386" s="14"/>
      <c r="H386" s="14"/>
      <c r="I386" s="14"/>
      <c r="J386" s="14"/>
      <c r="K386" s="14"/>
      <c r="L386" s="14"/>
      <c r="M386" s="13"/>
      <c r="Q386" s="1" t="s">
        <v>796</v>
      </c>
    </row>
    <row r="387" spans="1:48" ht="30" customHeight="1" x14ac:dyDescent="0.3">
      <c r="A387" s="15" t="s">
        <v>106</v>
      </c>
      <c r="B387" s="13"/>
      <c r="C387" s="13"/>
      <c r="D387" s="13"/>
      <c r="E387" s="14"/>
      <c r="F387" s="14">
        <f>SUMIF(Q365:Q386,"010110",F365:F386)</f>
        <v>0</v>
      </c>
      <c r="G387" s="14"/>
      <c r="H387" s="14">
        <f>SUMIF(Q365:Q386,"010110",H365:H386)</f>
        <v>0</v>
      </c>
      <c r="I387" s="14"/>
      <c r="J387" s="14">
        <f>SUMIF(Q365:Q386,"010110",J365:J386)</f>
        <v>0</v>
      </c>
      <c r="K387" s="14"/>
      <c r="L387" s="14">
        <f>SUMIF(Q365:Q386,"010110",L365:L386)</f>
        <v>0</v>
      </c>
      <c r="M387" s="13"/>
      <c r="N387" t="s">
        <v>107</v>
      </c>
    </row>
    <row r="388" spans="1:48" ht="30" customHeight="1" x14ac:dyDescent="0.3">
      <c r="A388" s="15" t="s">
        <v>815</v>
      </c>
      <c r="B388" s="15" t="s">
        <v>52</v>
      </c>
      <c r="C388" s="13"/>
      <c r="D388" s="13"/>
      <c r="E388" s="14"/>
      <c r="F388" s="14"/>
      <c r="G388" s="14"/>
      <c r="H388" s="14"/>
      <c r="I388" s="14"/>
      <c r="J388" s="14"/>
      <c r="K388" s="14"/>
      <c r="L388" s="14"/>
      <c r="M388" s="13"/>
      <c r="Q388" s="1" t="s">
        <v>816</v>
      </c>
    </row>
    <row r="389" spans="1:48" ht="30" customHeight="1" x14ac:dyDescent="0.3">
      <c r="A389" s="15" t="s">
        <v>58</v>
      </c>
      <c r="B389" s="15" t="s">
        <v>177</v>
      </c>
      <c r="C389" s="15" t="s">
        <v>60</v>
      </c>
      <c r="D389" s="13">
        <v>30</v>
      </c>
      <c r="E389" s="14"/>
      <c r="F389" s="14"/>
      <c r="G389" s="14"/>
      <c r="H389" s="14"/>
      <c r="I389" s="14"/>
      <c r="J389" s="14"/>
      <c r="K389" s="14"/>
      <c r="L389" s="14"/>
      <c r="M389" s="15"/>
      <c r="N389" s="1" t="s">
        <v>178</v>
      </c>
      <c r="O389" s="1" t="s">
        <v>52</v>
      </c>
      <c r="P389" s="1" t="s">
        <v>52</v>
      </c>
      <c r="Q389" s="1" t="s">
        <v>816</v>
      </c>
      <c r="R389" s="1" t="s">
        <v>62</v>
      </c>
      <c r="S389" s="1" t="s">
        <v>63</v>
      </c>
      <c r="T389" s="1" t="s">
        <v>63</v>
      </c>
      <c r="AR389" s="1" t="s">
        <v>52</v>
      </c>
      <c r="AS389" s="1" t="s">
        <v>52</v>
      </c>
      <c r="AU389" s="1" t="s">
        <v>817</v>
      </c>
      <c r="AV389">
        <v>283</v>
      </c>
    </row>
    <row r="390" spans="1:48" ht="30" customHeight="1" x14ac:dyDescent="0.3">
      <c r="A390" s="15" t="s">
        <v>58</v>
      </c>
      <c r="B390" s="15" t="s">
        <v>189</v>
      </c>
      <c r="C390" s="15" t="s">
        <v>60</v>
      </c>
      <c r="D390" s="13">
        <v>16</v>
      </c>
      <c r="E390" s="14"/>
      <c r="F390" s="14"/>
      <c r="G390" s="14"/>
      <c r="H390" s="14"/>
      <c r="I390" s="14"/>
      <c r="J390" s="14"/>
      <c r="K390" s="14"/>
      <c r="L390" s="14"/>
      <c r="M390" s="15"/>
      <c r="N390" s="1" t="s">
        <v>190</v>
      </c>
      <c r="O390" s="1" t="s">
        <v>52</v>
      </c>
      <c r="P390" s="1" t="s">
        <v>52</v>
      </c>
      <c r="Q390" s="1" t="s">
        <v>816</v>
      </c>
      <c r="R390" s="1" t="s">
        <v>62</v>
      </c>
      <c r="S390" s="1" t="s">
        <v>63</v>
      </c>
      <c r="T390" s="1" t="s">
        <v>63</v>
      </c>
      <c r="AR390" s="1" t="s">
        <v>52</v>
      </c>
      <c r="AS390" s="1" t="s">
        <v>52</v>
      </c>
      <c r="AU390" s="1" t="s">
        <v>818</v>
      </c>
      <c r="AV390">
        <v>284</v>
      </c>
    </row>
    <row r="391" spans="1:48" ht="30" customHeight="1" x14ac:dyDescent="0.3">
      <c r="A391" s="15" t="s">
        <v>58</v>
      </c>
      <c r="B391" s="15" t="s">
        <v>192</v>
      </c>
      <c r="C391" s="15" t="s">
        <v>60</v>
      </c>
      <c r="D391" s="13">
        <v>21</v>
      </c>
      <c r="E391" s="14"/>
      <c r="F391" s="14"/>
      <c r="G391" s="14"/>
      <c r="H391" s="14"/>
      <c r="I391" s="14"/>
      <c r="J391" s="14"/>
      <c r="K391" s="14"/>
      <c r="L391" s="14"/>
      <c r="M391" s="15"/>
      <c r="N391" s="1" t="s">
        <v>193</v>
      </c>
      <c r="O391" s="1" t="s">
        <v>52</v>
      </c>
      <c r="P391" s="1" t="s">
        <v>52</v>
      </c>
      <c r="Q391" s="1" t="s">
        <v>816</v>
      </c>
      <c r="R391" s="1" t="s">
        <v>62</v>
      </c>
      <c r="S391" s="1" t="s">
        <v>63</v>
      </c>
      <c r="T391" s="1" t="s">
        <v>63</v>
      </c>
      <c r="AR391" s="1" t="s">
        <v>52</v>
      </c>
      <c r="AS391" s="1" t="s">
        <v>52</v>
      </c>
      <c r="AU391" s="1" t="s">
        <v>819</v>
      </c>
      <c r="AV391">
        <v>285</v>
      </c>
    </row>
    <row r="392" spans="1:48" ht="30" customHeight="1" x14ac:dyDescent="0.3">
      <c r="A392" s="15" t="s">
        <v>820</v>
      </c>
      <c r="B392" s="15" t="s">
        <v>821</v>
      </c>
      <c r="C392" s="15" t="s">
        <v>67</v>
      </c>
      <c r="D392" s="13">
        <v>2</v>
      </c>
      <c r="E392" s="14"/>
      <c r="F392" s="14"/>
      <c r="G392" s="14"/>
      <c r="H392" s="14"/>
      <c r="I392" s="14"/>
      <c r="J392" s="14"/>
      <c r="K392" s="14"/>
      <c r="L392" s="14"/>
      <c r="M392" s="15"/>
      <c r="N392" s="1" t="s">
        <v>822</v>
      </c>
      <c r="O392" s="1" t="s">
        <v>52</v>
      </c>
      <c r="P392" s="1" t="s">
        <v>52</v>
      </c>
      <c r="Q392" s="1" t="s">
        <v>816</v>
      </c>
      <c r="R392" s="1" t="s">
        <v>62</v>
      </c>
      <c r="S392" s="1" t="s">
        <v>63</v>
      </c>
      <c r="T392" s="1" t="s">
        <v>63</v>
      </c>
      <c r="AR392" s="1" t="s">
        <v>52</v>
      </c>
      <c r="AS392" s="1" t="s">
        <v>52</v>
      </c>
      <c r="AU392" s="1" t="s">
        <v>823</v>
      </c>
      <c r="AV392">
        <v>286</v>
      </c>
    </row>
    <row r="393" spans="1:48" ht="30" customHeight="1" x14ac:dyDescent="0.3">
      <c r="A393" s="15" t="s">
        <v>820</v>
      </c>
      <c r="B393" s="15" t="s">
        <v>824</v>
      </c>
      <c r="C393" s="15" t="s">
        <v>67</v>
      </c>
      <c r="D393" s="13">
        <v>1</v>
      </c>
      <c r="E393" s="14"/>
      <c r="F393" s="14"/>
      <c r="G393" s="14"/>
      <c r="H393" s="14"/>
      <c r="I393" s="14"/>
      <c r="J393" s="14"/>
      <c r="K393" s="14"/>
      <c r="L393" s="14"/>
      <c r="M393" s="15"/>
      <c r="N393" s="1" t="s">
        <v>825</v>
      </c>
      <c r="O393" s="1" t="s">
        <v>52</v>
      </c>
      <c r="P393" s="1" t="s">
        <v>52</v>
      </c>
      <c r="Q393" s="1" t="s">
        <v>816</v>
      </c>
      <c r="R393" s="1" t="s">
        <v>62</v>
      </c>
      <c r="S393" s="1" t="s">
        <v>63</v>
      </c>
      <c r="T393" s="1" t="s">
        <v>63</v>
      </c>
      <c r="AR393" s="1" t="s">
        <v>52</v>
      </c>
      <c r="AS393" s="1" t="s">
        <v>52</v>
      </c>
      <c r="AU393" s="1" t="s">
        <v>826</v>
      </c>
      <c r="AV393">
        <v>287</v>
      </c>
    </row>
    <row r="394" spans="1:48" ht="30" customHeight="1" x14ac:dyDescent="0.3">
      <c r="A394" s="15" t="s">
        <v>827</v>
      </c>
      <c r="B394" s="15" t="s">
        <v>828</v>
      </c>
      <c r="C394" s="15" t="s">
        <v>67</v>
      </c>
      <c r="D394" s="13">
        <v>126</v>
      </c>
      <c r="E394" s="14"/>
      <c r="F394" s="14"/>
      <c r="G394" s="14"/>
      <c r="H394" s="14"/>
      <c r="I394" s="14"/>
      <c r="J394" s="14"/>
      <c r="K394" s="14"/>
      <c r="L394" s="14"/>
      <c r="M394" s="15"/>
      <c r="N394" s="1" t="s">
        <v>829</v>
      </c>
      <c r="O394" s="1" t="s">
        <v>52</v>
      </c>
      <c r="P394" s="1" t="s">
        <v>52</v>
      </c>
      <c r="Q394" s="1" t="s">
        <v>816</v>
      </c>
      <c r="R394" s="1" t="s">
        <v>62</v>
      </c>
      <c r="S394" s="1" t="s">
        <v>63</v>
      </c>
      <c r="T394" s="1" t="s">
        <v>63</v>
      </c>
      <c r="AR394" s="1" t="s">
        <v>52</v>
      </c>
      <c r="AS394" s="1" t="s">
        <v>52</v>
      </c>
      <c r="AU394" s="1" t="s">
        <v>830</v>
      </c>
      <c r="AV394">
        <v>288</v>
      </c>
    </row>
    <row r="395" spans="1:48" ht="30" customHeight="1" x14ac:dyDescent="0.3">
      <c r="A395" s="15" t="s">
        <v>126</v>
      </c>
      <c r="B395" s="15" t="s">
        <v>831</v>
      </c>
      <c r="C395" s="15" t="s">
        <v>67</v>
      </c>
      <c r="D395" s="13">
        <v>4</v>
      </c>
      <c r="E395" s="14"/>
      <c r="F395" s="14"/>
      <c r="G395" s="14"/>
      <c r="H395" s="14"/>
      <c r="I395" s="14"/>
      <c r="J395" s="14"/>
      <c r="K395" s="14"/>
      <c r="L395" s="14"/>
      <c r="M395" s="15"/>
      <c r="N395" s="1" t="s">
        <v>832</v>
      </c>
      <c r="O395" s="1" t="s">
        <v>52</v>
      </c>
      <c r="P395" s="1" t="s">
        <v>52</v>
      </c>
      <c r="Q395" s="1" t="s">
        <v>816</v>
      </c>
      <c r="R395" s="1" t="s">
        <v>62</v>
      </c>
      <c r="S395" s="1" t="s">
        <v>63</v>
      </c>
      <c r="T395" s="1" t="s">
        <v>63</v>
      </c>
      <c r="AR395" s="1" t="s">
        <v>52</v>
      </c>
      <c r="AS395" s="1" t="s">
        <v>52</v>
      </c>
      <c r="AU395" s="1" t="s">
        <v>833</v>
      </c>
      <c r="AV395">
        <v>289</v>
      </c>
    </row>
    <row r="396" spans="1:48" ht="30" customHeight="1" x14ac:dyDescent="0.3">
      <c r="A396" s="15" t="s">
        <v>126</v>
      </c>
      <c r="B396" s="15" t="s">
        <v>834</v>
      </c>
      <c r="C396" s="15" t="s">
        <v>67</v>
      </c>
      <c r="D396" s="13">
        <v>4</v>
      </c>
      <c r="E396" s="14"/>
      <c r="F396" s="14"/>
      <c r="G396" s="14"/>
      <c r="H396" s="14"/>
      <c r="I396" s="14"/>
      <c r="J396" s="14"/>
      <c r="K396" s="14"/>
      <c r="L396" s="14"/>
      <c r="M396" s="15"/>
      <c r="N396" s="1" t="s">
        <v>835</v>
      </c>
      <c r="O396" s="1" t="s">
        <v>52</v>
      </c>
      <c r="P396" s="1" t="s">
        <v>52</v>
      </c>
      <c r="Q396" s="1" t="s">
        <v>816</v>
      </c>
      <c r="R396" s="1" t="s">
        <v>62</v>
      </c>
      <c r="S396" s="1" t="s">
        <v>63</v>
      </c>
      <c r="T396" s="1" t="s">
        <v>63</v>
      </c>
      <c r="AR396" s="1" t="s">
        <v>52</v>
      </c>
      <c r="AS396" s="1" t="s">
        <v>52</v>
      </c>
      <c r="AU396" s="1" t="s">
        <v>836</v>
      </c>
      <c r="AV396">
        <v>290</v>
      </c>
    </row>
    <row r="397" spans="1:48" ht="30" customHeight="1" x14ac:dyDescent="0.3">
      <c r="A397" s="15" t="s">
        <v>65</v>
      </c>
      <c r="B397" s="15" t="s">
        <v>66</v>
      </c>
      <c r="C397" s="15" t="s">
        <v>67</v>
      </c>
      <c r="D397" s="13">
        <v>2</v>
      </c>
      <c r="E397" s="14"/>
      <c r="F397" s="14"/>
      <c r="G397" s="14"/>
      <c r="H397" s="14"/>
      <c r="I397" s="14"/>
      <c r="J397" s="14"/>
      <c r="K397" s="14"/>
      <c r="L397" s="14"/>
      <c r="M397" s="15"/>
      <c r="N397" s="1" t="s">
        <v>68</v>
      </c>
      <c r="O397" s="1" t="s">
        <v>52</v>
      </c>
      <c r="P397" s="1" t="s">
        <v>52</v>
      </c>
      <c r="Q397" s="1" t="s">
        <v>816</v>
      </c>
      <c r="R397" s="1" t="s">
        <v>62</v>
      </c>
      <c r="S397" s="1" t="s">
        <v>63</v>
      </c>
      <c r="T397" s="1" t="s">
        <v>63</v>
      </c>
      <c r="AR397" s="1" t="s">
        <v>52</v>
      </c>
      <c r="AS397" s="1" t="s">
        <v>52</v>
      </c>
      <c r="AU397" s="1" t="s">
        <v>837</v>
      </c>
      <c r="AV397">
        <v>291</v>
      </c>
    </row>
    <row r="398" spans="1:48" ht="30" customHeight="1" x14ac:dyDescent="0.3">
      <c r="A398" s="15" t="s">
        <v>65</v>
      </c>
      <c r="B398" s="15" t="s">
        <v>838</v>
      </c>
      <c r="C398" s="15" t="s">
        <v>67</v>
      </c>
      <c r="D398" s="13">
        <v>14</v>
      </c>
      <c r="E398" s="14"/>
      <c r="F398" s="14"/>
      <c r="G398" s="14"/>
      <c r="H398" s="14"/>
      <c r="I398" s="14"/>
      <c r="J398" s="14"/>
      <c r="K398" s="14"/>
      <c r="L398" s="14"/>
      <c r="M398" s="15"/>
      <c r="N398" s="1" t="s">
        <v>839</v>
      </c>
      <c r="O398" s="1" t="s">
        <v>52</v>
      </c>
      <c r="P398" s="1" t="s">
        <v>52</v>
      </c>
      <c r="Q398" s="1" t="s">
        <v>816</v>
      </c>
      <c r="R398" s="1" t="s">
        <v>62</v>
      </c>
      <c r="S398" s="1" t="s">
        <v>63</v>
      </c>
      <c r="T398" s="1" t="s">
        <v>63</v>
      </c>
      <c r="AR398" s="1" t="s">
        <v>52</v>
      </c>
      <c r="AS398" s="1" t="s">
        <v>52</v>
      </c>
      <c r="AU398" s="1" t="s">
        <v>840</v>
      </c>
      <c r="AV398">
        <v>292</v>
      </c>
    </row>
    <row r="399" spans="1:48" ht="30" customHeight="1" x14ac:dyDescent="0.3">
      <c r="A399" s="15" t="s">
        <v>841</v>
      </c>
      <c r="B399" s="15" t="s">
        <v>842</v>
      </c>
      <c r="C399" s="15" t="s">
        <v>843</v>
      </c>
      <c r="D399" s="13">
        <v>20</v>
      </c>
      <c r="E399" s="14"/>
      <c r="F399" s="14"/>
      <c r="G399" s="14"/>
      <c r="H399" s="14"/>
      <c r="I399" s="14"/>
      <c r="J399" s="14"/>
      <c r="K399" s="14"/>
      <c r="L399" s="14"/>
      <c r="M399" s="15"/>
      <c r="N399" s="1" t="s">
        <v>844</v>
      </c>
      <c r="O399" s="1" t="s">
        <v>52</v>
      </c>
      <c r="P399" s="1" t="s">
        <v>52</v>
      </c>
      <c r="Q399" s="1" t="s">
        <v>816</v>
      </c>
      <c r="R399" s="1" t="s">
        <v>62</v>
      </c>
      <c r="S399" s="1" t="s">
        <v>63</v>
      </c>
      <c r="T399" s="1" t="s">
        <v>63</v>
      </c>
      <c r="AR399" s="1" t="s">
        <v>52</v>
      </c>
      <c r="AS399" s="1" t="s">
        <v>52</v>
      </c>
      <c r="AU399" s="1" t="s">
        <v>845</v>
      </c>
      <c r="AV399">
        <v>293</v>
      </c>
    </row>
    <row r="400" spans="1:48" ht="30" customHeight="1" x14ac:dyDescent="0.3">
      <c r="A400" s="15" t="s">
        <v>846</v>
      </c>
      <c r="B400" s="15" t="s">
        <v>847</v>
      </c>
      <c r="C400" s="15" t="s">
        <v>60</v>
      </c>
      <c r="D400" s="13">
        <v>10</v>
      </c>
      <c r="E400" s="14"/>
      <c r="F400" s="14"/>
      <c r="G400" s="14"/>
      <c r="H400" s="14"/>
      <c r="I400" s="14"/>
      <c r="J400" s="14"/>
      <c r="K400" s="14"/>
      <c r="L400" s="14"/>
      <c r="M400" s="15"/>
      <c r="N400" s="1" t="s">
        <v>848</v>
      </c>
      <c r="O400" s="1" t="s">
        <v>52</v>
      </c>
      <c r="P400" s="1" t="s">
        <v>52</v>
      </c>
      <c r="Q400" s="1" t="s">
        <v>816</v>
      </c>
      <c r="R400" s="1" t="s">
        <v>62</v>
      </c>
      <c r="S400" s="1" t="s">
        <v>63</v>
      </c>
      <c r="T400" s="1" t="s">
        <v>63</v>
      </c>
      <c r="AR400" s="1" t="s">
        <v>52</v>
      </c>
      <c r="AS400" s="1" t="s">
        <v>52</v>
      </c>
      <c r="AU400" s="1" t="s">
        <v>849</v>
      </c>
      <c r="AV400">
        <v>294</v>
      </c>
    </row>
    <row r="401" spans="1:48" ht="30" customHeight="1" x14ac:dyDescent="0.3">
      <c r="A401" s="15" t="s">
        <v>846</v>
      </c>
      <c r="B401" s="15" t="s">
        <v>850</v>
      </c>
      <c r="C401" s="15" t="s">
        <v>60</v>
      </c>
      <c r="D401" s="13">
        <v>16</v>
      </c>
      <c r="E401" s="14"/>
      <c r="F401" s="14"/>
      <c r="G401" s="14"/>
      <c r="H401" s="14"/>
      <c r="I401" s="14"/>
      <c r="J401" s="14"/>
      <c r="K401" s="14"/>
      <c r="L401" s="14"/>
      <c r="M401" s="15"/>
      <c r="N401" s="1" t="s">
        <v>851</v>
      </c>
      <c r="O401" s="1" t="s">
        <v>52</v>
      </c>
      <c r="P401" s="1" t="s">
        <v>52</v>
      </c>
      <c r="Q401" s="1" t="s">
        <v>816</v>
      </c>
      <c r="R401" s="1" t="s">
        <v>62</v>
      </c>
      <c r="S401" s="1" t="s">
        <v>63</v>
      </c>
      <c r="T401" s="1" t="s">
        <v>63</v>
      </c>
      <c r="AR401" s="1" t="s">
        <v>52</v>
      </c>
      <c r="AS401" s="1" t="s">
        <v>52</v>
      </c>
      <c r="AU401" s="1" t="s">
        <v>852</v>
      </c>
      <c r="AV401">
        <v>295</v>
      </c>
    </row>
    <row r="402" spans="1:48" ht="30" customHeight="1" x14ac:dyDescent="0.3">
      <c r="A402" s="15" t="s">
        <v>846</v>
      </c>
      <c r="B402" s="15" t="s">
        <v>853</v>
      </c>
      <c r="C402" s="15" t="s">
        <v>60</v>
      </c>
      <c r="D402" s="13">
        <v>21</v>
      </c>
      <c r="E402" s="14"/>
      <c r="F402" s="14"/>
      <c r="G402" s="14"/>
      <c r="H402" s="14"/>
      <c r="I402" s="14"/>
      <c r="J402" s="14"/>
      <c r="K402" s="14"/>
      <c r="L402" s="14"/>
      <c r="M402" s="15"/>
      <c r="N402" s="1" t="s">
        <v>854</v>
      </c>
      <c r="O402" s="1" t="s">
        <v>52</v>
      </c>
      <c r="P402" s="1" t="s">
        <v>52</v>
      </c>
      <c r="Q402" s="1" t="s">
        <v>816</v>
      </c>
      <c r="R402" s="1" t="s">
        <v>62</v>
      </c>
      <c r="S402" s="1" t="s">
        <v>63</v>
      </c>
      <c r="T402" s="1" t="s">
        <v>63</v>
      </c>
      <c r="AR402" s="1" t="s">
        <v>52</v>
      </c>
      <c r="AS402" s="1" t="s">
        <v>52</v>
      </c>
      <c r="AU402" s="1" t="s">
        <v>855</v>
      </c>
      <c r="AV402">
        <v>296</v>
      </c>
    </row>
    <row r="403" spans="1:48" ht="30" customHeight="1" x14ac:dyDescent="0.3">
      <c r="A403" s="15" t="s">
        <v>856</v>
      </c>
      <c r="B403" s="15" t="s">
        <v>857</v>
      </c>
      <c r="C403" s="15" t="s">
        <v>67</v>
      </c>
      <c r="D403" s="13">
        <v>20</v>
      </c>
      <c r="E403" s="14"/>
      <c r="F403" s="14"/>
      <c r="G403" s="14"/>
      <c r="H403" s="14"/>
      <c r="I403" s="14"/>
      <c r="J403" s="14"/>
      <c r="K403" s="14"/>
      <c r="L403" s="14"/>
      <c r="M403" s="15"/>
      <c r="N403" s="1" t="s">
        <v>858</v>
      </c>
      <c r="O403" s="1" t="s">
        <v>52</v>
      </c>
      <c r="P403" s="1" t="s">
        <v>52</v>
      </c>
      <c r="Q403" s="1" t="s">
        <v>816</v>
      </c>
      <c r="R403" s="1" t="s">
        <v>62</v>
      </c>
      <c r="S403" s="1" t="s">
        <v>63</v>
      </c>
      <c r="T403" s="1" t="s">
        <v>63</v>
      </c>
      <c r="AR403" s="1" t="s">
        <v>52</v>
      </c>
      <c r="AS403" s="1" t="s">
        <v>52</v>
      </c>
      <c r="AU403" s="1" t="s">
        <v>859</v>
      </c>
      <c r="AV403">
        <v>297</v>
      </c>
    </row>
    <row r="404" spans="1:48" ht="30" customHeight="1" x14ac:dyDescent="0.3">
      <c r="A404" s="15" t="s">
        <v>860</v>
      </c>
      <c r="B404" s="15" t="s">
        <v>861</v>
      </c>
      <c r="C404" s="15" t="s">
        <v>67</v>
      </c>
      <c r="D404" s="13">
        <v>12</v>
      </c>
      <c r="E404" s="14"/>
      <c r="F404" s="14"/>
      <c r="G404" s="14"/>
      <c r="H404" s="14"/>
      <c r="I404" s="14"/>
      <c r="J404" s="14"/>
      <c r="K404" s="14"/>
      <c r="L404" s="14"/>
      <c r="M404" s="15"/>
      <c r="N404" s="1" t="s">
        <v>862</v>
      </c>
      <c r="O404" s="1" t="s">
        <v>52</v>
      </c>
      <c r="P404" s="1" t="s">
        <v>52</v>
      </c>
      <c r="Q404" s="1" t="s">
        <v>816</v>
      </c>
      <c r="R404" s="1" t="s">
        <v>62</v>
      </c>
      <c r="S404" s="1" t="s">
        <v>63</v>
      </c>
      <c r="T404" s="1" t="s">
        <v>63</v>
      </c>
      <c r="AR404" s="1" t="s">
        <v>52</v>
      </c>
      <c r="AS404" s="1" t="s">
        <v>52</v>
      </c>
      <c r="AU404" s="1" t="s">
        <v>863</v>
      </c>
      <c r="AV404">
        <v>298</v>
      </c>
    </row>
    <row r="405" spans="1:48" ht="30" customHeight="1" x14ac:dyDescent="0.3">
      <c r="A405" s="15" t="s">
        <v>864</v>
      </c>
      <c r="B405" s="15" t="s">
        <v>865</v>
      </c>
      <c r="C405" s="15" t="s">
        <v>866</v>
      </c>
      <c r="D405" s="13">
        <v>1039</v>
      </c>
      <c r="E405" s="14"/>
      <c r="F405" s="14"/>
      <c r="G405" s="14"/>
      <c r="H405" s="14"/>
      <c r="I405" s="14"/>
      <c r="J405" s="14"/>
      <c r="K405" s="14"/>
      <c r="L405" s="14"/>
      <c r="M405" s="15"/>
      <c r="N405" s="1" t="s">
        <v>867</v>
      </c>
      <c r="O405" s="1" t="s">
        <v>52</v>
      </c>
      <c r="P405" s="1" t="s">
        <v>52</v>
      </c>
      <c r="Q405" s="1" t="s">
        <v>816</v>
      </c>
      <c r="R405" s="1" t="s">
        <v>62</v>
      </c>
      <c r="S405" s="1" t="s">
        <v>63</v>
      </c>
      <c r="T405" s="1" t="s">
        <v>63</v>
      </c>
      <c r="AR405" s="1" t="s">
        <v>52</v>
      </c>
      <c r="AS405" s="1" t="s">
        <v>52</v>
      </c>
      <c r="AU405" s="1" t="s">
        <v>868</v>
      </c>
      <c r="AV405">
        <v>299</v>
      </c>
    </row>
    <row r="406" spans="1:48" ht="30" customHeight="1" x14ac:dyDescent="0.3">
      <c r="A406" s="13"/>
      <c r="B406" s="13"/>
      <c r="C406" s="13"/>
      <c r="D406" s="13"/>
      <c r="E406" s="14"/>
      <c r="F406" s="14"/>
      <c r="G406" s="14"/>
      <c r="H406" s="14"/>
      <c r="I406" s="14"/>
      <c r="J406" s="14"/>
      <c r="K406" s="14"/>
      <c r="L406" s="14"/>
      <c r="M406" s="13"/>
      <c r="Q406" s="1" t="s">
        <v>816</v>
      </c>
    </row>
    <row r="407" spans="1:48" ht="30" customHeight="1" x14ac:dyDescent="0.3">
      <c r="A407" s="13"/>
      <c r="B407" s="13"/>
      <c r="C407" s="13"/>
      <c r="D407" s="13"/>
      <c r="E407" s="14"/>
      <c r="F407" s="14"/>
      <c r="G407" s="14"/>
      <c r="H407" s="14"/>
      <c r="I407" s="14"/>
      <c r="J407" s="14"/>
      <c r="K407" s="14"/>
      <c r="L407" s="14"/>
      <c r="M407" s="13"/>
      <c r="Q407" s="1" t="s">
        <v>816</v>
      </c>
    </row>
    <row r="408" spans="1:48" ht="30" customHeight="1" x14ac:dyDescent="0.3">
      <c r="A408" s="13"/>
      <c r="B408" s="13"/>
      <c r="C408" s="13"/>
      <c r="D408" s="13"/>
      <c r="E408" s="14"/>
      <c r="F408" s="14"/>
      <c r="G408" s="14"/>
      <c r="H408" s="14"/>
      <c r="I408" s="14"/>
      <c r="J408" s="14"/>
      <c r="K408" s="14"/>
      <c r="L408" s="14"/>
      <c r="M408" s="13"/>
      <c r="Q408" s="1" t="s">
        <v>816</v>
      </c>
    </row>
    <row r="409" spans="1:48" ht="30" customHeight="1" x14ac:dyDescent="0.3">
      <c r="A409" s="13"/>
      <c r="B409" s="13"/>
      <c r="C409" s="13"/>
      <c r="D409" s="13"/>
      <c r="E409" s="14"/>
      <c r="F409" s="14"/>
      <c r="G409" s="14"/>
      <c r="H409" s="14"/>
      <c r="I409" s="14"/>
      <c r="J409" s="14"/>
      <c r="K409" s="14"/>
      <c r="L409" s="14"/>
      <c r="M409" s="13"/>
      <c r="Q409" s="1" t="s">
        <v>816</v>
      </c>
    </row>
    <row r="410" spans="1:48" ht="30" customHeight="1" x14ac:dyDescent="0.3">
      <c r="A410" s="13"/>
      <c r="B410" s="13"/>
      <c r="C410" s="13"/>
      <c r="D410" s="13"/>
      <c r="E410" s="14"/>
      <c r="F410" s="14"/>
      <c r="G410" s="14"/>
      <c r="H410" s="14"/>
      <c r="I410" s="14"/>
      <c r="J410" s="14"/>
      <c r="K410" s="14"/>
      <c r="L410" s="14"/>
      <c r="M410" s="13"/>
      <c r="Q410" s="1" t="s">
        <v>816</v>
      </c>
    </row>
    <row r="411" spans="1:48" ht="30" customHeight="1" x14ac:dyDescent="0.3">
      <c r="A411" s="15" t="s">
        <v>106</v>
      </c>
      <c r="B411" s="13"/>
      <c r="C411" s="13"/>
      <c r="D411" s="13"/>
      <c r="E411" s="14"/>
      <c r="F411" s="14">
        <f>SUMIF(Q389:Q410,"010111",F389:F410)</f>
        <v>0</v>
      </c>
      <c r="G411" s="14"/>
      <c r="H411" s="14">
        <f>SUMIF(Q389:Q410,"010111",H389:H410)</f>
        <v>0</v>
      </c>
      <c r="I411" s="14"/>
      <c r="J411" s="14">
        <f>SUMIF(Q389:Q410,"010111",J389:J410)</f>
        <v>0</v>
      </c>
      <c r="K411" s="14"/>
      <c r="L411" s="14">
        <f>SUMIF(Q389:Q410,"010111",L389:L410)</f>
        <v>0</v>
      </c>
      <c r="M411" s="13"/>
      <c r="N411" t="s">
        <v>107</v>
      </c>
    </row>
    <row r="412" spans="1:48" ht="30" customHeight="1" x14ac:dyDescent="0.3">
      <c r="A412" s="15" t="s">
        <v>869</v>
      </c>
      <c r="B412" s="15" t="s">
        <v>52</v>
      </c>
      <c r="C412" s="13"/>
      <c r="D412" s="13"/>
      <c r="E412" s="14"/>
      <c r="F412" s="14"/>
      <c r="G412" s="14"/>
      <c r="H412" s="14"/>
      <c r="I412" s="14"/>
      <c r="J412" s="14"/>
      <c r="K412" s="14"/>
      <c r="L412" s="14"/>
      <c r="M412" s="13"/>
      <c r="Q412" s="1" t="s">
        <v>870</v>
      </c>
    </row>
    <row r="413" spans="1:48" ht="30" customHeight="1" x14ac:dyDescent="0.3">
      <c r="A413" s="15" t="s">
        <v>871</v>
      </c>
      <c r="B413" s="15" t="s">
        <v>52</v>
      </c>
      <c r="C413" s="15" t="s">
        <v>112</v>
      </c>
      <c r="D413" s="13">
        <v>1</v>
      </c>
      <c r="E413" s="14"/>
      <c r="F413" s="14"/>
      <c r="G413" s="14"/>
      <c r="H413" s="14"/>
      <c r="I413" s="14"/>
      <c r="J413" s="14"/>
      <c r="K413" s="14"/>
      <c r="L413" s="14"/>
      <c r="M413" s="15" t="s">
        <v>113</v>
      </c>
      <c r="N413" s="1" t="s">
        <v>872</v>
      </c>
      <c r="O413" s="1" t="s">
        <v>52</v>
      </c>
      <c r="P413" s="1" t="s">
        <v>52</v>
      </c>
      <c r="Q413" s="1" t="s">
        <v>52</v>
      </c>
      <c r="R413" s="1" t="s">
        <v>62</v>
      </c>
      <c r="S413" s="1" t="s">
        <v>63</v>
      </c>
      <c r="T413" s="1" t="s">
        <v>63</v>
      </c>
      <c r="AR413" s="1" t="s">
        <v>113</v>
      </c>
      <c r="AS413" s="1" t="s">
        <v>52</v>
      </c>
      <c r="AU413" s="1" t="s">
        <v>873</v>
      </c>
      <c r="AV413">
        <v>554</v>
      </c>
    </row>
    <row r="414" spans="1:48" ht="30" customHeight="1" x14ac:dyDescent="0.3">
      <c r="A414" s="15" t="s">
        <v>87</v>
      </c>
      <c r="B414" s="15" t="s">
        <v>874</v>
      </c>
      <c r="C414" s="15" t="s">
        <v>60</v>
      </c>
      <c r="D414" s="13">
        <v>194</v>
      </c>
      <c r="E414" s="14"/>
      <c r="F414" s="14"/>
      <c r="G414" s="14"/>
      <c r="H414" s="14"/>
      <c r="I414" s="14"/>
      <c r="J414" s="14"/>
      <c r="K414" s="14"/>
      <c r="L414" s="14"/>
      <c r="M414" s="15"/>
      <c r="N414" s="1" t="s">
        <v>875</v>
      </c>
      <c r="O414" s="1" t="s">
        <v>52</v>
      </c>
      <c r="P414" s="1" t="s">
        <v>52</v>
      </c>
      <c r="Q414" s="1" t="s">
        <v>870</v>
      </c>
      <c r="R414" s="1" t="s">
        <v>62</v>
      </c>
      <c r="S414" s="1" t="s">
        <v>63</v>
      </c>
      <c r="T414" s="1" t="s">
        <v>63</v>
      </c>
      <c r="AR414" s="1" t="s">
        <v>52</v>
      </c>
      <c r="AS414" s="1" t="s">
        <v>52</v>
      </c>
      <c r="AU414" s="1" t="s">
        <v>876</v>
      </c>
      <c r="AV414">
        <v>625</v>
      </c>
    </row>
    <row r="415" spans="1:48" ht="30" customHeight="1" x14ac:dyDescent="0.3">
      <c r="A415" s="15" t="s">
        <v>87</v>
      </c>
      <c r="B415" s="15" t="s">
        <v>877</v>
      </c>
      <c r="C415" s="15" t="s">
        <v>60</v>
      </c>
      <c r="D415" s="13">
        <v>16</v>
      </c>
      <c r="E415" s="14"/>
      <c r="F415" s="14"/>
      <c r="G415" s="14"/>
      <c r="H415" s="14"/>
      <c r="I415" s="14"/>
      <c r="J415" s="14"/>
      <c r="K415" s="14"/>
      <c r="L415" s="14"/>
      <c r="M415" s="15"/>
      <c r="N415" s="1" t="s">
        <v>878</v>
      </c>
      <c r="O415" s="1" t="s">
        <v>52</v>
      </c>
      <c r="P415" s="1" t="s">
        <v>52</v>
      </c>
      <c r="Q415" s="1" t="s">
        <v>870</v>
      </c>
      <c r="R415" s="1" t="s">
        <v>62</v>
      </c>
      <c r="S415" s="1" t="s">
        <v>63</v>
      </c>
      <c r="T415" s="1" t="s">
        <v>63</v>
      </c>
      <c r="AR415" s="1" t="s">
        <v>52</v>
      </c>
      <c r="AS415" s="1" t="s">
        <v>52</v>
      </c>
      <c r="AU415" s="1" t="s">
        <v>879</v>
      </c>
      <c r="AV415">
        <v>626</v>
      </c>
    </row>
    <row r="416" spans="1:48" ht="30" customHeight="1" x14ac:dyDescent="0.3">
      <c r="A416" s="15" t="s">
        <v>87</v>
      </c>
      <c r="B416" s="15" t="s">
        <v>880</v>
      </c>
      <c r="C416" s="15" t="s">
        <v>60</v>
      </c>
      <c r="D416" s="13">
        <v>250</v>
      </c>
      <c r="E416" s="14"/>
      <c r="F416" s="14"/>
      <c r="G416" s="14"/>
      <c r="H416" s="14"/>
      <c r="I416" s="14"/>
      <c r="J416" s="14"/>
      <c r="K416" s="14"/>
      <c r="L416" s="14"/>
      <c r="M416" s="15"/>
      <c r="N416" s="1" t="s">
        <v>881</v>
      </c>
      <c r="O416" s="1" t="s">
        <v>52</v>
      </c>
      <c r="P416" s="1" t="s">
        <v>52</v>
      </c>
      <c r="Q416" s="1" t="s">
        <v>870</v>
      </c>
      <c r="R416" s="1" t="s">
        <v>62</v>
      </c>
      <c r="S416" s="1" t="s">
        <v>63</v>
      </c>
      <c r="T416" s="1" t="s">
        <v>63</v>
      </c>
      <c r="AR416" s="1" t="s">
        <v>52</v>
      </c>
      <c r="AS416" s="1" t="s">
        <v>52</v>
      </c>
      <c r="AU416" s="1" t="s">
        <v>882</v>
      </c>
      <c r="AV416">
        <v>628</v>
      </c>
    </row>
    <row r="417" spans="1:48" ht="30" customHeight="1" x14ac:dyDescent="0.3">
      <c r="A417" s="15" t="s">
        <v>87</v>
      </c>
      <c r="B417" s="15" t="s">
        <v>883</v>
      </c>
      <c r="C417" s="15" t="s">
        <v>60</v>
      </c>
      <c r="D417" s="13">
        <v>194</v>
      </c>
      <c r="E417" s="14"/>
      <c r="F417" s="14"/>
      <c r="G417" s="14"/>
      <c r="H417" s="14"/>
      <c r="I417" s="14"/>
      <c r="J417" s="14"/>
      <c r="K417" s="14"/>
      <c r="L417" s="14"/>
      <c r="M417" s="15"/>
      <c r="N417" s="1" t="s">
        <v>884</v>
      </c>
      <c r="O417" s="1" t="s">
        <v>52</v>
      </c>
      <c r="P417" s="1" t="s">
        <v>52</v>
      </c>
      <c r="Q417" s="1" t="s">
        <v>870</v>
      </c>
      <c r="R417" s="1" t="s">
        <v>62</v>
      </c>
      <c r="S417" s="1" t="s">
        <v>63</v>
      </c>
      <c r="T417" s="1" t="s">
        <v>63</v>
      </c>
      <c r="AR417" s="1" t="s">
        <v>52</v>
      </c>
      <c r="AS417" s="1" t="s">
        <v>52</v>
      </c>
      <c r="AU417" s="1" t="s">
        <v>885</v>
      </c>
      <c r="AV417">
        <v>627</v>
      </c>
    </row>
    <row r="418" spans="1:48" ht="30" customHeight="1" x14ac:dyDescent="0.3">
      <c r="A418" s="15" t="s">
        <v>87</v>
      </c>
      <c r="B418" s="15" t="s">
        <v>231</v>
      </c>
      <c r="C418" s="15" t="s">
        <v>60</v>
      </c>
      <c r="D418" s="13">
        <v>16</v>
      </c>
      <c r="E418" s="14"/>
      <c r="F418" s="14"/>
      <c r="G418" s="14"/>
      <c r="H418" s="14"/>
      <c r="I418" s="14"/>
      <c r="J418" s="14"/>
      <c r="K418" s="14"/>
      <c r="L418" s="14"/>
      <c r="M418" s="15"/>
      <c r="N418" s="1" t="s">
        <v>261</v>
      </c>
      <c r="O418" s="1" t="s">
        <v>52</v>
      </c>
      <c r="P418" s="1" t="s">
        <v>52</v>
      </c>
      <c r="Q418" s="1" t="s">
        <v>870</v>
      </c>
      <c r="R418" s="1" t="s">
        <v>62</v>
      </c>
      <c r="S418" s="1" t="s">
        <v>63</v>
      </c>
      <c r="T418" s="1" t="s">
        <v>63</v>
      </c>
      <c r="AR418" s="1" t="s">
        <v>52</v>
      </c>
      <c r="AS418" s="1" t="s">
        <v>52</v>
      </c>
      <c r="AU418" s="1" t="s">
        <v>886</v>
      </c>
      <c r="AV418">
        <v>629</v>
      </c>
    </row>
    <row r="419" spans="1:48" ht="30" customHeight="1" x14ac:dyDescent="0.3">
      <c r="A419" s="15" t="s">
        <v>887</v>
      </c>
      <c r="B419" s="15" t="s">
        <v>888</v>
      </c>
      <c r="C419" s="15" t="s">
        <v>866</v>
      </c>
      <c r="D419" s="13">
        <v>105</v>
      </c>
      <c r="E419" s="14"/>
      <c r="F419" s="14"/>
      <c r="G419" s="14"/>
      <c r="H419" s="14"/>
      <c r="I419" s="14"/>
      <c r="J419" s="14"/>
      <c r="K419" s="14"/>
      <c r="L419" s="14"/>
      <c r="M419" s="15"/>
      <c r="N419" s="1" t="s">
        <v>889</v>
      </c>
      <c r="O419" s="1" t="s">
        <v>52</v>
      </c>
      <c r="P419" s="1" t="s">
        <v>52</v>
      </c>
      <c r="Q419" s="1" t="s">
        <v>870</v>
      </c>
      <c r="R419" s="1" t="s">
        <v>63</v>
      </c>
      <c r="S419" s="1" t="s">
        <v>63</v>
      </c>
      <c r="T419" s="1" t="s">
        <v>62</v>
      </c>
      <c r="AR419" s="1" t="s">
        <v>52</v>
      </c>
      <c r="AS419" s="1" t="s">
        <v>52</v>
      </c>
      <c r="AU419" s="1" t="s">
        <v>890</v>
      </c>
      <c r="AV419">
        <v>630</v>
      </c>
    </row>
    <row r="420" spans="1:48" ht="30" customHeight="1" x14ac:dyDescent="0.3">
      <c r="A420" s="15" t="s">
        <v>58</v>
      </c>
      <c r="B420" s="15" t="s">
        <v>177</v>
      </c>
      <c r="C420" s="15" t="s">
        <v>60</v>
      </c>
      <c r="D420" s="13">
        <v>444</v>
      </c>
      <c r="E420" s="14"/>
      <c r="F420" s="14"/>
      <c r="G420" s="14"/>
      <c r="H420" s="14"/>
      <c r="I420" s="14"/>
      <c r="J420" s="14"/>
      <c r="K420" s="14"/>
      <c r="L420" s="14"/>
      <c r="M420" s="15"/>
      <c r="N420" s="1" t="s">
        <v>891</v>
      </c>
      <c r="O420" s="1" t="s">
        <v>52</v>
      </c>
      <c r="P420" s="1" t="s">
        <v>52</v>
      </c>
      <c r="Q420" s="1" t="s">
        <v>870</v>
      </c>
      <c r="R420" s="1" t="s">
        <v>62</v>
      </c>
      <c r="S420" s="1" t="s">
        <v>63</v>
      </c>
      <c r="T420" s="1" t="s">
        <v>63</v>
      </c>
      <c r="AR420" s="1" t="s">
        <v>52</v>
      </c>
      <c r="AS420" s="1" t="s">
        <v>52</v>
      </c>
      <c r="AU420" s="1" t="s">
        <v>892</v>
      </c>
      <c r="AV420">
        <v>632</v>
      </c>
    </row>
    <row r="421" spans="1:48" ht="30" customHeight="1" x14ac:dyDescent="0.3">
      <c r="A421" s="15" t="s">
        <v>58</v>
      </c>
      <c r="B421" s="15" t="s">
        <v>180</v>
      </c>
      <c r="C421" s="15" t="s">
        <v>60</v>
      </c>
      <c r="D421" s="13">
        <v>8</v>
      </c>
      <c r="E421" s="14"/>
      <c r="F421" s="14"/>
      <c r="G421" s="14"/>
      <c r="H421" s="14"/>
      <c r="I421" s="14"/>
      <c r="J421" s="14"/>
      <c r="K421" s="14"/>
      <c r="L421" s="14"/>
      <c r="M421" s="15"/>
      <c r="N421" s="1" t="s">
        <v>893</v>
      </c>
      <c r="O421" s="1" t="s">
        <v>52</v>
      </c>
      <c r="P421" s="1" t="s">
        <v>52</v>
      </c>
      <c r="Q421" s="1" t="s">
        <v>870</v>
      </c>
      <c r="R421" s="1" t="s">
        <v>62</v>
      </c>
      <c r="S421" s="1" t="s">
        <v>63</v>
      </c>
      <c r="T421" s="1" t="s">
        <v>63</v>
      </c>
      <c r="AR421" s="1" t="s">
        <v>52</v>
      </c>
      <c r="AS421" s="1" t="s">
        <v>52</v>
      </c>
      <c r="AU421" s="1" t="s">
        <v>894</v>
      </c>
      <c r="AV421">
        <v>633</v>
      </c>
    </row>
    <row r="422" spans="1:48" ht="30" customHeight="1" x14ac:dyDescent="0.3">
      <c r="A422" s="15" t="s">
        <v>58</v>
      </c>
      <c r="B422" s="15" t="s">
        <v>183</v>
      </c>
      <c r="C422" s="15" t="s">
        <v>60</v>
      </c>
      <c r="D422" s="13">
        <v>97</v>
      </c>
      <c r="E422" s="14"/>
      <c r="F422" s="14"/>
      <c r="G422" s="14"/>
      <c r="H422" s="14"/>
      <c r="I422" s="14"/>
      <c r="J422" s="14"/>
      <c r="K422" s="14"/>
      <c r="L422" s="14"/>
      <c r="M422" s="15"/>
      <c r="N422" s="1" t="s">
        <v>895</v>
      </c>
      <c r="O422" s="1" t="s">
        <v>52</v>
      </c>
      <c r="P422" s="1" t="s">
        <v>52</v>
      </c>
      <c r="Q422" s="1" t="s">
        <v>870</v>
      </c>
      <c r="R422" s="1" t="s">
        <v>62</v>
      </c>
      <c r="S422" s="1" t="s">
        <v>63</v>
      </c>
      <c r="T422" s="1" t="s">
        <v>63</v>
      </c>
      <c r="AR422" s="1" t="s">
        <v>52</v>
      </c>
      <c r="AS422" s="1" t="s">
        <v>52</v>
      </c>
      <c r="AU422" s="1" t="s">
        <v>896</v>
      </c>
      <c r="AV422">
        <v>634</v>
      </c>
    </row>
    <row r="423" spans="1:48" ht="30" customHeight="1" x14ac:dyDescent="0.3">
      <c r="A423" s="15" t="s">
        <v>897</v>
      </c>
      <c r="B423" s="15" t="s">
        <v>898</v>
      </c>
      <c r="C423" s="15" t="s">
        <v>60</v>
      </c>
      <c r="D423" s="13">
        <v>730</v>
      </c>
      <c r="E423" s="14"/>
      <c r="F423" s="14"/>
      <c r="G423" s="14"/>
      <c r="H423" s="14"/>
      <c r="I423" s="14"/>
      <c r="J423" s="14"/>
      <c r="K423" s="14"/>
      <c r="L423" s="14"/>
      <c r="M423" s="15"/>
      <c r="N423" s="1" t="s">
        <v>899</v>
      </c>
      <c r="O423" s="1" t="s">
        <v>52</v>
      </c>
      <c r="P423" s="1" t="s">
        <v>52</v>
      </c>
      <c r="Q423" s="1" t="s">
        <v>870</v>
      </c>
      <c r="R423" s="1" t="s">
        <v>62</v>
      </c>
      <c r="S423" s="1" t="s">
        <v>63</v>
      </c>
      <c r="T423" s="1" t="s">
        <v>63</v>
      </c>
      <c r="AR423" s="1" t="s">
        <v>52</v>
      </c>
      <c r="AS423" s="1" t="s">
        <v>52</v>
      </c>
      <c r="AU423" s="1" t="s">
        <v>900</v>
      </c>
      <c r="AV423">
        <v>631</v>
      </c>
    </row>
    <row r="424" spans="1:48" ht="30" customHeight="1" x14ac:dyDescent="0.3">
      <c r="A424" s="15" t="s">
        <v>901</v>
      </c>
      <c r="B424" s="15" t="s">
        <v>902</v>
      </c>
      <c r="C424" s="15" t="s">
        <v>60</v>
      </c>
      <c r="D424" s="13">
        <v>20</v>
      </c>
      <c r="E424" s="14"/>
      <c r="F424" s="14"/>
      <c r="G424" s="14"/>
      <c r="H424" s="14"/>
      <c r="I424" s="14"/>
      <c r="J424" s="14"/>
      <c r="K424" s="14"/>
      <c r="L424" s="14"/>
      <c r="M424" s="15"/>
      <c r="N424" s="1" t="s">
        <v>903</v>
      </c>
      <c r="O424" s="1" t="s">
        <v>52</v>
      </c>
      <c r="P424" s="1" t="s">
        <v>52</v>
      </c>
      <c r="Q424" s="1" t="s">
        <v>870</v>
      </c>
      <c r="R424" s="1" t="s">
        <v>62</v>
      </c>
      <c r="S424" s="1" t="s">
        <v>63</v>
      </c>
      <c r="T424" s="1" t="s">
        <v>63</v>
      </c>
      <c r="AR424" s="1" t="s">
        <v>52</v>
      </c>
      <c r="AS424" s="1" t="s">
        <v>52</v>
      </c>
      <c r="AU424" s="1" t="s">
        <v>904</v>
      </c>
      <c r="AV424">
        <v>635</v>
      </c>
    </row>
    <row r="425" spans="1:48" ht="30" customHeight="1" x14ac:dyDescent="0.3">
      <c r="A425" s="15" t="s">
        <v>905</v>
      </c>
      <c r="B425" s="15" t="s">
        <v>906</v>
      </c>
      <c r="C425" s="15" t="s">
        <v>67</v>
      </c>
      <c r="D425" s="13">
        <v>1</v>
      </c>
      <c r="E425" s="14"/>
      <c r="F425" s="14"/>
      <c r="G425" s="14"/>
      <c r="H425" s="14"/>
      <c r="I425" s="14"/>
      <c r="J425" s="14"/>
      <c r="K425" s="14"/>
      <c r="L425" s="14"/>
      <c r="M425" s="15"/>
      <c r="N425" s="1" t="s">
        <v>907</v>
      </c>
      <c r="O425" s="1" t="s">
        <v>52</v>
      </c>
      <c r="P425" s="1" t="s">
        <v>52</v>
      </c>
      <c r="Q425" s="1" t="s">
        <v>870</v>
      </c>
      <c r="R425" s="1" t="s">
        <v>62</v>
      </c>
      <c r="S425" s="1" t="s">
        <v>63</v>
      </c>
      <c r="T425" s="1" t="s">
        <v>63</v>
      </c>
      <c r="AR425" s="1" t="s">
        <v>52</v>
      </c>
      <c r="AS425" s="1" t="s">
        <v>52</v>
      </c>
      <c r="AU425" s="1" t="s">
        <v>908</v>
      </c>
      <c r="AV425">
        <v>636</v>
      </c>
    </row>
    <row r="426" spans="1:48" ht="30" customHeight="1" x14ac:dyDescent="0.3">
      <c r="A426" s="15" t="s">
        <v>909</v>
      </c>
      <c r="B426" s="15" t="s">
        <v>910</v>
      </c>
      <c r="C426" s="15" t="s">
        <v>84</v>
      </c>
      <c r="D426" s="13">
        <v>10</v>
      </c>
      <c r="E426" s="14"/>
      <c r="F426" s="14"/>
      <c r="G426" s="14"/>
      <c r="H426" s="14"/>
      <c r="I426" s="14"/>
      <c r="J426" s="14"/>
      <c r="K426" s="14"/>
      <c r="L426" s="14"/>
      <c r="M426" s="15"/>
      <c r="N426" s="1" t="s">
        <v>911</v>
      </c>
      <c r="O426" s="1" t="s">
        <v>52</v>
      </c>
      <c r="P426" s="1" t="s">
        <v>52</v>
      </c>
      <c r="Q426" s="1" t="s">
        <v>870</v>
      </c>
      <c r="R426" s="1" t="s">
        <v>62</v>
      </c>
      <c r="S426" s="1" t="s">
        <v>63</v>
      </c>
      <c r="T426" s="1" t="s">
        <v>63</v>
      </c>
      <c r="AR426" s="1" t="s">
        <v>52</v>
      </c>
      <c r="AS426" s="1" t="s">
        <v>52</v>
      </c>
      <c r="AU426" s="1" t="s">
        <v>912</v>
      </c>
      <c r="AV426">
        <v>637</v>
      </c>
    </row>
    <row r="427" spans="1:48" ht="30" customHeight="1" x14ac:dyDescent="0.3">
      <c r="A427" s="15" t="s">
        <v>433</v>
      </c>
      <c r="B427" s="15" t="s">
        <v>442</v>
      </c>
      <c r="C427" s="15" t="s">
        <v>60</v>
      </c>
      <c r="D427" s="13">
        <v>43</v>
      </c>
      <c r="E427" s="14"/>
      <c r="F427" s="14"/>
      <c r="G427" s="14"/>
      <c r="H427" s="14"/>
      <c r="I427" s="14"/>
      <c r="J427" s="14"/>
      <c r="K427" s="14"/>
      <c r="L427" s="14"/>
      <c r="M427" s="15"/>
      <c r="N427" s="1" t="s">
        <v>443</v>
      </c>
      <c r="O427" s="1" t="s">
        <v>52</v>
      </c>
      <c r="P427" s="1" t="s">
        <v>52</v>
      </c>
      <c r="Q427" s="1" t="s">
        <v>870</v>
      </c>
      <c r="R427" s="1" t="s">
        <v>62</v>
      </c>
      <c r="S427" s="1" t="s">
        <v>63</v>
      </c>
      <c r="T427" s="1" t="s">
        <v>63</v>
      </c>
      <c r="AR427" s="1" t="s">
        <v>52</v>
      </c>
      <c r="AS427" s="1" t="s">
        <v>52</v>
      </c>
      <c r="AU427" s="1" t="s">
        <v>913</v>
      </c>
      <c r="AV427">
        <v>638</v>
      </c>
    </row>
    <row r="428" spans="1:48" ht="30" customHeight="1" x14ac:dyDescent="0.3">
      <c r="A428" s="15" t="s">
        <v>139</v>
      </c>
      <c r="B428" s="15" t="s">
        <v>143</v>
      </c>
      <c r="C428" s="15" t="s">
        <v>60</v>
      </c>
      <c r="D428" s="13">
        <v>100</v>
      </c>
      <c r="E428" s="14"/>
      <c r="F428" s="14"/>
      <c r="G428" s="14"/>
      <c r="H428" s="14"/>
      <c r="I428" s="14"/>
      <c r="J428" s="14"/>
      <c r="K428" s="14"/>
      <c r="L428" s="14"/>
      <c r="M428" s="15"/>
      <c r="N428" s="1" t="s">
        <v>144</v>
      </c>
      <c r="O428" s="1" t="s">
        <v>52</v>
      </c>
      <c r="P428" s="1" t="s">
        <v>52</v>
      </c>
      <c r="Q428" s="1" t="s">
        <v>870</v>
      </c>
      <c r="R428" s="1" t="s">
        <v>62</v>
      </c>
      <c r="S428" s="1" t="s">
        <v>63</v>
      </c>
      <c r="T428" s="1" t="s">
        <v>63</v>
      </c>
      <c r="AR428" s="1" t="s">
        <v>52</v>
      </c>
      <c r="AS428" s="1" t="s">
        <v>52</v>
      </c>
      <c r="AU428" s="1" t="s">
        <v>914</v>
      </c>
      <c r="AV428">
        <v>642</v>
      </c>
    </row>
    <row r="429" spans="1:48" ht="30" customHeight="1" x14ac:dyDescent="0.3">
      <c r="A429" s="15" t="s">
        <v>139</v>
      </c>
      <c r="B429" s="15" t="s">
        <v>915</v>
      </c>
      <c r="C429" s="15" t="s">
        <v>60</v>
      </c>
      <c r="D429" s="13">
        <v>80</v>
      </c>
      <c r="E429" s="14"/>
      <c r="F429" s="14"/>
      <c r="G429" s="14"/>
      <c r="H429" s="14"/>
      <c r="I429" s="14"/>
      <c r="J429" s="14"/>
      <c r="K429" s="14"/>
      <c r="L429" s="14"/>
      <c r="M429" s="15"/>
      <c r="N429" s="1" t="s">
        <v>916</v>
      </c>
      <c r="O429" s="1" t="s">
        <v>52</v>
      </c>
      <c r="P429" s="1" t="s">
        <v>52</v>
      </c>
      <c r="Q429" s="1" t="s">
        <v>870</v>
      </c>
      <c r="R429" s="1" t="s">
        <v>62</v>
      </c>
      <c r="S429" s="1" t="s">
        <v>63</v>
      </c>
      <c r="T429" s="1" t="s">
        <v>63</v>
      </c>
      <c r="AR429" s="1" t="s">
        <v>52</v>
      </c>
      <c r="AS429" s="1" t="s">
        <v>52</v>
      </c>
      <c r="AU429" s="1" t="s">
        <v>917</v>
      </c>
      <c r="AV429">
        <v>646</v>
      </c>
    </row>
    <row r="430" spans="1:48" ht="30" customHeight="1" x14ac:dyDescent="0.3">
      <c r="A430" s="15" t="s">
        <v>433</v>
      </c>
      <c r="B430" s="15" t="s">
        <v>419</v>
      </c>
      <c r="C430" s="15" t="s">
        <v>60</v>
      </c>
      <c r="D430" s="13">
        <v>43</v>
      </c>
      <c r="E430" s="14"/>
      <c r="F430" s="14"/>
      <c r="G430" s="14"/>
      <c r="H430" s="14"/>
      <c r="I430" s="14"/>
      <c r="J430" s="14"/>
      <c r="K430" s="14"/>
      <c r="L430" s="14"/>
      <c r="M430" s="15"/>
      <c r="N430" s="1" t="s">
        <v>434</v>
      </c>
      <c r="O430" s="1" t="s">
        <v>52</v>
      </c>
      <c r="P430" s="1" t="s">
        <v>52</v>
      </c>
      <c r="Q430" s="1" t="s">
        <v>870</v>
      </c>
      <c r="R430" s="1" t="s">
        <v>62</v>
      </c>
      <c r="S430" s="1" t="s">
        <v>63</v>
      </c>
      <c r="T430" s="1" t="s">
        <v>63</v>
      </c>
      <c r="AR430" s="1" t="s">
        <v>52</v>
      </c>
      <c r="AS430" s="1" t="s">
        <v>52</v>
      </c>
      <c r="AU430" s="1" t="s">
        <v>918</v>
      </c>
      <c r="AV430">
        <v>640</v>
      </c>
    </row>
    <row r="431" spans="1:48" ht="30" customHeight="1" x14ac:dyDescent="0.3">
      <c r="A431" s="15" t="s">
        <v>457</v>
      </c>
      <c r="B431" s="15" t="s">
        <v>470</v>
      </c>
      <c r="C431" s="15" t="s">
        <v>84</v>
      </c>
      <c r="D431" s="13">
        <v>22</v>
      </c>
      <c r="E431" s="14"/>
      <c r="F431" s="14"/>
      <c r="G431" s="14"/>
      <c r="H431" s="14"/>
      <c r="I431" s="14"/>
      <c r="J431" s="14"/>
      <c r="K431" s="14"/>
      <c r="L431" s="14"/>
      <c r="M431" s="15"/>
      <c r="N431" s="1" t="s">
        <v>471</v>
      </c>
      <c r="O431" s="1" t="s">
        <v>52</v>
      </c>
      <c r="P431" s="1" t="s">
        <v>52</v>
      </c>
      <c r="Q431" s="1" t="s">
        <v>870</v>
      </c>
      <c r="R431" s="1" t="s">
        <v>62</v>
      </c>
      <c r="S431" s="1" t="s">
        <v>63</v>
      </c>
      <c r="T431" s="1" t="s">
        <v>63</v>
      </c>
      <c r="AR431" s="1" t="s">
        <v>52</v>
      </c>
      <c r="AS431" s="1" t="s">
        <v>52</v>
      </c>
      <c r="AU431" s="1" t="s">
        <v>919</v>
      </c>
      <c r="AV431">
        <v>639</v>
      </c>
    </row>
    <row r="432" spans="1:48" ht="30" customHeight="1" x14ac:dyDescent="0.3">
      <c r="A432" s="15" t="s">
        <v>457</v>
      </c>
      <c r="B432" s="15" t="s">
        <v>458</v>
      </c>
      <c r="C432" s="15" t="s">
        <v>84</v>
      </c>
      <c r="D432" s="13">
        <v>22</v>
      </c>
      <c r="E432" s="14"/>
      <c r="F432" s="14"/>
      <c r="G432" s="14"/>
      <c r="H432" s="14"/>
      <c r="I432" s="14"/>
      <c r="J432" s="14"/>
      <c r="K432" s="14"/>
      <c r="L432" s="14"/>
      <c r="M432" s="15"/>
      <c r="N432" s="1" t="s">
        <v>459</v>
      </c>
      <c r="O432" s="1" t="s">
        <v>52</v>
      </c>
      <c r="P432" s="1" t="s">
        <v>52</v>
      </c>
      <c r="Q432" s="1" t="s">
        <v>870</v>
      </c>
      <c r="R432" s="1" t="s">
        <v>62</v>
      </c>
      <c r="S432" s="1" t="s">
        <v>63</v>
      </c>
      <c r="T432" s="1" t="s">
        <v>63</v>
      </c>
      <c r="AR432" s="1" t="s">
        <v>52</v>
      </c>
      <c r="AS432" s="1" t="s">
        <v>52</v>
      </c>
      <c r="AU432" s="1" t="s">
        <v>920</v>
      </c>
      <c r="AV432">
        <v>641</v>
      </c>
    </row>
    <row r="433" spans="1:48" ht="30" customHeight="1" x14ac:dyDescent="0.3">
      <c r="A433" s="15" t="s">
        <v>126</v>
      </c>
      <c r="B433" s="15" t="s">
        <v>921</v>
      </c>
      <c r="C433" s="15" t="s">
        <v>67</v>
      </c>
      <c r="D433" s="13">
        <v>8</v>
      </c>
      <c r="E433" s="14"/>
      <c r="F433" s="14"/>
      <c r="G433" s="14"/>
      <c r="H433" s="14"/>
      <c r="I433" s="14"/>
      <c r="J433" s="14"/>
      <c r="K433" s="14"/>
      <c r="L433" s="14"/>
      <c r="M433" s="15"/>
      <c r="N433" s="1" t="s">
        <v>922</v>
      </c>
      <c r="O433" s="1" t="s">
        <v>52</v>
      </c>
      <c r="P433" s="1" t="s">
        <v>52</v>
      </c>
      <c r="Q433" s="1" t="s">
        <v>870</v>
      </c>
      <c r="R433" s="1" t="s">
        <v>62</v>
      </c>
      <c r="S433" s="1" t="s">
        <v>63</v>
      </c>
      <c r="T433" s="1" t="s">
        <v>63</v>
      </c>
      <c r="AR433" s="1" t="s">
        <v>52</v>
      </c>
      <c r="AS433" s="1" t="s">
        <v>52</v>
      </c>
      <c r="AU433" s="1" t="s">
        <v>923</v>
      </c>
      <c r="AV433">
        <v>643</v>
      </c>
    </row>
    <row r="434" spans="1:48" ht="30" customHeight="1" x14ac:dyDescent="0.3">
      <c r="A434" s="15" t="s">
        <v>126</v>
      </c>
      <c r="B434" s="15" t="s">
        <v>201</v>
      </c>
      <c r="C434" s="15" t="s">
        <v>67</v>
      </c>
      <c r="D434" s="13">
        <v>8</v>
      </c>
      <c r="E434" s="14"/>
      <c r="F434" s="14"/>
      <c r="G434" s="14"/>
      <c r="H434" s="14"/>
      <c r="I434" s="14"/>
      <c r="J434" s="14"/>
      <c r="K434" s="14"/>
      <c r="L434" s="14"/>
      <c r="M434" s="15"/>
      <c r="N434" s="1" t="s">
        <v>924</v>
      </c>
      <c r="O434" s="1" t="s">
        <v>52</v>
      </c>
      <c r="P434" s="1" t="s">
        <v>52</v>
      </c>
      <c r="Q434" s="1" t="s">
        <v>870</v>
      </c>
      <c r="R434" s="1" t="s">
        <v>62</v>
      </c>
      <c r="S434" s="1" t="s">
        <v>63</v>
      </c>
      <c r="T434" s="1" t="s">
        <v>63</v>
      </c>
      <c r="AR434" s="1" t="s">
        <v>52</v>
      </c>
      <c r="AS434" s="1" t="s">
        <v>52</v>
      </c>
      <c r="AU434" s="1" t="s">
        <v>925</v>
      </c>
      <c r="AV434">
        <v>644</v>
      </c>
    </row>
    <row r="435" spans="1:48" ht="30" customHeight="1" x14ac:dyDescent="0.3">
      <c r="A435" s="15" t="s">
        <v>126</v>
      </c>
      <c r="B435" s="15" t="s">
        <v>198</v>
      </c>
      <c r="C435" s="15" t="s">
        <v>67</v>
      </c>
      <c r="D435" s="13">
        <v>8</v>
      </c>
      <c r="E435" s="14"/>
      <c r="F435" s="14"/>
      <c r="G435" s="14"/>
      <c r="H435" s="14"/>
      <c r="I435" s="14"/>
      <c r="J435" s="14"/>
      <c r="K435" s="14"/>
      <c r="L435" s="14"/>
      <c r="M435" s="15"/>
      <c r="N435" s="1" t="s">
        <v>926</v>
      </c>
      <c r="O435" s="1" t="s">
        <v>52</v>
      </c>
      <c r="P435" s="1" t="s">
        <v>52</v>
      </c>
      <c r="Q435" s="1" t="s">
        <v>870</v>
      </c>
      <c r="R435" s="1" t="s">
        <v>62</v>
      </c>
      <c r="S435" s="1" t="s">
        <v>63</v>
      </c>
      <c r="T435" s="1" t="s">
        <v>63</v>
      </c>
      <c r="AR435" s="1" t="s">
        <v>52</v>
      </c>
      <c r="AS435" s="1" t="s">
        <v>52</v>
      </c>
      <c r="AU435" s="1" t="s">
        <v>927</v>
      </c>
      <c r="AV435">
        <v>645</v>
      </c>
    </row>
    <row r="436" spans="1:48" ht="30" customHeight="1" x14ac:dyDescent="0.3">
      <c r="A436" s="13"/>
      <c r="B436" s="13"/>
      <c r="C436" s="13"/>
      <c r="D436" s="13"/>
      <c r="E436" s="14"/>
      <c r="F436" s="14"/>
      <c r="G436" s="14"/>
      <c r="H436" s="14"/>
      <c r="I436" s="14"/>
      <c r="J436" s="14"/>
      <c r="K436" s="14"/>
      <c r="L436" s="14"/>
      <c r="M436" s="13"/>
      <c r="Q436" s="1" t="s">
        <v>870</v>
      </c>
    </row>
    <row r="437" spans="1:48" ht="30" customHeight="1" x14ac:dyDescent="0.3">
      <c r="A437" s="13"/>
      <c r="B437" s="13"/>
      <c r="C437" s="13"/>
      <c r="D437" s="13"/>
      <c r="E437" s="14"/>
      <c r="F437" s="14"/>
      <c r="G437" s="14"/>
      <c r="H437" s="14"/>
      <c r="I437" s="14"/>
      <c r="J437" s="14"/>
      <c r="K437" s="14"/>
      <c r="L437" s="14"/>
      <c r="M437" s="13"/>
      <c r="Q437" s="1" t="s">
        <v>870</v>
      </c>
    </row>
    <row r="438" spans="1:48" ht="30" customHeight="1" x14ac:dyDescent="0.3">
      <c r="A438" s="13"/>
      <c r="B438" s="13"/>
      <c r="C438" s="13"/>
      <c r="D438" s="13"/>
      <c r="E438" s="14"/>
      <c r="F438" s="14"/>
      <c r="G438" s="14"/>
      <c r="H438" s="14"/>
      <c r="I438" s="14"/>
      <c r="J438" s="14"/>
      <c r="K438" s="14"/>
      <c r="L438" s="14"/>
      <c r="M438" s="13"/>
      <c r="Q438" s="1" t="s">
        <v>870</v>
      </c>
    </row>
    <row r="439" spans="1:48" ht="30" customHeight="1" x14ac:dyDescent="0.3">
      <c r="A439" s="13"/>
      <c r="B439" s="13"/>
      <c r="C439" s="13"/>
      <c r="D439" s="13"/>
      <c r="E439" s="14"/>
      <c r="F439" s="14"/>
      <c r="G439" s="14"/>
      <c r="H439" s="14"/>
      <c r="I439" s="14"/>
      <c r="J439" s="14"/>
      <c r="K439" s="14"/>
      <c r="L439" s="14"/>
      <c r="M439" s="13"/>
      <c r="Q439" s="1" t="s">
        <v>870</v>
      </c>
    </row>
    <row r="440" spans="1:48" ht="30" customHeight="1" x14ac:dyDescent="0.3">
      <c r="A440" s="13"/>
      <c r="B440" s="13"/>
      <c r="C440" s="13"/>
      <c r="D440" s="13"/>
      <c r="E440" s="14"/>
      <c r="F440" s="14"/>
      <c r="G440" s="14"/>
      <c r="H440" s="14"/>
      <c r="I440" s="14"/>
      <c r="J440" s="14"/>
      <c r="K440" s="14"/>
      <c r="L440" s="14"/>
      <c r="M440" s="13"/>
      <c r="Q440" s="1" t="s">
        <v>870</v>
      </c>
    </row>
    <row r="441" spans="1:48" ht="30" customHeight="1" x14ac:dyDescent="0.3">
      <c r="A441" s="13"/>
      <c r="B441" s="13"/>
      <c r="C441" s="13"/>
      <c r="D441" s="13"/>
      <c r="E441" s="14"/>
      <c r="F441" s="14"/>
      <c r="G441" s="14"/>
      <c r="H441" s="14"/>
      <c r="I441" s="14"/>
      <c r="J441" s="14"/>
      <c r="K441" s="14"/>
      <c r="L441" s="14"/>
      <c r="M441" s="13"/>
      <c r="Q441" s="1" t="s">
        <v>870</v>
      </c>
    </row>
    <row r="442" spans="1:48" ht="30" customHeight="1" x14ac:dyDescent="0.3">
      <c r="A442" s="13"/>
      <c r="B442" s="13"/>
      <c r="C442" s="13"/>
      <c r="D442" s="13"/>
      <c r="E442" s="14"/>
      <c r="F442" s="14"/>
      <c r="G442" s="14"/>
      <c r="H442" s="14"/>
      <c r="I442" s="14"/>
      <c r="J442" s="14"/>
      <c r="K442" s="14"/>
      <c r="L442" s="14"/>
      <c r="M442" s="13"/>
      <c r="Q442" s="1" t="s">
        <v>870</v>
      </c>
    </row>
    <row r="443" spans="1:48" ht="30" customHeight="1" x14ac:dyDescent="0.3">
      <c r="A443" s="13"/>
      <c r="B443" s="13"/>
      <c r="C443" s="13"/>
      <c r="D443" s="13"/>
      <c r="E443" s="14"/>
      <c r="F443" s="14"/>
      <c r="G443" s="14"/>
      <c r="H443" s="14"/>
      <c r="I443" s="14"/>
      <c r="J443" s="14"/>
      <c r="K443" s="14"/>
      <c r="L443" s="14"/>
      <c r="M443" s="13"/>
      <c r="Q443" s="1" t="s">
        <v>870</v>
      </c>
    </row>
    <row r="444" spans="1:48" ht="30" customHeight="1" x14ac:dyDescent="0.3">
      <c r="A444" s="13"/>
      <c r="B444" s="13"/>
      <c r="C444" s="13"/>
      <c r="D444" s="13"/>
      <c r="E444" s="14"/>
      <c r="F444" s="14"/>
      <c r="G444" s="14"/>
      <c r="H444" s="14"/>
      <c r="I444" s="14"/>
      <c r="J444" s="14"/>
      <c r="K444" s="14"/>
      <c r="L444" s="14"/>
      <c r="M444" s="13"/>
      <c r="Q444" s="1" t="s">
        <v>870</v>
      </c>
    </row>
    <row r="445" spans="1:48" ht="30" customHeight="1" x14ac:dyDescent="0.3">
      <c r="A445" s="13"/>
      <c r="B445" s="13"/>
      <c r="C445" s="13"/>
      <c r="D445" s="13"/>
      <c r="E445" s="14"/>
      <c r="F445" s="14"/>
      <c r="G445" s="14"/>
      <c r="H445" s="14"/>
      <c r="I445" s="14"/>
      <c r="J445" s="14"/>
      <c r="K445" s="14"/>
      <c r="L445" s="14"/>
      <c r="M445" s="13"/>
      <c r="Q445" s="1" t="s">
        <v>870</v>
      </c>
    </row>
    <row r="446" spans="1:48" ht="30" customHeight="1" x14ac:dyDescent="0.3">
      <c r="A446" s="13"/>
      <c r="B446" s="13"/>
      <c r="C446" s="13"/>
      <c r="D446" s="13"/>
      <c r="E446" s="14"/>
      <c r="F446" s="14"/>
      <c r="G446" s="14"/>
      <c r="H446" s="14"/>
      <c r="I446" s="14"/>
      <c r="J446" s="14"/>
      <c r="K446" s="14"/>
      <c r="L446" s="14"/>
      <c r="M446" s="13"/>
      <c r="Q446" s="1" t="s">
        <v>870</v>
      </c>
    </row>
    <row r="447" spans="1:48" ht="30" customHeight="1" x14ac:dyDescent="0.3">
      <c r="A447" s="13"/>
      <c r="B447" s="13"/>
      <c r="C447" s="13"/>
      <c r="D447" s="13"/>
      <c r="E447" s="14"/>
      <c r="F447" s="14"/>
      <c r="G447" s="14"/>
      <c r="H447" s="14"/>
      <c r="I447" s="14"/>
      <c r="J447" s="14"/>
      <c r="K447" s="14"/>
      <c r="L447" s="14"/>
      <c r="M447" s="13"/>
      <c r="Q447" s="1" t="s">
        <v>870</v>
      </c>
    </row>
    <row r="448" spans="1:48" ht="30" customHeight="1" x14ac:dyDescent="0.3">
      <c r="A448" s="13"/>
      <c r="B448" s="13"/>
      <c r="C448" s="13"/>
      <c r="D448" s="13"/>
      <c r="E448" s="14"/>
      <c r="F448" s="14"/>
      <c r="G448" s="14"/>
      <c r="H448" s="14"/>
      <c r="I448" s="14"/>
      <c r="J448" s="14"/>
      <c r="K448" s="14"/>
      <c r="L448" s="14"/>
      <c r="M448" s="13"/>
      <c r="Q448" s="1" t="s">
        <v>870</v>
      </c>
    </row>
    <row r="449" spans="1:48" ht="30" customHeight="1" x14ac:dyDescent="0.3">
      <c r="A449" s="13"/>
      <c r="B449" s="13"/>
      <c r="C449" s="13"/>
      <c r="D449" s="13"/>
      <c r="E449" s="14"/>
      <c r="F449" s="14"/>
      <c r="G449" s="14"/>
      <c r="H449" s="14"/>
      <c r="I449" s="14"/>
      <c r="J449" s="14"/>
      <c r="K449" s="14"/>
      <c r="L449" s="14"/>
      <c r="M449" s="13"/>
      <c r="Q449" s="1" t="s">
        <v>870</v>
      </c>
    </row>
    <row r="450" spans="1:48" ht="30" customHeight="1" x14ac:dyDescent="0.3">
      <c r="A450" s="13"/>
      <c r="B450" s="13"/>
      <c r="C450" s="13"/>
      <c r="D450" s="13"/>
      <c r="E450" s="14"/>
      <c r="F450" s="14"/>
      <c r="G450" s="14"/>
      <c r="H450" s="14"/>
      <c r="I450" s="14"/>
      <c r="J450" s="14"/>
      <c r="K450" s="14"/>
      <c r="L450" s="14"/>
      <c r="M450" s="13"/>
      <c r="Q450" s="1" t="s">
        <v>870</v>
      </c>
    </row>
    <row r="451" spans="1:48" ht="30" customHeight="1" x14ac:dyDescent="0.3">
      <c r="A451" s="13"/>
      <c r="B451" s="13"/>
      <c r="C451" s="13"/>
      <c r="D451" s="13"/>
      <c r="E451" s="14"/>
      <c r="F451" s="14"/>
      <c r="G451" s="14"/>
      <c r="H451" s="14"/>
      <c r="I451" s="14"/>
      <c r="J451" s="14"/>
      <c r="K451" s="14"/>
      <c r="L451" s="14"/>
      <c r="M451" s="13"/>
      <c r="Q451" s="1" t="s">
        <v>870</v>
      </c>
    </row>
    <row r="452" spans="1:48" ht="30" customHeight="1" x14ac:dyDescent="0.3">
      <c r="A452" s="13"/>
      <c r="B452" s="13"/>
      <c r="C452" s="13"/>
      <c r="D452" s="13"/>
      <c r="E452" s="14"/>
      <c r="F452" s="14"/>
      <c r="G452" s="14"/>
      <c r="H452" s="14"/>
      <c r="I452" s="14"/>
      <c r="J452" s="14"/>
      <c r="K452" s="14"/>
      <c r="L452" s="14"/>
      <c r="M452" s="13"/>
      <c r="Q452" s="1" t="s">
        <v>870</v>
      </c>
    </row>
    <row r="453" spans="1:48" ht="30" customHeight="1" x14ac:dyDescent="0.3">
      <c r="A453" s="13"/>
      <c r="B453" s="13"/>
      <c r="C453" s="13"/>
      <c r="D453" s="13"/>
      <c r="E453" s="14"/>
      <c r="F453" s="14"/>
      <c r="G453" s="14"/>
      <c r="H453" s="14"/>
      <c r="I453" s="14"/>
      <c r="J453" s="14"/>
      <c r="K453" s="14"/>
      <c r="L453" s="14"/>
      <c r="M453" s="13"/>
      <c r="Q453" s="1" t="s">
        <v>870</v>
      </c>
    </row>
    <row r="454" spans="1:48" ht="30" customHeight="1" x14ac:dyDescent="0.3">
      <c r="A454" s="13"/>
      <c r="B454" s="13"/>
      <c r="C454" s="13"/>
      <c r="D454" s="13"/>
      <c r="E454" s="14"/>
      <c r="F454" s="14"/>
      <c r="G454" s="14"/>
      <c r="H454" s="14"/>
      <c r="I454" s="14"/>
      <c r="J454" s="14"/>
      <c r="K454" s="14"/>
      <c r="L454" s="14"/>
      <c r="M454" s="13"/>
      <c r="Q454" s="1" t="s">
        <v>870</v>
      </c>
    </row>
    <row r="455" spans="1:48" ht="30" customHeight="1" x14ac:dyDescent="0.3">
      <c r="A455" s="13"/>
      <c r="B455" s="13"/>
      <c r="C455" s="13"/>
      <c r="D455" s="13"/>
      <c r="E455" s="14"/>
      <c r="F455" s="14"/>
      <c r="G455" s="14"/>
      <c r="H455" s="14"/>
      <c r="I455" s="14"/>
      <c r="J455" s="14"/>
      <c r="K455" s="14"/>
      <c r="L455" s="14"/>
      <c r="M455" s="13"/>
      <c r="Q455" s="1" t="s">
        <v>870</v>
      </c>
    </row>
    <row r="456" spans="1:48" ht="30" customHeight="1" x14ac:dyDescent="0.3">
      <c r="A456" s="13"/>
      <c r="B456" s="13"/>
      <c r="C456" s="13"/>
      <c r="D456" s="13"/>
      <c r="E456" s="14"/>
      <c r="F456" s="14"/>
      <c r="G456" s="14"/>
      <c r="H456" s="14"/>
      <c r="I456" s="14"/>
      <c r="J456" s="14"/>
      <c r="K456" s="14"/>
      <c r="L456" s="14"/>
      <c r="M456" s="13"/>
      <c r="Q456" s="1" t="s">
        <v>870</v>
      </c>
    </row>
    <row r="457" spans="1:48" ht="30" customHeight="1" x14ac:dyDescent="0.3">
      <c r="A457" s="13"/>
      <c r="B457" s="13"/>
      <c r="C457" s="13"/>
      <c r="D457" s="13"/>
      <c r="E457" s="14"/>
      <c r="F457" s="14"/>
      <c r="G457" s="14"/>
      <c r="H457" s="14"/>
      <c r="I457" s="14"/>
      <c r="J457" s="14"/>
      <c r="K457" s="14"/>
      <c r="L457" s="14"/>
      <c r="M457" s="13"/>
      <c r="Q457" s="1" t="s">
        <v>870</v>
      </c>
    </row>
    <row r="458" spans="1:48" ht="30" customHeight="1" x14ac:dyDescent="0.3">
      <c r="A458" s="13"/>
      <c r="B458" s="13"/>
      <c r="C458" s="13"/>
      <c r="D458" s="13"/>
      <c r="E458" s="14"/>
      <c r="F458" s="14"/>
      <c r="G458" s="14"/>
      <c r="H458" s="14"/>
      <c r="I458" s="14"/>
      <c r="J458" s="14"/>
      <c r="K458" s="14"/>
      <c r="L458" s="14"/>
      <c r="M458" s="13"/>
      <c r="Q458" s="1" t="s">
        <v>870</v>
      </c>
    </row>
    <row r="459" spans="1:48" ht="30" customHeight="1" x14ac:dyDescent="0.3">
      <c r="A459" s="15" t="s">
        <v>106</v>
      </c>
      <c r="B459" s="13"/>
      <c r="C459" s="13"/>
      <c r="D459" s="13"/>
      <c r="E459" s="14"/>
      <c r="F459" s="14">
        <f>SUMIF(Q413:Q458,"010112",F413:F458)</f>
        <v>0</v>
      </c>
      <c r="G459" s="14"/>
      <c r="H459" s="14">
        <f>SUMIF(Q413:Q458,"010112",H413:H458)</f>
        <v>0</v>
      </c>
      <c r="I459" s="14"/>
      <c r="J459" s="14">
        <f>SUMIF(Q413:Q458,"010112",J413:J458)</f>
        <v>0</v>
      </c>
      <c r="K459" s="14"/>
      <c r="L459" s="14">
        <f>SUMIF(Q413:Q458,"010112",L413:L458)</f>
        <v>0</v>
      </c>
      <c r="M459" s="13"/>
      <c r="N459" t="s">
        <v>107</v>
      </c>
    </row>
    <row r="460" spans="1:48" ht="30" customHeight="1" x14ac:dyDescent="0.3">
      <c r="A460" s="15" t="s">
        <v>928</v>
      </c>
      <c r="B460" s="15" t="s">
        <v>52</v>
      </c>
      <c r="C460" s="13"/>
      <c r="D460" s="13"/>
      <c r="E460" s="14"/>
      <c r="F460" s="14"/>
      <c r="G460" s="14"/>
      <c r="H460" s="14"/>
      <c r="I460" s="14"/>
      <c r="J460" s="14"/>
      <c r="K460" s="14"/>
      <c r="L460" s="14"/>
      <c r="M460" s="13"/>
      <c r="Q460" s="1" t="s">
        <v>929</v>
      </c>
    </row>
    <row r="461" spans="1:48" ht="30" customHeight="1" x14ac:dyDescent="0.3">
      <c r="A461" s="15" t="s">
        <v>58</v>
      </c>
      <c r="B461" s="15" t="s">
        <v>174</v>
      </c>
      <c r="C461" s="15" t="s">
        <v>60</v>
      </c>
      <c r="D461" s="13">
        <v>42</v>
      </c>
      <c r="E461" s="14"/>
      <c r="F461" s="14"/>
      <c r="G461" s="14"/>
      <c r="H461" s="14"/>
      <c r="I461" s="14"/>
      <c r="J461" s="14"/>
      <c r="K461" s="14"/>
      <c r="L461" s="14"/>
      <c r="M461" s="15"/>
      <c r="N461" s="1" t="s">
        <v>175</v>
      </c>
      <c r="O461" s="1" t="s">
        <v>52</v>
      </c>
      <c r="P461" s="1" t="s">
        <v>52</v>
      </c>
      <c r="Q461" s="1" t="s">
        <v>929</v>
      </c>
      <c r="R461" s="1" t="s">
        <v>62</v>
      </c>
      <c r="S461" s="1" t="s">
        <v>63</v>
      </c>
      <c r="T461" s="1" t="s">
        <v>63</v>
      </c>
      <c r="AR461" s="1" t="s">
        <v>52</v>
      </c>
      <c r="AS461" s="1" t="s">
        <v>52</v>
      </c>
      <c r="AU461" s="1" t="s">
        <v>930</v>
      </c>
      <c r="AV461">
        <v>327</v>
      </c>
    </row>
    <row r="462" spans="1:48" ht="30" customHeight="1" x14ac:dyDescent="0.3">
      <c r="A462" s="15" t="s">
        <v>58</v>
      </c>
      <c r="B462" s="15" t="s">
        <v>177</v>
      </c>
      <c r="C462" s="15" t="s">
        <v>60</v>
      </c>
      <c r="D462" s="13">
        <v>3</v>
      </c>
      <c r="E462" s="14"/>
      <c r="F462" s="14"/>
      <c r="G462" s="14"/>
      <c r="H462" s="14"/>
      <c r="I462" s="14"/>
      <c r="J462" s="14"/>
      <c r="K462" s="14"/>
      <c r="L462" s="14"/>
      <c r="M462" s="15"/>
      <c r="N462" s="1" t="s">
        <v>178</v>
      </c>
      <c r="O462" s="1" t="s">
        <v>52</v>
      </c>
      <c r="P462" s="1" t="s">
        <v>52</v>
      </c>
      <c r="Q462" s="1" t="s">
        <v>929</v>
      </c>
      <c r="R462" s="1" t="s">
        <v>62</v>
      </c>
      <c r="S462" s="1" t="s">
        <v>63</v>
      </c>
      <c r="T462" s="1" t="s">
        <v>63</v>
      </c>
      <c r="AR462" s="1" t="s">
        <v>52</v>
      </c>
      <c r="AS462" s="1" t="s">
        <v>52</v>
      </c>
      <c r="AU462" s="1" t="s">
        <v>931</v>
      </c>
      <c r="AV462">
        <v>328</v>
      </c>
    </row>
    <row r="463" spans="1:48" ht="30" customHeight="1" x14ac:dyDescent="0.3">
      <c r="A463" s="15" t="s">
        <v>58</v>
      </c>
      <c r="B463" s="15" t="s">
        <v>180</v>
      </c>
      <c r="C463" s="15" t="s">
        <v>60</v>
      </c>
      <c r="D463" s="13">
        <v>113</v>
      </c>
      <c r="E463" s="14"/>
      <c r="F463" s="14"/>
      <c r="G463" s="14"/>
      <c r="H463" s="14"/>
      <c r="I463" s="14"/>
      <c r="J463" s="14"/>
      <c r="K463" s="14"/>
      <c r="L463" s="14"/>
      <c r="M463" s="15"/>
      <c r="N463" s="1" t="s">
        <v>181</v>
      </c>
      <c r="O463" s="1" t="s">
        <v>52</v>
      </c>
      <c r="P463" s="1" t="s">
        <v>52</v>
      </c>
      <c r="Q463" s="1" t="s">
        <v>929</v>
      </c>
      <c r="R463" s="1" t="s">
        <v>62</v>
      </c>
      <c r="S463" s="1" t="s">
        <v>63</v>
      </c>
      <c r="T463" s="1" t="s">
        <v>63</v>
      </c>
      <c r="AR463" s="1" t="s">
        <v>52</v>
      </c>
      <c r="AS463" s="1" t="s">
        <v>52</v>
      </c>
      <c r="AU463" s="1" t="s">
        <v>932</v>
      </c>
      <c r="AV463">
        <v>329</v>
      </c>
    </row>
    <row r="464" spans="1:48" ht="30" customHeight="1" x14ac:dyDescent="0.3">
      <c r="A464" s="15" t="s">
        <v>897</v>
      </c>
      <c r="B464" s="15" t="s">
        <v>52</v>
      </c>
      <c r="C464" s="15" t="s">
        <v>60</v>
      </c>
      <c r="D464" s="13">
        <v>116</v>
      </c>
      <c r="E464" s="14"/>
      <c r="F464" s="14"/>
      <c r="G464" s="14"/>
      <c r="H464" s="14"/>
      <c r="I464" s="14"/>
      <c r="J464" s="14"/>
      <c r="K464" s="14"/>
      <c r="L464" s="14"/>
      <c r="M464" s="15"/>
      <c r="N464" s="1" t="s">
        <v>933</v>
      </c>
      <c r="O464" s="1" t="s">
        <v>52</v>
      </c>
      <c r="P464" s="1" t="s">
        <v>52</v>
      </c>
      <c r="Q464" s="1" t="s">
        <v>929</v>
      </c>
      <c r="R464" s="1" t="s">
        <v>62</v>
      </c>
      <c r="S464" s="1" t="s">
        <v>63</v>
      </c>
      <c r="T464" s="1" t="s">
        <v>63</v>
      </c>
      <c r="AR464" s="1" t="s">
        <v>52</v>
      </c>
      <c r="AS464" s="1" t="s">
        <v>52</v>
      </c>
      <c r="AU464" s="1" t="s">
        <v>934</v>
      </c>
      <c r="AV464">
        <v>330</v>
      </c>
    </row>
    <row r="465" spans="1:48" ht="30" customHeight="1" x14ac:dyDescent="0.3">
      <c r="A465" s="15" t="s">
        <v>935</v>
      </c>
      <c r="B465" s="15" t="s">
        <v>936</v>
      </c>
      <c r="C465" s="15" t="s">
        <v>60</v>
      </c>
      <c r="D465" s="13">
        <v>121</v>
      </c>
      <c r="E465" s="14"/>
      <c r="F465" s="14"/>
      <c r="G465" s="14"/>
      <c r="H465" s="14"/>
      <c r="I465" s="14"/>
      <c r="J465" s="14"/>
      <c r="K465" s="14"/>
      <c r="L465" s="14"/>
      <c r="M465" s="15"/>
      <c r="N465" s="1" t="s">
        <v>937</v>
      </c>
      <c r="O465" s="1" t="s">
        <v>52</v>
      </c>
      <c r="P465" s="1" t="s">
        <v>52</v>
      </c>
      <c r="Q465" s="1" t="s">
        <v>929</v>
      </c>
      <c r="R465" s="1" t="s">
        <v>62</v>
      </c>
      <c r="S465" s="1" t="s">
        <v>63</v>
      </c>
      <c r="T465" s="1" t="s">
        <v>63</v>
      </c>
      <c r="AR465" s="1" t="s">
        <v>52</v>
      </c>
      <c r="AS465" s="1" t="s">
        <v>52</v>
      </c>
      <c r="AU465" s="1" t="s">
        <v>938</v>
      </c>
      <c r="AV465">
        <v>331</v>
      </c>
    </row>
    <row r="466" spans="1:48" ht="30" customHeight="1" x14ac:dyDescent="0.3">
      <c r="A466" s="15" t="s">
        <v>146</v>
      </c>
      <c r="B466" s="15" t="s">
        <v>939</v>
      </c>
      <c r="C466" s="15" t="s">
        <v>60</v>
      </c>
      <c r="D466" s="13">
        <v>38</v>
      </c>
      <c r="E466" s="14"/>
      <c r="F466" s="14"/>
      <c r="G466" s="14"/>
      <c r="H466" s="14"/>
      <c r="I466" s="14"/>
      <c r="J466" s="14"/>
      <c r="K466" s="14"/>
      <c r="L466" s="14"/>
      <c r="M466" s="15"/>
      <c r="N466" s="1" t="s">
        <v>940</v>
      </c>
      <c r="O466" s="1" t="s">
        <v>52</v>
      </c>
      <c r="P466" s="1" t="s">
        <v>52</v>
      </c>
      <c r="Q466" s="1" t="s">
        <v>929</v>
      </c>
      <c r="R466" s="1" t="s">
        <v>62</v>
      </c>
      <c r="S466" s="1" t="s">
        <v>63</v>
      </c>
      <c r="T466" s="1" t="s">
        <v>63</v>
      </c>
      <c r="AR466" s="1" t="s">
        <v>52</v>
      </c>
      <c r="AS466" s="1" t="s">
        <v>52</v>
      </c>
      <c r="AU466" s="1" t="s">
        <v>941</v>
      </c>
      <c r="AV466">
        <v>332</v>
      </c>
    </row>
    <row r="467" spans="1:48" ht="30" customHeight="1" x14ac:dyDescent="0.3">
      <c r="A467" s="15" t="s">
        <v>146</v>
      </c>
      <c r="B467" s="15" t="s">
        <v>942</v>
      </c>
      <c r="C467" s="15" t="s">
        <v>60</v>
      </c>
      <c r="D467" s="13">
        <v>2</v>
      </c>
      <c r="E467" s="14"/>
      <c r="F467" s="14"/>
      <c r="G467" s="14"/>
      <c r="H467" s="14"/>
      <c r="I467" s="14"/>
      <c r="J467" s="14"/>
      <c r="K467" s="14"/>
      <c r="L467" s="14"/>
      <c r="M467" s="15"/>
      <c r="N467" s="1" t="s">
        <v>943</v>
      </c>
      <c r="O467" s="1" t="s">
        <v>52</v>
      </c>
      <c r="P467" s="1" t="s">
        <v>52</v>
      </c>
      <c r="Q467" s="1" t="s">
        <v>929</v>
      </c>
      <c r="R467" s="1" t="s">
        <v>62</v>
      </c>
      <c r="S467" s="1" t="s">
        <v>63</v>
      </c>
      <c r="T467" s="1" t="s">
        <v>63</v>
      </c>
      <c r="AR467" s="1" t="s">
        <v>52</v>
      </c>
      <c r="AS467" s="1" t="s">
        <v>52</v>
      </c>
      <c r="AU467" s="1" t="s">
        <v>944</v>
      </c>
      <c r="AV467">
        <v>333</v>
      </c>
    </row>
    <row r="468" spans="1:48" ht="30" customHeight="1" x14ac:dyDescent="0.3">
      <c r="A468" s="15" t="s">
        <v>146</v>
      </c>
      <c r="B468" s="15" t="s">
        <v>945</v>
      </c>
      <c r="C468" s="15" t="s">
        <v>60</v>
      </c>
      <c r="D468" s="13">
        <v>54</v>
      </c>
      <c r="E468" s="14"/>
      <c r="F468" s="14"/>
      <c r="G468" s="14"/>
      <c r="H468" s="14"/>
      <c r="I468" s="14"/>
      <c r="J468" s="14"/>
      <c r="K468" s="14"/>
      <c r="L468" s="14"/>
      <c r="M468" s="15"/>
      <c r="N468" s="1" t="s">
        <v>946</v>
      </c>
      <c r="O468" s="1" t="s">
        <v>52</v>
      </c>
      <c r="P468" s="1" t="s">
        <v>52</v>
      </c>
      <c r="Q468" s="1" t="s">
        <v>929</v>
      </c>
      <c r="R468" s="1" t="s">
        <v>62</v>
      </c>
      <c r="S468" s="1" t="s">
        <v>63</v>
      </c>
      <c r="T468" s="1" t="s">
        <v>63</v>
      </c>
      <c r="AR468" s="1" t="s">
        <v>52</v>
      </c>
      <c r="AS468" s="1" t="s">
        <v>52</v>
      </c>
      <c r="AU468" s="1" t="s">
        <v>947</v>
      </c>
      <c r="AV468">
        <v>334</v>
      </c>
    </row>
    <row r="469" spans="1:48" ht="30" customHeight="1" x14ac:dyDescent="0.3">
      <c r="A469" s="15" t="s">
        <v>87</v>
      </c>
      <c r="B469" s="15" t="s">
        <v>234</v>
      </c>
      <c r="C469" s="15" t="s">
        <v>60</v>
      </c>
      <c r="D469" s="13">
        <v>464</v>
      </c>
      <c r="E469" s="14"/>
      <c r="F469" s="14"/>
      <c r="G469" s="14"/>
      <c r="H469" s="14"/>
      <c r="I469" s="14"/>
      <c r="J469" s="14"/>
      <c r="K469" s="14"/>
      <c r="L469" s="14"/>
      <c r="M469" s="15"/>
      <c r="N469" s="1" t="s">
        <v>235</v>
      </c>
      <c r="O469" s="1" t="s">
        <v>52</v>
      </c>
      <c r="P469" s="1" t="s">
        <v>52</v>
      </c>
      <c r="Q469" s="1" t="s">
        <v>929</v>
      </c>
      <c r="R469" s="1" t="s">
        <v>62</v>
      </c>
      <c r="S469" s="1" t="s">
        <v>63</v>
      </c>
      <c r="T469" s="1" t="s">
        <v>63</v>
      </c>
      <c r="AR469" s="1" t="s">
        <v>52</v>
      </c>
      <c r="AS469" s="1" t="s">
        <v>52</v>
      </c>
      <c r="AU469" s="1" t="s">
        <v>948</v>
      </c>
      <c r="AV469">
        <v>335</v>
      </c>
    </row>
    <row r="470" spans="1:48" ht="30" customHeight="1" x14ac:dyDescent="0.3">
      <c r="A470" s="15" t="s">
        <v>87</v>
      </c>
      <c r="B470" s="15" t="s">
        <v>949</v>
      </c>
      <c r="C470" s="15" t="s">
        <v>60</v>
      </c>
      <c r="D470" s="13">
        <v>42</v>
      </c>
      <c r="E470" s="14"/>
      <c r="F470" s="14"/>
      <c r="G470" s="14"/>
      <c r="H470" s="14"/>
      <c r="I470" s="14"/>
      <c r="J470" s="14"/>
      <c r="K470" s="14"/>
      <c r="L470" s="14"/>
      <c r="M470" s="15"/>
      <c r="N470" s="1" t="s">
        <v>950</v>
      </c>
      <c r="O470" s="1" t="s">
        <v>52</v>
      </c>
      <c r="P470" s="1" t="s">
        <v>52</v>
      </c>
      <c r="Q470" s="1" t="s">
        <v>929</v>
      </c>
      <c r="R470" s="1" t="s">
        <v>62</v>
      </c>
      <c r="S470" s="1" t="s">
        <v>63</v>
      </c>
      <c r="T470" s="1" t="s">
        <v>63</v>
      </c>
      <c r="AR470" s="1" t="s">
        <v>52</v>
      </c>
      <c r="AS470" s="1" t="s">
        <v>52</v>
      </c>
      <c r="AU470" s="1" t="s">
        <v>951</v>
      </c>
      <c r="AV470">
        <v>336</v>
      </c>
    </row>
    <row r="471" spans="1:48" ht="30" customHeight="1" x14ac:dyDescent="0.3">
      <c r="A471" s="15" t="s">
        <v>87</v>
      </c>
      <c r="B471" s="15" t="s">
        <v>511</v>
      </c>
      <c r="C471" s="15" t="s">
        <v>60</v>
      </c>
      <c r="D471" s="13">
        <v>5</v>
      </c>
      <c r="E471" s="14"/>
      <c r="F471" s="14"/>
      <c r="G471" s="14"/>
      <c r="H471" s="14"/>
      <c r="I471" s="14"/>
      <c r="J471" s="14"/>
      <c r="K471" s="14"/>
      <c r="L471" s="14"/>
      <c r="M471" s="15"/>
      <c r="N471" s="1" t="s">
        <v>787</v>
      </c>
      <c r="O471" s="1" t="s">
        <v>52</v>
      </c>
      <c r="P471" s="1" t="s">
        <v>52</v>
      </c>
      <c r="Q471" s="1" t="s">
        <v>929</v>
      </c>
      <c r="R471" s="1" t="s">
        <v>62</v>
      </c>
      <c r="S471" s="1" t="s">
        <v>63</v>
      </c>
      <c r="T471" s="1" t="s">
        <v>63</v>
      </c>
      <c r="AR471" s="1" t="s">
        <v>52</v>
      </c>
      <c r="AS471" s="1" t="s">
        <v>52</v>
      </c>
      <c r="AU471" s="1" t="s">
        <v>952</v>
      </c>
      <c r="AV471">
        <v>337</v>
      </c>
    </row>
    <row r="472" spans="1:48" ht="30" customHeight="1" x14ac:dyDescent="0.3">
      <c r="A472" s="15" t="s">
        <v>87</v>
      </c>
      <c r="B472" s="15" t="s">
        <v>263</v>
      </c>
      <c r="C472" s="15" t="s">
        <v>60</v>
      </c>
      <c r="D472" s="13">
        <v>3</v>
      </c>
      <c r="E472" s="14"/>
      <c r="F472" s="14"/>
      <c r="G472" s="14"/>
      <c r="H472" s="14"/>
      <c r="I472" s="14"/>
      <c r="J472" s="14"/>
      <c r="K472" s="14"/>
      <c r="L472" s="14"/>
      <c r="M472" s="15"/>
      <c r="N472" s="1" t="s">
        <v>264</v>
      </c>
      <c r="O472" s="1" t="s">
        <v>52</v>
      </c>
      <c r="P472" s="1" t="s">
        <v>52</v>
      </c>
      <c r="Q472" s="1" t="s">
        <v>929</v>
      </c>
      <c r="R472" s="1" t="s">
        <v>62</v>
      </c>
      <c r="S472" s="1" t="s">
        <v>63</v>
      </c>
      <c r="T472" s="1" t="s">
        <v>63</v>
      </c>
      <c r="AR472" s="1" t="s">
        <v>52</v>
      </c>
      <c r="AS472" s="1" t="s">
        <v>52</v>
      </c>
      <c r="AU472" s="1" t="s">
        <v>953</v>
      </c>
      <c r="AV472">
        <v>338</v>
      </c>
    </row>
    <row r="473" spans="1:48" ht="30" customHeight="1" x14ac:dyDescent="0.3">
      <c r="A473" s="15" t="s">
        <v>954</v>
      </c>
      <c r="B473" s="15" t="s">
        <v>955</v>
      </c>
      <c r="C473" s="15" t="s">
        <v>273</v>
      </c>
      <c r="D473" s="13">
        <v>2</v>
      </c>
      <c r="E473" s="14"/>
      <c r="F473" s="14"/>
      <c r="G473" s="14"/>
      <c r="H473" s="14"/>
      <c r="I473" s="14"/>
      <c r="J473" s="14"/>
      <c r="K473" s="14"/>
      <c r="L473" s="14"/>
      <c r="M473" s="15"/>
      <c r="N473" s="1" t="s">
        <v>956</v>
      </c>
      <c r="O473" s="1" t="s">
        <v>52</v>
      </c>
      <c r="P473" s="1" t="s">
        <v>52</v>
      </c>
      <c r="Q473" s="1" t="s">
        <v>929</v>
      </c>
      <c r="R473" s="1" t="s">
        <v>63</v>
      </c>
      <c r="S473" s="1" t="s">
        <v>63</v>
      </c>
      <c r="T473" s="1" t="s">
        <v>62</v>
      </c>
      <c r="AR473" s="1" t="s">
        <v>52</v>
      </c>
      <c r="AS473" s="1" t="s">
        <v>52</v>
      </c>
      <c r="AU473" s="1" t="s">
        <v>957</v>
      </c>
      <c r="AV473">
        <v>556</v>
      </c>
    </row>
    <row r="474" spans="1:48" ht="30" customHeight="1" x14ac:dyDescent="0.3">
      <c r="A474" s="15" t="s">
        <v>958</v>
      </c>
      <c r="B474" s="15" t="s">
        <v>959</v>
      </c>
      <c r="C474" s="15" t="s">
        <v>273</v>
      </c>
      <c r="D474" s="13">
        <v>1</v>
      </c>
      <c r="E474" s="14"/>
      <c r="F474" s="14"/>
      <c r="G474" s="14"/>
      <c r="H474" s="14"/>
      <c r="I474" s="14"/>
      <c r="J474" s="14"/>
      <c r="K474" s="14"/>
      <c r="L474" s="14"/>
      <c r="M474" s="15"/>
      <c r="N474" s="1" t="s">
        <v>960</v>
      </c>
      <c r="O474" s="1" t="s">
        <v>52</v>
      </c>
      <c r="P474" s="1" t="s">
        <v>52</v>
      </c>
      <c r="Q474" s="1" t="s">
        <v>929</v>
      </c>
      <c r="R474" s="1" t="s">
        <v>62</v>
      </c>
      <c r="S474" s="1" t="s">
        <v>63</v>
      </c>
      <c r="T474" s="1" t="s">
        <v>63</v>
      </c>
      <c r="AR474" s="1" t="s">
        <v>52</v>
      </c>
      <c r="AS474" s="1" t="s">
        <v>52</v>
      </c>
      <c r="AU474" s="1" t="s">
        <v>961</v>
      </c>
      <c r="AV474">
        <v>342</v>
      </c>
    </row>
    <row r="475" spans="1:48" ht="30" customHeight="1" x14ac:dyDescent="0.3">
      <c r="A475" s="13"/>
      <c r="B475" s="13"/>
      <c r="C475" s="13"/>
      <c r="D475" s="13"/>
      <c r="E475" s="14"/>
      <c r="F475" s="14"/>
      <c r="G475" s="14"/>
      <c r="H475" s="14"/>
      <c r="I475" s="14"/>
      <c r="J475" s="14"/>
      <c r="K475" s="14"/>
      <c r="L475" s="14"/>
      <c r="M475" s="13"/>
      <c r="Q475" s="1" t="s">
        <v>929</v>
      </c>
    </row>
    <row r="476" spans="1:48" ht="30" customHeight="1" x14ac:dyDescent="0.3">
      <c r="A476" s="13"/>
      <c r="B476" s="13"/>
      <c r="C476" s="13"/>
      <c r="D476" s="13"/>
      <c r="E476" s="14"/>
      <c r="F476" s="14"/>
      <c r="G476" s="14"/>
      <c r="H476" s="14"/>
      <c r="I476" s="14"/>
      <c r="J476" s="14"/>
      <c r="K476" s="14"/>
      <c r="L476" s="14"/>
      <c r="M476" s="13"/>
      <c r="Q476" s="1" t="s">
        <v>929</v>
      </c>
    </row>
    <row r="477" spans="1:48" ht="30" customHeight="1" x14ac:dyDescent="0.3">
      <c r="A477" s="13"/>
      <c r="B477" s="13"/>
      <c r="C477" s="13"/>
      <c r="D477" s="13"/>
      <c r="E477" s="14"/>
      <c r="F477" s="14"/>
      <c r="G477" s="14"/>
      <c r="H477" s="14"/>
      <c r="I477" s="14"/>
      <c r="J477" s="14"/>
      <c r="K477" s="14"/>
      <c r="L477" s="14"/>
      <c r="M477" s="13"/>
      <c r="Q477" s="1" t="s">
        <v>929</v>
      </c>
    </row>
    <row r="478" spans="1:48" ht="30" customHeight="1" x14ac:dyDescent="0.3">
      <c r="A478" s="13"/>
      <c r="B478" s="13"/>
      <c r="C478" s="13"/>
      <c r="D478" s="13"/>
      <c r="E478" s="14"/>
      <c r="F478" s="14"/>
      <c r="G478" s="14"/>
      <c r="H478" s="14"/>
      <c r="I478" s="14"/>
      <c r="J478" s="14"/>
      <c r="K478" s="14"/>
      <c r="L478" s="14"/>
      <c r="M478" s="13"/>
      <c r="Q478" s="1" t="s">
        <v>929</v>
      </c>
    </row>
    <row r="479" spans="1:48" ht="30" customHeight="1" x14ac:dyDescent="0.3">
      <c r="A479" s="13"/>
      <c r="B479" s="13"/>
      <c r="C479" s="13"/>
      <c r="D479" s="13"/>
      <c r="E479" s="14"/>
      <c r="F479" s="14"/>
      <c r="G479" s="14"/>
      <c r="H479" s="14"/>
      <c r="I479" s="14"/>
      <c r="J479" s="14"/>
      <c r="K479" s="14"/>
      <c r="L479" s="14"/>
      <c r="M479" s="13"/>
      <c r="Q479" s="1" t="s">
        <v>929</v>
      </c>
    </row>
    <row r="480" spans="1:48" ht="30" customHeight="1" x14ac:dyDescent="0.3">
      <c r="A480" s="13"/>
      <c r="B480" s="13"/>
      <c r="C480" s="13"/>
      <c r="D480" s="13"/>
      <c r="E480" s="14"/>
      <c r="F480" s="14"/>
      <c r="G480" s="14"/>
      <c r="H480" s="14"/>
      <c r="I480" s="14"/>
      <c r="J480" s="14"/>
      <c r="K480" s="14"/>
      <c r="L480" s="14"/>
      <c r="M480" s="13"/>
      <c r="Q480" s="1" t="s">
        <v>929</v>
      </c>
    </row>
    <row r="481" spans="1:48" ht="30" customHeight="1" x14ac:dyDescent="0.3">
      <c r="A481" s="13"/>
      <c r="B481" s="13"/>
      <c r="C481" s="13"/>
      <c r="D481" s="13"/>
      <c r="E481" s="14"/>
      <c r="F481" s="14"/>
      <c r="G481" s="14"/>
      <c r="H481" s="14"/>
      <c r="I481" s="14"/>
      <c r="J481" s="14"/>
      <c r="K481" s="14"/>
      <c r="L481" s="14"/>
      <c r="M481" s="13"/>
      <c r="Q481" s="1" t="s">
        <v>929</v>
      </c>
    </row>
    <row r="482" spans="1:48" ht="30" customHeight="1" x14ac:dyDescent="0.3">
      <c r="A482" s="13"/>
      <c r="B482" s="13"/>
      <c r="C482" s="13"/>
      <c r="D482" s="13"/>
      <c r="E482" s="14"/>
      <c r="F482" s="14"/>
      <c r="G482" s="14"/>
      <c r="H482" s="14"/>
      <c r="I482" s="14"/>
      <c r="J482" s="14"/>
      <c r="K482" s="14"/>
      <c r="L482" s="14"/>
      <c r="M482" s="13"/>
      <c r="Q482" s="1" t="s">
        <v>929</v>
      </c>
    </row>
    <row r="483" spans="1:48" ht="30" customHeight="1" x14ac:dyDescent="0.3">
      <c r="A483" s="15" t="s">
        <v>106</v>
      </c>
      <c r="B483" s="13"/>
      <c r="C483" s="13"/>
      <c r="D483" s="13"/>
      <c r="E483" s="14"/>
      <c r="F483" s="14">
        <f>SUMIF(Q461:Q482,"010113",F461:F482)</f>
        <v>0</v>
      </c>
      <c r="G483" s="14"/>
      <c r="H483" s="14">
        <f>SUMIF(Q461:Q482,"010113",H461:H482)</f>
        <v>0</v>
      </c>
      <c r="I483" s="14"/>
      <c r="J483" s="14">
        <f>SUMIF(Q461:Q482,"010113",J461:J482)</f>
        <v>0</v>
      </c>
      <c r="K483" s="14"/>
      <c r="L483" s="14">
        <f>SUMIF(Q461:Q482,"010113",L461:L482)</f>
        <v>0</v>
      </c>
      <c r="M483" s="13"/>
      <c r="N483" t="s">
        <v>107</v>
      </c>
    </row>
    <row r="484" spans="1:48" ht="30" customHeight="1" x14ac:dyDescent="0.3">
      <c r="A484" s="16" t="s">
        <v>962</v>
      </c>
      <c r="B484" s="16" t="s">
        <v>52</v>
      </c>
      <c r="C484" s="17"/>
      <c r="D484" s="17"/>
      <c r="E484" s="18"/>
      <c r="F484" s="18"/>
      <c r="G484" s="18"/>
      <c r="H484" s="18"/>
      <c r="I484" s="18"/>
      <c r="J484" s="18"/>
      <c r="K484" s="18"/>
      <c r="L484" s="18"/>
      <c r="M484" s="17"/>
      <c r="N484" s="10"/>
      <c r="O484" s="10"/>
      <c r="P484" s="10"/>
      <c r="Q484" s="9" t="s">
        <v>963</v>
      </c>
      <c r="R484" s="10"/>
      <c r="S484" s="10"/>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row>
    <row r="485" spans="1:48" ht="30" customHeight="1" x14ac:dyDescent="0.3">
      <c r="A485" s="15" t="s">
        <v>905</v>
      </c>
      <c r="B485" s="15" t="s">
        <v>964</v>
      </c>
      <c r="C485" s="15" t="s">
        <v>67</v>
      </c>
      <c r="D485" s="13">
        <v>8</v>
      </c>
      <c r="E485" s="14"/>
      <c r="F485" s="14"/>
      <c r="G485" s="14"/>
      <c r="H485" s="14"/>
      <c r="I485" s="14"/>
      <c r="J485" s="14"/>
      <c r="K485" s="14"/>
      <c r="L485" s="14"/>
      <c r="M485" s="15"/>
      <c r="N485" s="1" t="s">
        <v>965</v>
      </c>
      <c r="O485" s="1" t="s">
        <v>52</v>
      </c>
      <c r="P485" s="1" t="s">
        <v>52</v>
      </c>
      <c r="Q485" s="1" t="s">
        <v>963</v>
      </c>
      <c r="R485" s="1" t="s">
        <v>62</v>
      </c>
      <c r="S485" s="1" t="s">
        <v>63</v>
      </c>
      <c r="T485" s="1" t="s">
        <v>63</v>
      </c>
      <c r="AR485" s="1" t="s">
        <v>52</v>
      </c>
      <c r="AS485" s="1" t="s">
        <v>52</v>
      </c>
      <c r="AU485" s="1" t="s">
        <v>966</v>
      </c>
      <c r="AV485">
        <v>344</v>
      </c>
    </row>
    <row r="486" spans="1:48" ht="30" customHeight="1" x14ac:dyDescent="0.3">
      <c r="A486" s="15" t="s">
        <v>905</v>
      </c>
      <c r="B486" s="15" t="s">
        <v>967</v>
      </c>
      <c r="C486" s="15" t="s">
        <v>67</v>
      </c>
      <c r="D486" s="13">
        <v>5</v>
      </c>
      <c r="E486" s="14"/>
      <c r="F486" s="14"/>
      <c r="G486" s="14"/>
      <c r="H486" s="14"/>
      <c r="I486" s="14"/>
      <c r="J486" s="14"/>
      <c r="K486" s="14"/>
      <c r="L486" s="14"/>
      <c r="M486" s="15"/>
      <c r="N486" s="1" t="s">
        <v>968</v>
      </c>
      <c r="O486" s="1" t="s">
        <v>52</v>
      </c>
      <c r="P486" s="1" t="s">
        <v>52</v>
      </c>
      <c r="Q486" s="1" t="s">
        <v>963</v>
      </c>
      <c r="R486" s="1" t="s">
        <v>62</v>
      </c>
      <c r="S486" s="1" t="s">
        <v>63</v>
      </c>
      <c r="T486" s="1" t="s">
        <v>63</v>
      </c>
      <c r="AR486" s="1" t="s">
        <v>52</v>
      </c>
      <c r="AS486" s="1" t="s">
        <v>52</v>
      </c>
      <c r="AU486" s="1" t="s">
        <v>969</v>
      </c>
      <c r="AV486">
        <v>345</v>
      </c>
    </row>
    <row r="487" spans="1:48" ht="30" customHeight="1" x14ac:dyDescent="0.3">
      <c r="A487" s="15" t="s">
        <v>905</v>
      </c>
      <c r="B487" s="15" t="s">
        <v>970</v>
      </c>
      <c r="C487" s="15" t="s">
        <v>67</v>
      </c>
      <c r="D487" s="13">
        <v>2</v>
      </c>
      <c r="E487" s="14"/>
      <c r="F487" s="14"/>
      <c r="G487" s="14"/>
      <c r="H487" s="14"/>
      <c r="I487" s="14"/>
      <c r="J487" s="14"/>
      <c r="K487" s="14"/>
      <c r="L487" s="14"/>
      <c r="M487" s="15"/>
      <c r="N487" s="1" t="s">
        <v>971</v>
      </c>
      <c r="O487" s="1" t="s">
        <v>52</v>
      </c>
      <c r="P487" s="1" t="s">
        <v>52</v>
      </c>
      <c r="Q487" s="1" t="s">
        <v>963</v>
      </c>
      <c r="R487" s="1" t="s">
        <v>62</v>
      </c>
      <c r="S487" s="1" t="s">
        <v>63</v>
      </c>
      <c r="T487" s="1" t="s">
        <v>63</v>
      </c>
      <c r="AR487" s="1" t="s">
        <v>52</v>
      </c>
      <c r="AS487" s="1" t="s">
        <v>52</v>
      </c>
      <c r="AU487" s="1" t="s">
        <v>972</v>
      </c>
      <c r="AV487">
        <v>346</v>
      </c>
    </row>
    <row r="488" spans="1:48" ht="30" customHeight="1" x14ac:dyDescent="0.3">
      <c r="A488" s="15" t="s">
        <v>905</v>
      </c>
      <c r="B488" s="15" t="s">
        <v>973</v>
      </c>
      <c r="C488" s="15" t="s">
        <v>67</v>
      </c>
      <c r="D488" s="13">
        <v>6</v>
      </c>
      <c r="E488" s="14"/>
      <c r="F488" s="14"/>
      <c r="G488" s="14"/>
      <c r="H488" s="14"/>
      <c r="I488" s="14"/>
      <c r="J488" s="14"/>
      <c r="K488" s="14"/>
      <c r="L488" s="14"/>
      <c r="M488" s="15"/>
      <c r="N488" s="1" t="s">
        <v>974</v>
      </c>
      <c r="O488" s="1" t="s">
        <v>52</v>
      </c>
      <c r="P488" s="1" t="s">
        <v>52</v>
      </c>
      <c r="Q488" s="1" t="s">
        <v>963</v>
      </c>
      <c r="R488" s="1" t="s">
        <v>62</v>
      </c>
      <c r="S488" s="1" t="s">
        <v>63</v>
      </c>
      <c r="T488" s="1" t="s">
        <v>63</v>
      </c>
      <c r="AR488" s="1" t="s">
        <v>52</v>
      </c>
      <c r="AS488" s="1" t="s">
        <v>52</v>
      </c>
      <c r="AU488" s="1" t="s">
        <v>975</v>
      </c>
      <c r="AV488">
        <v>347</v>
      </c>
    </row>
    <row r="489" spans="1:48" ht="30" customHeight="1" x14ac:dyDescent="0.3">
      <c r="A489" s="15" t="s">
        <v>905</v>
      </c>
      <c r="B489" s="15" t="s">
        <v>976</v>
      </c>
      <c r="C489" s="15" t="s">
        <v>67</v>
      </c>
      <c r="D489" s="13">
        <v>1</v>
      </c>
      <c r="E489" s="14"/>
      <c r="F489" s="14"/>
      <c r="G489" s="14"/>
      <c r="H489" s="14"/>
      <c r="I489" s="14"/>
      <c r="J489" s="14"/>
      <c r="K489" s="14"/>
      <c r="L489" s="14"/>
      <c r="M489" s="15"/>
      <c r="N489" s="1" t="s">
        <v>977</v>
      </c>
      <c r="O489" s="1" t="s">
        <v>52</v>
      </c>
      <c r="P489" s="1" t="s">
        <v>52</v>
      </c>
      <c r="Q489" s="1" t="s">
        <v>963</v>
      </c>
      <c r="R489" s="1" t="s">
        <v>62</v>
      </c>
      <c r="S489" s="1" t="s">
        <v>63</v>
      </c>
      <c r="T489" s="1" t="s">
        <v>63</v>
      </c>
      <c r="AR489" s="1" t="s">
        <v>52</v>
      </c>
      <c r="AS489" s="1" t="s">
        <v>52</v>
      </c>
      <c r="AU489" s="1" t="s">
        <v>978</v>
      </c>
      <c r="AV489">
        <v>348</v>
      </c>
    </row>
    <row r="490" spans="1:48" ht="30" customHeight="1" x14ac:dyDescent="0.3">
      <c r="A490" s="15" t="s">
        <v>905</v>
      </c>
      <c r="B490" s="15" t="s">
        <v>979</v>
      </c>
      <c r="C490" s="15" t="s">
        <v>67</v>
      </c>
      <c r="D490" s="13">
        <v>6</v>
      </c>
      <c r="E490" s="14"/>
      <c r="F490" s="14"/>
      <c r="G490" s="14"/>
      <c r="H490" s="14"/>
      <c r="I490" s="14"/>
      <c r="J490" s="14"/>
      <c r="K490" s="14"/>
      <c r="L490" s="14"/>
      <c r="M490" s="15"/>
      <c r="N490" s="1" t="s">
        <v>980</v>
      </c>
      <c r="O490" s="1" t="s">
        <v>52</v>
      </c>
      <c r="P490" s="1" t="s">
        <v>52</v>
      </c>
      <c r="Q490" s="1" t="s">
        <v>963</v>
      </c>
      <c r="R490" s="1" t="s">
        <v>62</v>
      </c>
      <c r="S490" s="1" t="s">
        <v>63</v>
      </c>
      <c r="T490" s="1" t="s">
        <v>63</v>
      </c>
      <c r="AR490" s="1" t="s">
        <v>52</v>
      </c>
      <c r="AS490" s="1" t="s">
        <v>52</v>
      </c>
      <c r="AU490" s="1" t="s">
        <v>981</v>
      </c>
      <c r="AV490">
        <v>349</v>
      </c>
    </row>
    <row r="491" spans="1:48" ht="30" customHeight="1" x14ac:dyDescent="0.3">
      <c r="A491" s="15" t="s">
        <v>905</v>
      </c>
      <c r="B491" s="15" t="s">
        <v>906</v>
      </c>
      <c r="C491" s="15" t="s">
        <v>67</v>
      </c>
      <c r="D491" s="13">
        <v>3</v>
      </c>
      <c r="E491" s="14"/>
      <c r="F491" s="14"/>
      <c r="G491" s="14"/>
      <c r="H491" s="14"/>
      <c r="I491" s="14"/>
      <c r="J491" s="14"/>
      <c r="K491" s="14"/>
      <c r="L491" s="14"/>
      <c r="M491" s="15"/>
      <c r="N491" s="1" t="s">
        <v>982</v>
      </c>
      <c r="O491" s="1" t="s">
        <v>52</v>
      </c>
      <c r="P491" s="1" t="s">
        <v>52</v>
      </c>
      <c r="Q491" s="1" t="s">
        <v>963</v>
      </c>
      <c r="R491" s="1" t="s">
        <v>62</v>
      </c>
      <c r="S491" s="1" t="s">
        <v>63</v>
      </c>
      <c r="T491" s="1" t="s">
        <v>63</v>
      </c>
      <c r="AR491" s="1" t="s">
        <v>52</v>
      </c>
      <c r="AS491" s="1" t="s">
        <v>52</v>
      </c>
      <c r="AU491" s="1" t="s">
        <v>983</v>
      </c>
      <c r="AV491">
        <v>350</v>
      </c>
    </row>
    <row r="492" spans="1:48" ht="30" customHeight="1" x14ac:dyDescent="0.3">
      <c r="A492" s="15" t="s">
        <v>905</v>
      </c>
      <c r="B492" s="15" t="s">
        <v>984</v>
      </c>
      <c r="C492" s="15" t="s">
        <v>67</v>
      </c>
      <c r="D492" s="13">
        <v>7</v>
      </c>
      <c r="E492" s="14"/>
      <c r="F492" s="14"/>
      <c r="G492" s="14"/>
      <c r="H492" s="14"/>
      <c r="I492" s="14"/>
      <c r="J492" s="14"/>
      <c r="K492" s="14"/>
      <c r="L492" s="14"/>
      <c r="M492" s="15"/>
      <c r="N492" s="1" t="s">
        <v>985</v>
      </c>
      <c r="O492" s="1" t="s">
        <v>52</v>
      </c>
      <c r="P492" s="1" t="s">
        <v>52</v>
      </c>
      <c r="Q492" s="1" t="s">
        <v>963</v>
      </c>
      <c r="R492" s="1" t="s">
        <v>62</v>
      </c>
      <c r="S492" s="1" t="s">
        <v>63</v>
      </c>
      <c r="T492" s="1" t="s">
        <v>63</v>
      </c>
      <c r="AR492" s="1" t="s">
        <v>52</v>
      </c>
      <c r="AS492" s="1" t="s">
        <v>52</v>
      </c>
      <c r="AU492" s="1" t="s">
        <v>986</v>
      </c>
      <c r="AV492">
        <v>351</v>
      </c>
    </row>
    <row r="493" spans="1:48" ht="30" customHeight="1" x14ac:dyDescent="0.3">
      <c r="A493" s="15" t="s">
        <v>905</v>
      </c>
      <c r="B493" s="15" t="s">
        <v>987</v>
      </c>
      <c r="C493" s="15" t="s">
        <v>67</v>
      </c>
      <c r="D493" s="13">
        <v>7</v>
      </c>
      <c r="E493" s="14"/>
      <c r="F493" s="14"/>
      <c r="G493" s="14"/>
      <c r="H493" s="14"/>
      <c r="I493" s="14"/>
      <c r="J493" s="14"/>
      <c r="K493" s="14"/>
      <c r="L493" s="14"/>
      <c r="M493" s="15"/>
      <c r="N493" s="1" t="s">
        <v>988</v>
      </c>
      <c r="O493" s="1" t="s">
        <v>52</v>
      </c>
      <c r="P493" s="1" t="s">
        <v>52</v>
      </c>
      <c r="Q493" s="1" t="s">
        <v>963</v>
      </c>
      <c r="R493" s="1" t="s">
        <v>62</v>
      </c>
      <c r="S493" s="1" t="s">
        <v>63</v>
      </c>
      <c r="T493" s="1" t="s">
        <v>63</v>
      </c>
      <c r="AR493" s="1" t="s">
        <v>52</v>
      </c>
      <c r="AS493" s="1" t="s">
        <v>52</v>
      </c>
      <c r="AU493" s="1" t="s">
        <v>989</v>
      </c>
      <c r="AV493">
        <v>352</v>
      </c>
    </row>
    <row r="494" spans="1:48" ht="30" customHeight="1" x14ac:dyDescent="0.3">
      <c r="A494" s="15" t="s">
        <v>905</v>
      </c>
      <c r="B494" s="15" t="s">
        <v>990</v>
      </c>
      <c r="C494" s="15" t="s">
        <v>67</v>
      </c>
      <c r="D494" s="13">
        <v>1</v>
      </c>
      <c r="E494" s="14"/>
      <c r="F494" s="14"/>
      <c r="G494" s="14"/>
      <c r="H494" s="14"/>
      <c r="I494" s="14"/>
      <c r="J494" s="14"/>
      <c r="K494" s="14"/>
      <c r="L494" s="14"/>
      <c r="M494" s="15"/>
      <c r="N494" s="1" t="s">
        <v>991</v>
      </c>
      <c r="O494" s="1" t="s">
        <v>52</v>
      </c>
      <c r="P494" s="1" t="s">
        <v>52</v>
      </c>
      <c r="Q494" s="1" t="s">
        <v>963</v>
      </c>
      <c r="R494" s="1" t="s">
        <v>62</v>
      </c>
      <c r="S494" s="1" t="s">
        <v>63</v>
      </c>
      <c r="T494" s="1" t="s">
        <v>63</v>
      </c>
      <c r="AR494" s="1" t="s">
        <v>52</v>
      </c>
      <c r="AS494" s="1" t="s">
        <v>52</v>
      </c>
      <c r="AU494" s="1" t="s">
        <v>992</v>
      </c>
      <c r="AV494">
        <v>353</v>
      </c>
    </row>
    <row r="495" spans="1:48" ht="30" customHeight="1" x14ac:dyDescent="0.3">
      <c r="A495" s="15" t="s">
        <v>905</v>
      </c>
      <c r="B495" s="15" t="s">
        <v>993</v>
      </c>
      <c r="C495" s="15" t="s">
        <v>67</v>
      </c>
      <c r="D495" s="13">
        <v>2</v>
      </c>
      <c r="E495" s="14"/>
      <c r="F495" s="14"/>
      <c r="G495" s="14"/>
      <c r="H495" s="14"/>
      <c r="I495" s="14"/>
      <c r="J495" s="14"/>
      <c r="K495" s="14"/>
      <c r="L495" s="14"/>
      <c r="M495" s="15"/>
      <c r="N495" s="1" t="s">
        <v>994</v>
      </c>
      <c r="O495" s="1" t="s">
        <v>52</v>
      </c>
      <c r="P495" s="1" t="s">
        <v>52</v>
      </c>
      <c r="Q495" s="1" t="s">
        <v>963</v>
      </c>
      <c r="R495" s="1" t="s">
        <v>62</v>
      </c>
      <c r="S495" s="1" t="s">
        <v>63</v>
      </c>
      <c r="T495" s="1" t="s">
        <v>63</v>
      </c>
      <c r="AR495" s="1" t="s">
        <v>52</v>
      </c>
      <c r="AS495" s="1" t="s">
        <v>52</v>
      </c>
      <c r="AU495" s="1" t="s">
        <v>995</v>
      </c>
      <c r="AV495">
        <v>354</v>
      </c>
    </row>
    <row r="496" spans="1:48" ht="30" customHeight="1" x14ac:dyDescent="0.3">
      <c r="A496" s="15" t="s">
        <v>905</v>
      </c>
      <c r="B496" s="15" t="s">
        <v>996</v>
      </c>
      <c r="C496" s="15" t="s">
        <v>60</v>
      </c>
      <c r="D496" s="13">
        <v>206</v>
      </c>
      <c r="E496" s="14"/>
      <c r="F496" s="14"/>
      <c r="G496" s="14"/>
      <c r="H496" s="14"/>
      <c r="I496" s="14"/>
      <c r="J496" s="14"/>
      <c r="K496" s="14"/>
      <c r="L496" s="14"/>
      <c r="M496" s="15"/>
      <c r="N496" s="1" t="s">
        <v>997</v>
      </c>
      <c r="O496" s="1" t="s">
        <v>52</v>
      </c>
      <c r="P496" s="1" t="s">
        <v>52</v>
      </c>
      <c r="Q496" s="1" t="s">
        <v>963</v>
      </c>
      <c r="R496" s="1" t="s">
        <v>63</v>
      </c>
      <c r="S496" s="1" t="s">
        <v>63</v>
      </c>
      <c r="T496" s="1" t="s">
        <v>62</v>
      </c>
      <c r="AR496" s="1" t="s">
        <v>52</v>
      </c>
      <c r="AS496" s="1" t="s">
        <v>52</v>
      </c>
      <c r="AU496" s="1" t="s">
        <v>998</v>
      </c>
      <c r="AV496">
        <v>355</v>
      </c>
    </row>
    <row r="497" spans="1:48" ht="30" customHeight="1" x14ac:dyDescent="0.3">
      <c r="A497" s="15" t="s">
        <v>999</v>
      </c>
      <c r="B497" s="15" t="s">
        <v>1000</v>
      </c>
      <c r="C497" s="15" t="s">
        <v>67</v>
      </c>
      <c r="D497" s="13">
        <v>7</v>
      </c>
      <c r="E497" s="14"/>
      <c r="F497" s="14"/>
      <c r="G497" s="14"/>
      <c r="H497" s="14"/>
      <c r="I497" s="14"/>
      <c r="J497" s="14"/>
      <c r="K497" s="14"/>
      <c r="L497" s="14"/>
      <c r="M497" s="15"/>
      <c r="N497" s="1" t="s">
        <v>1001</v>
      </c>
      <c r="O497" s="1" t="s">
        <v>52</v>
      </c>
      <c r="P497" s="1" t="s">
        <v>52</v>
      </c>
      <c r="Q497" s="1" t="s">
        <v>963</v>
      </c>
      <c r="R497" s="1" t="s">
        <v>63</v>
      </c>
      <c r="S497" s="1" t="s">
        <v>63</v>
      </c>
      <c r="T497" s="1" t="s">
        <v>62</v>
      </c>
      <c r="AR497" s="1" t="s">
        <v>52</v>
      </c>
      <c r="AS497" s="1" t="s">
        <v>52</v>
      </c>
      <c r="AU497" s="1" t="s">
        <v>1002</v>
      </c>
      <c r="AV497">
        <v>356</v>
      </c>
    </row>
    <row r="498" spans="1:48" ht="30" customHeight="1" x14ac:dyDescent="0.3">
      <c r="A498" s="15" t="s">
        <v>999</v>
      </c>
      <c r="B498" s="15" t="s">
        <v>1003</v>
      </c>
      <c r="C498" s="15" t="s">
        <v>67</v>
      </c>
      <c r="D498" s="13">
        <v>8</v>
      </c>
      <c r="E498" s="14"/>
      <c r="F498" s="14"/>
      <c r="G498" s="14"/>
      <c r="H498" s="14"/>
      <c r="I498" s="14"/>
      <c r="J498" s="14"/>
      <c r="K498" s="14"/>
      <c r="L498" s="14"/>
      <c r="M498" s="15"/>
      <c r="N498" s="1" t="s">
        <v>1004</v>
      </c>
      <c r="O498" s="1" t="s">
        <v>52</v>
      </c>
      <c r="P498" s="1" t="s">
        <v>52</v>
      </c>
      <c r="Q498" s="1" t="s">
        <v>963</v>
      </c>
      <c r="R498" s="1" t="s">
        <v>63</v>
      </c>
      <c r="S498" s="1" t="s">
        <v>63</v>
      </c>
      <c r="T498" s="1" t="s">
        <v>62</v>
      </c>
      <c r="AR498" s="1" t="s">
        <v>52</v>
      </c>
      <c r="AS498" s="1" t="s">
        <v>52</v>
      </c>
      <c r="AU498" s="1" t="s">
        <v>1005</v>
      </c>
      <c r="AV498">
        <v>357</v>
      </c>
    </row>
    <row r="499" spans="1:48" ht="30" customHeight="1" x14ac:dyDescent="0.3">
      <c r="A499" s="15" t="s">
        <v>1006</v>
      </c>
      <c r="B499" s="15" t="s">
        <v>1007</v>
      </c>
      <c r="C499" s="15" t="s">
        <v>60</v>
      </c>
      <c r="D499" s="13">
        <v>21</v>
      </c>
      <c r="E499" s="14"/>
      <c r="F499" s="14"/>
      <c r="G499" s="14"/>
      <c r="H499" s="14"/>
      <c r="I499" s="14"/>
      <c r="J499" s="14"/>
      <c r="K499" s="14"/>
      <c r="L499" s="14"/>
      <c r="M499" s="15"/>
      <c r="N499" s="1" t="s">
        <v>1008</v>
      </c>
      <c r="O499" s="1" t="s">
        <v>52</v>
      </c>
      <c r="P499" s="1" t="s">
        <v>52</v>
      </c>
      <c r="Q499" s="1" t="s">
        <v>963</v>
      </c>
      <c r="R499" s="1" t="s">
        <v>62</v>
      </c>
      <c r="S499" s="1" t="s">
        <v>63</v>
      </c>
      <c r="T499" s="1" t="s">
        <v>63</v>
      </c>
      <c r="AR499" s="1" t="s">
        <v>52</v>
      </c>
      <c r="AS499" s="1" t="s">
        <v>52</v>
      </c>
      <c r="AU499" s="1" t="s">
        <v>1009</v>
      </c>
      <c r="AV499">
        <v>358</v>
      </c>
    </row>
    <row r="500" spans="1:48" ht="30" customHeight="1" x14ac:dyDescent="0.3">
      <c r="A500" s="15" t="s">
        <v>1006</v>
      </c>
      <c r="B500" s="15" t="s">
        <v>1010</v>
      </c>
      <c r="C500" s="15" t="s">
        <v>60</v>
      </c>
      <c r="D500" s="13">
        <v>25</v>
      </c>
      <c r="E500" s="14"/>
      <c r="F500" s="14"/>
      <c r="G500" s="14"/>
      <c r="H500" s="14"/>
      <c r="I500" s="14"/>
      <c r="J500" s="14"/>
      <c r="K500" s="14"/>
      <c r="L500" s="14"/>
      <c r="M500" s="15"/>
      <c r="N500" s="1" t="s">
        <v>1011</v>
      </c>
      <c r="O500" s="1" t="s">
        <v>52</v>
      </c>
      <c r="P500" s="1" t="s">
        <v>52</v>
      </c>
      <c r="Q500" s="1" t="s">
        <v>963</v>
      </c>
      <c r="R500" s="1" t="s">
        <v>62</v>
      </c>
      <c r="S500" s="1" t="s">
        <v>63</v>
      </c>
      <c r="T500" s="1" t="s">
        <v>63</v>
      </c>
      <c r="AR500" s="1" t="s">
        <v>52</v>
      </c>
      <c r="AS500" s="1" t="s">
        <v>52</v>
      </c>
      <c r="AU500" s="1" t="s">
        <v>1012</v>
      </c>
      <c r="AV500">
        <v>359</v>
      </c>
    </row>
    <row r="501" spans="1:48" ht="30" customHeight="1" x14ac:dyDescent="0.3">
      <c r="A501" s="15" t="s">
        <v>1013</v>
      </c>
      <c r="B501" s="15" t="s">
        <v>1014</v>
      </c>
      <c r="C501" s="15" t="s">
        <v>84</v>
      </c>
      <c r="D501" s="13">
        <v>124</v>
      </c>
      <c r="E501" s="14"/>
      <c r="F501" s="14"/>
      <c r="G501" s="14"/>
      <c r="H501" s="14"/>
      <c r="I501" s="14"/>
      <c r="J501" s="14"/>
      <c r="K501" s="14"/>
      <c r="L501" s="14"/>
      <c r="M501" s="15"/>
      <c r="N501" s="1" t="s">
        <v>1015</v>
      </c>
      <c r="O501" s="1" t="s">
        <v>52</v>
      </c>
      <c r="P501" s="1" t="s">
        <v>52</v>
      </c>
      <c r="Q501" s="1" t="s">
        <v>963</v>
      </c>
      <c r="R501" s="1" t="s">
        <v>62</v>
      </c>
      <c r="S501" s="1" t="s">
        <v>63</v>
      </c>
      <c r="T501" s="1" t="s">
        <v>63</v>
      </c>
      <c r="AR501" s="1" t="s">
        <v>52</v>
      </c>
      <c r="AS501" s="1" t="s">
        <v>52</v>
      </c>
      <c r="AU501" s="1" t="s">
        <v>1016</v>
      </c>
      <c r="AV501">
        <v>360</v>
      </c>
    </row>
    <row r="502" spans="1:48" ht="30" customHeight="1" x14ac:dyDescent="0.3">
      <c r="A502" s="15" t="s">
        <v>1017</v>
      </c>
      <c r="B502" s="15" t="s">
        <v>1018</v>
      </c>
      <c r="C502" s="15" t="s">
        <v>84</v>
      </c>
      <c r="D502" s="13">
        <v>49</v>
      </c>
      <c r="E502" s="14"/>
      <c r="F502" s="14"/>
      <c r="G502" s="14"/>
      <c r="H502" s="14"/>
      <c r="I502" s="14"/>
      <c r="J502" s="14"/>
      <c r="K502" s="14"/>
      <c r="L502" s="14"/>
      <c r="M502" s="15"/>
      <c r="N502" s="1" t="s">
        <v>1019</v>
      </c>
      <c r="O502" s="1" t="s">
        <v>52</v>
      </c>
      <c r="P502" s="1" t="s">
        <v>52</v>
      </c>
      <c r="Q502" s="1" t="s">
        <v>963</v>
      </c>
      <c r="R502" s="1" t="s">
        <v>62</v>
      </c>
      <c r="S502" s="1" t="s">
        <v>63</v>
      </c>
      <c r="T502" s="1" t="s">
        <v>63</v>
      </c>
      <c r="AR502" s="1" t="s">
        <v>52</v>
      </c>
      <c r="AS502" s="1" t="s">
        <v>52</v>
      </c>
      <c r="AU502" s="1" t="s">
        <v>1020</v>
      </c>
      <c r="AV502">
        <v>361</v>
      </c>
    </row>
    <row r="503" spans="1:48" ht="30" customHeight="1" x14ac:dyDescent="0.3">
      <c r="A503" s="15" t="s">
        <v>1017</v>
      </c>
      <c r="B503" s="15" t="s">
        <v>1021</v>
      </c>
      <c r="C503" s="15" t="s">
        <v>84</v>
      </c>
      <c r="D503" s="13">
        <v>34</v>
      </c>
      <c r="E503" s="14"/>
      <c r="F503" s="14"/>
      <c r="G503" s="14"/>
      <c r="H503" s="14"/>
      <c r="I503" s="14"/>
      <c r="J503" s="14"/>
      <c r="K503" s="14"/>
      <c r="L503" s="14"/>
      <c r="M503" s="15"/>
      <c r="N503" s="1" t="s">
        <v>1022</v>
      </c>
      <c r="O503" s="1" t="s">
        <v>52</v>
      </c>
      <c r="P503" s="1" t="s">
        <v>52</v>
      </c>
      <c r="Q503" s="1" t="s">
        <v>963</v>
      </c>
      <c r="R503" s="1" t="s">
        <v>62</v>
      </c>
      <c r="S503" s="1" t="s">
        <v>63</v>
      </c>
      <c r="T503" s="1" t="s">
        <v>63</v>
      </c>
      <c r="AR503" s="1" t="s">
        <v>52</v>
      </c>
      <c r="AS503" s="1" t="s">
        <v>52</v>
      </c>
      <c r="AU503" s="1" t="s">
        <v>1023</v>
      </c>
      <c r="AV503">
        <v>362</v>
      </c>
    </row>
    <row r="504" spans="1:48" ht="30" customHeight="1" x14ac:dyDescent="0.3">
      <c r="A504" s="15" t="s">
        <v>1017</v>
      </c>
      <c r="B504" s="15" t="s">
        <v>1024</v>
      </c>
      <c r="C504" s="15" t="s">
        <v>84</v>
      </c>
      <c r="D504" s="13">
        <v>54</v>
      </c>
      <c r="E504" s="14"/>
      <c r="F504" s="14"/>
      <c r="G504" s="14"/>
      <c r="H504" s="14"/>
      <c r="I504" s="14"/>
      <c r="J504" s="14"/>
      <c r="K504" s="14"/>
      <c r="L504" s="14"/>
      <c r="M504" s="15"/>
      <c r="N504" s="1" t="s">
        <v>1025</v>
      </c>
      <c r="O504" s="1" t="s">
        <v>52</v>
      </c>
      <c r="P504" s="1" t="s">
        <v>52</v>
      </c>
      <c r="Q504" s="1" t="s">
        <v>963</v>
      </c>
      <c r="R504" s="1" t="s">
        <v>62</v>
      </c>
      <c r="S504" s="1" t="s">
        <v>63</v>
      </c>
      <c r="T504" s="1" t="s">
        <v>63</v>
      </c>
      <c r="AR504" s="1" t="s">
        <v>52</v>
      </c>
      <c r="AS504" s="1" t="s">
        <v>52</v>
      </c>
      <c r="AU504" s="1" t="s">
        <v>1026</v>
      </c>
      <c r="AV504">
        <v>363</v>
      </c>
    </row>
    <row r="505" spans="1:48" ht="30" customHeight="1" x14ac:dyDescent="0.3">
      <c r="A505" s="15" t="s">
        <v>1017</v>
      </c>
      <c r="B505" s="15" t="s">
        <v>1027</v>
      </c>
      <c r="C505" s="15" t="s">
        <v>84</v>
      </c>
      <c r="D505" s="13">
        <v>9</v>
      </c>
      <c r="E505" s="14"/>
      <c r="F505" s="14"/>
      <c r="G505" s="14"/>
      <c r="H505" s="14"/>
      <c r="I505" s="14"/>
      <c r="J505" s="14"/>
      <c r="K505" s="14"/>
      <c r="L505" s="14"/>
      <c r="M505" s="15"/>
      <c r="N505" s="1" t="s">
        <v>1028</v>
      </c>
      <c r="O505" s="1" t="s">
        <v>52</v>
      </c>
      <c r="P505" s="1" t="s">
        <v>52</v>
      </c>
      <c r="Q505" s="1" t="s">
        <v>963</v>
      </c>
      <c r="R505" s="1" t="s">
        <v>62</v>
      </c>
      <c r="S505" s="1" t="s">
        <v>63</v>
      </c>
      <c r="T505" s="1" t="s">
        <v>63</v>
      </c>
      <c r="AR505" s="1" t="s">
        <v>52</v>
      </c>
      <c r="AS505" s="1" t="s">
        <v>52</v>
      </c>
      <c r="AU505" s="1" t="s">
        <v>1029</v>
      </c>
      <c r="AV505">
        <v>364</v>
      </c>
    </row>
    <row r="506" spans="1:48" ht="30" customHeight="1" x14ac:dyDescent="0.3">
      <c r="A506" s="15" t="s">
        <v>1030</v>
      </c>
      <c r="B506" s="15" t="s">
        <v>1031</v>
      </c>
      <c r="C506" s="15" t="s">
        <v>84</v>
      </c>
      <c r="D506" s="13">
        <v>9</v>
      </c>
      <c r="E506" s="14"/>
      <c r="F506" s="14"/>
      <c r="G506" s="14"/>
      <c r="H506" s="14"/>
      <c r="I506" s="14"/>
      <c r="J506" s="14"/>
      <c r="K506" s="14"/>
      <c r="L506" s="14"/>
      <c r="M506" s="15"/>
      <c r="N506" s="1" t="s">
        <v>1032</v>
      </c>
      <c r="O506" s="1" t="s">
        <v>52</v>
      </c>
      <c r="P506" s="1" t="s">
        <v>52</v>
      </c>
      <c r="Q506" s="1" t="s">
        <v>963</v>
      </c>
      <c r="R506" s="1" t="s">
        <v>62</v>
      </c>
      <c r="S506" s="1" t="s">
        <v>63</v>
      </c>
      <c r="T506" s="1" t="s">
        <v>63</v>
      </c>
      <c r="AR506" s="1" t="s">
        <v>52</v>
      </c>
      <c r="AS506" s="1" t="s">
        <v>52</v>
      </c>
      <c r="AU506" s="1" t="s">
        <v>1033</v>
      </c>
      <c r="AV506">
        <v>365</v>
      </c>
    </row>
    <row r="507" spans="1:48" ht="30" customHeight="1" x14ac:dyDescent="0.3">
      <c r="A507" s="15" t="s">
        <v>1030</v>
      </c>
      <c r="B507" s="15" t="s">
        <v>1034</v>
      </c>
      <c r="C507" s="15" t="s">
        <v>84</v>
      </c>
      <c r="D507" s="13">
        <v>30</v>
      </c>
      <c r="E507" s="14"/>
      <c r="F507" s="14"/>
      <c r="G507" s="14"/>
      <c r="H507" s="14"/>
      <c r="I507" s="14"/>
      <c r="J507" s="14"/>
      <c r="K507" s="14"/>
      <c r="L507" s="14"/>
      <c r="M507" s="15"/>
      <c r="N507" s="1" t="s">
        <v>1035</v>
      </c>
      <c r="O507" s="1" t="s">
        <v>52</v>
      </c>
      <c r="P507" s="1" t="s">
        <v>52</v>
      </c>
      <c r="Q507" s="1" t="s">
        <v>963</v>
      </c>
      <c r="R507" s="1" t="s">
        <v>62</v>
      </c>
      <c r="S507" s="1" t="s">
        <v>63</v>
      </c>
      <c r="T507" s="1" t="s">
        <v>63</v>
      </c>
      <c r="AR507" s="1" t="s">
        <v>52</v>
      </c>
      <c r="AS507" s="1" t="s">
        <v>52</v>
      </c>
      <c r="AU507" s="1" t="s">
        <v>1036</v>
      </c>
      <c r="AV507">
        <v>366</v>
      </c>
    </row>
    <row r="508" spans="1:48" ht="30" customHeight="1" x14ac:dyDescent="0.3">
      <c r="A508" s="15" t="s">
        <v>1037</v>
      </c>
      <c r="B508" s="15" t="s">
        <v>1014</v>
      </c>
      <c r="C508" s="15" t="s">
        <v>84</v>
      </c>
      <c r="D508" s="13">
        <v>20</v>
      </c>
      <c r="E508" s="14"/>
      <c r="F508" s="14"/>
      <c r="G508" s="14"/>
      <c r="H508" s="14"/>
      <c r="I508" s="14"/>
      <c r="J508" s="14"/>
      <c r="K508" s="14"/>
      <c r="L508" s="14"/>
      <c r="M508" s="15"/>
      <c r="N508" s="1" t="s">
        <v>1038</v>
      </c>
      <c r="O508" s="1" t="s">
        <v>52</v>
      </c>
      <c r="P508" s="1" t="s">
        <v>52</v>
      </c>
      <c r="Q508" s="1" t="s">
        <v>963</v>
      </c>
      <c r="R508" s="1" t="s">
        <v>62</v>
      </c>
      <c r="S508" s="1" t="s">
        <v>63</v>
      </c>
      <c r="T508" s="1" t="s">
        <v>63</v>
      </c>
      <c r="AR508" s="1" t="s">
        <v>52</v>
      </c>
      <c r="AS508" s="1" t="s">
        <v>52</v>
      </c>
      <c r="AU508" s="1" t="s">
        <v>1039</v>
      </c>
      <c r="AV508">
        <v>367</v>
      </c>
    </row>
    <row r="509" spans="1:48" ht="30" customHeight="1" x14ac:dyDescent="0.3">
      <c r="A509" s="15" t="s">
        <v>1040</v>
      </c>
      <c r="B509" s="15" t="s">
        <v>1027</v>
      </c>
      <c r="C509" s="15" t="s">
        <v>84</v>
      </c>
      <c r="D509" s="13">
        <v>15</v>
      </c>
      <c r="E509" s="14"/>
      <c r="F509" s="14"/>
      <c r="G509" s="14"/>
      <c r="H509" s="14"/>
      <c r="I509" s="14"/>
      <c r="J509" s="14"/>
      <c r="K509" s="14"/>
      <c r="L509" s="14"/>
      <c r="M509" s="15"/>
      <c r="N509" s="1" t="s">
        <v>1041</v>
      </c>
      <c r="O509" s="1" t="s">
        <v>52</v>
      </c>
      <c r="P509" s="1" t="s">
        <v>52</v>
      </c>
      <c r="Q509" s="1" t="s">
        <v>963</v>
      </c>
      <c r="R509" s="1" t="s">
        <v>62</v>
      </c>
      <c r="S509" s="1" t="s">
        <v>63</v>
      </c>
      <c r="T509" s="1" t="s">
        <v>63</v>
      </c>
      <c r="AR509" s="1" t="s">
        <v>52</v>
      </c>
      <c r="AS509" s="1" t="s">
        <v>52</v>
      </c>
      <c r="AU509" s="1" t="s">
        <v>1042</v>
      </c>
      <c r="AV509">
        <v>368</v>
      </c>
    </row>
    <row r="510" spans="1:48" ht="30" customHeight="1" x14ac:dyDescent="0.3">
      <c r="A510" s="15" t="s">
        <v>1040</v>
      </c>
      <c r="B510" s="15" t="s">
        <v>1031</v>
      </c>
      <c r="C510" s="15" t="s">
        <v>84</v>
      </c>
      <c r="D510" s="13">
        <v>3</v>
      </c>
      <c r="E510" s="14"/>
      <c r="F510" s="14"/>
      <c r="G510" s="14"/>
      <c r="H510" s="14"/>
      <c r="I510" s="14"/>
      <c r="J510" s="14"/>
      <c r="K510" s="14"/>
      <c r="L510" s="14"/>
      <c r="M510" s="15"/>
      <c r="N510" s="1" t="s">
        <v>1043</v>
      </c>
      <c r="O510" s="1" t="s">
        <v>52</v>
      </c>
      <c r="P510" s="1" t="s">
        <v>52</v>
      </c>
      <c r="Q510" s="1" t="s">
        <v>963</v>
      </c>
      <c r="R510" s="1" t="s">
        <v>62</v>
      </c>
      <c r="S510" s="1" t="s">
        <v>63</v>
      </c>
      <c r="T510" s="1" t="s">
        <v>63</v>
      </c>
      <c r="AR510" s="1" t="s">
        <v>52</v>
      </c>
      <c r="AS510" s="1" t="s">
        <v>52</v>
      </c>
      <c r="AU510" s="1" t="s">
        <v>1044</v>
      </c>
      <c r="AV510">
        <v>369</v>
      </c>
    </row>
    <row r="511" spans="1:48" ht="30" customHeight="1" x14ac:dyDescent="0.3">
      <c r="A511" s="15" t="s">
        <v>1045</v>
      </c>
      <c r="B511" s="15" t="s">
        <v>1046</v>
      </c>
      <c r="C511" s="15" t="s">
        <v>60</v>
      </c>
      <c r="D511" s="13">
        <v>227</v>
      </c>
      <c r="E511" s="14"/>
      <c r="F511" s="14"/>
      <c r="G511" s="14"/>
      <c r="H511" s="14"/>
      <c r="I511" s="14"/>
      <c r="J511" s="14"/>
      <c r="K511" s="14"/>
      <c r="L511" s="14"/>
      <c r="M511" s="15"/>
      <c r="N511" s="1" t="s">
        <v>1047</v>
      </c>
      <c r="O511" s="1" t="s">
        <v>52</v>
      </c>
      <c r="P511" s="1" t="s">
        <v>52</v>
      </c>
      <c r="Q511" s="1" t="s">
        <v>963</v>
      </c>
      <c r="R511" s="1" t="s">
        <v>62</v>
      </c>
      <c r="S511" s="1" t="s">
        <v>63</v>
      </c>
      <c r="T511" s="1" t="s">
        <v>63</v>
      </c>
      <c r="AR511" s="1" t="s">
        <v>52</v>
      </c>
      <c r="AS511" s="1" t="s">
        <v>52</v>
      </c>
      <c r="AU511" s="1" t="s">
        <v>1048</v>
      </c>
      <c r="AV511">
        <v>370</v>
      </c>
    </row>
    <row r="512" spans="1:48" ht="30" customHeight="1" x14ac:dyDescent="0.3">
      <c r="A512" s="15" t="s">
        <v>1045</v>
      </c>
      <c r="B512" s="15" t="s">
        <v>1049</v>
      </c>
      <c r="C512" s="15" t="s">
        <v>60</v>
      </c>
      <c r="D512" s="13">
        <v>91</v>
      </c>
      <c r="E512" s="14"/>
      <c r="F512" s="14"/>
      <c r="G512" s="14"/>
      <c r="H512" s="14"/>
      <c r="I512" s="14"/>
      <c r="J512" s="14"/>
      <c r="K512" s="14"/>
      <c r="L512" s="14"/>
      <c r="M512" s="15"/>
      <c r="N512" s="1" t="s">
        <v>1050</v>
      </c>
      <c r="O512" s="1" t="s">
        <v>52</v>
      </c>
      <c r="P512" s="1" t="s">
        <v>52</v>
      </c>
      <c r="Q512" s="1" t="s">
        <v>963</v>
      </c>
      <c r="R512" s="1" t="s">
        <v>62</v>
      </c>
      <c r="S512" s="1" t="s">
        <v>63</v>
      </c>
      <c r="T512" s="1" t="s">
        <v>63</v>
      </c>
      <c r="AR512" s="1" t="s">
        <v>52</v>
      </c>
      <c r="AS512" s="1" t="s">
        <v>52</v>
      </c>
      <c r="AU512" s="1" t="s">
        <v>1051</v>
      </c>
      <c r="AV512">
        <v>371</v>
      </c>
    </row>
    <row r="513" spans="1:48" ht="30" customHeight="1" x14ac:dyDescent="0.3">
      <c r="A513" s="15" t="s">
        <v>1045</v>
      </c>
      <c r="B513" s="15" t="s">
        <v>1052</v>
      </c>
      <c r="C513" s="15" t="s">
        <v>60</v>
      </c>
      <c r="D513" s="13">
        <v>74</v>
      </c>
      <c r="E513" s="14"/>
      <c r="F513" s="14"/>
      <c r="G513" s="14"/>
      <c r="H513" s="14"/>
      <c r="I513" s="14"/>
      <c r="J513" s="14"/>
      <c r="K513" s="14"/>
      <c r="L513" s="14"/>
      <c r="M513" s="15"/>
      <c r="N513" s="1" t="s">
        <v>1053</v>
      </c>
      <c r="O513" s="1" t="s">
        <v>52</v>
      </c>
      <c r="P513" s="1" t="s">
        <v>52</v>
      </c>
      <c r="Q513" s="1" t="s">
        <v>963</v>
      </c>
      <c r="R513" s="1" t="s">
        <v>62</v>
      </c>
      <c r="S513" s="1" t="s">
        <v>63</v>
      </c>
      <c r="T513" s="1" t="s">
        <v>63</v>
      </c>
      <c r="AR513" s="1" t="s">
        <v>52</v>
      </c>
      <c r="AS513" s="1" t="s">
        <v>52</v>
      </c>
      <c r="AU513" s="1" t="s">
        <v>1054</v>
      </c>
      <c r="AV513">
        <v>372</v>
      </c>
    </row>
    <row r="514" spans="1:48" ht="30" customHeight="1" x14ac:dyDescent="0.3">
      <c r="A514" s="15" t="s">
        <v>1045</v>
      </c>
      <c r="B514" s="15" t="s">
        <v>1055</v>
      </c>
      <c r="C514" s="15" t="s">
        <v>60</v>
      </c>
      <c r="D514" s="13">
        <v>107</v>
      </c>
      <c r="E514" s="14"/>
      <c r="F514" s="14"/>
      <c r="G514" s="14"/>
      <c r="H514" s="14"/>
      <c r="I514" s="14"/>
      <c r="J514" s="14"/>
      <c r="K514" s="14"/>
      <c r="L514" s="14"/>
      <c r="M514" s="15"/>
      <c r="N514" s="1" t="s">
        <v>1056</v>
      </c>
      <c r="O514" s="1" t="s">
        <v>52</v>
      </c>
      <c r="P514" s="1" t="s">
        <v>52</v>
      </c>
      <c r="Q514" s="1" t="s">
        <v>963</v>
      </c>
      <c r="R514" s="1" t="s">
        <v>62</v>
      </c>
      <c r="S514" s="1" t="s">
        <v>63</v>
      </c>
      <c r="T514" s="1" t="s">
        <v>63</v>
      </c>
      <c r="AR514" s="1" t="s">
        <v>52</v>
      </c>
      <c r="AS514" s="1" t="s">
        <v>52</v>
      </c>
      <c r="AU514" s="1" t="s">
        <v>1057</v>
      </c>
      <c r="AV514">
        <v>373</v>
      </c>
    </row>
    <row r="515" spans="1:48" ht="30" customHeight="1" x14ac:dyDescent="0.3">
      <c r="A515" s="15" t="s">
        <v>1045</v>
      </c>
      <c r="B515" s="15" t="s">
        <v>1058</v>
      </c>
      <c r="C515" s="15" t="s">
        <v>60</v>
      </c>
      <c r="D515" s="13">
        <v>46</v>
      </c>
      <c r="E515" s="14"/>
      <c r="F515" s="14"/>
      <c r="G515" s="14"/>
      <c r="H515" s="14"/>
      <c r="I515" s="14"/>
      <c r="J515" s="14"/>
      <c r="K515" s="14"/>
      <c r="L515" s="14"/>
      <c r="M515" s="15"/>
      <c r="N515" s="1" t="s">
        <v>1059</v>
      </c>
      <c r="O515" s="1" t="s">
        <v>52</v>
      </c>
      <c r="P515" s="1" t="s">
        <v>52</v>
      </c>
      <c r="Q515" s="1" t="s">
        <v>963</v>
      </c>
      <c r="R515" s="1" t="s">
        <v>62</v>
      </c>
      <c r="S515" s="1" t="s">
        <v>63</v>
      </c>
      <c r="T515" s="1" t="s">
        <v>63</v>
      </c>
      <c r="AR515" s="1" t="s">
        <v>52</v>
      </c>
      <c r="AS515" s="1" t="s">
        <v>52</v>
      </c>
      <c r="AU515" s="1" t="s">
        <v>1060</v>
      </c>
      <c r="AV515">
        <v>374</v>
      </c>
    </row>
    <row r="516" spans="1:48" ht="30" customHeight="1" x14ac:dyDescent="0.3">
      <c r="A516" s="15" t="s">
        <v>1045</v>
      </c>
      <c r="B516" s="15" t="s">
        <v>1061</v>
      </c>
      <c r="C516" s="15" t="s">
        <v>60</v>
      </c>
      <c r="D516" s="13">
        <v>22</v>
      </c>
      <c r="E516" s="14"/>
      <c r="F516" s="14"/>
      <c r="G516" s="14"/>
      <c r="H516" s="14"/>
      <c r="I516" s="14"/>
      <c r="J516" s="14"/>
      <c r="K516" s="14"/>
      <c r="L516" s="14"/>
      <c r="M516" s="15"/>
      <c r="N516" s="1" t="s">
        <v>1062</v>
      </c>
      <c r="O516" s="1" t="s">
        <v>52</v>
      </c>
      <c r="P516" s="1" t="s">
        <v>52</v>
      </c>
      <c r="Q516" s="1" t="s">
        <v>963</v>
      </c>
      <c r="R516" s="1" t="s">
        <v>62</v>
      </c>
      <c r="S516" s="1" t="s">
        <v>63</v>
      </c>
      <c r="T516" s="1" t="s">
        <v>63</v>
      </c>
      <c r="AR516" s="1" t="s">
        <v>52</v>
      </c>
      <c r="AS516" s="1" t="s">
        <v>52</v>
      </c>
      <c r="AU516" s="1" t="s">
        <v>1063</v>
      </c>
      <c r="AV516">
        <v>375</v>
      </c>
    </row>
    <row r="517" spans="1:48" ht="30" customHeight="1" x14ac:dyDescent="0.3">
      <c r="A517" s="15" t="s">
        <v>1045</v>
      </c>
      <c r="B517" s="15" t="s">
        <v>1064</v>
      </c>
      <c r="C517" s="15" t="s">
        <v>60</v>
      </c>
      <c r="D517" s="13">
        <v>120</v>
      </c>
      <c r="E517" s="14"/>
      <c r="F517" s="14"/>
      <c r="G517" s="14"/>
      <c r="H517" s="14"/>
      <c r="I517" s="14"/>
      <c r="J517" s="14"/>
      <c r="K517" s="14"/>
      <c r="L517" s="14"/>
      <c r="M517" s="15"/>
      <c r="N517" s="1" t="s">
        <v>1065</v>
      </c>
      <c r="O517" s="1" t="s">
        <v>52</v>
      </c>
      <c r="P517" s="1" t="s">
        <v>52</v>
      </c>
      <c r="Q517" s="1" t="s">
        <v>963</v>
      </c>
      <c r="R517" s="1" t="s">
        <v>62</v>
      </c>
      <c r="S517" s="1" t="s">
        <v>63</v>
      </c>
      <c r="T517" s="1" t="s">
        <v>63</v>
      </c>
      <c r="AR517" s="1" t="s">
        <v>52</v>
      </c>
      <c r="AS517" s="1" t="s">
        <v>52</v>
      </c>
      <c r="AU517" s="1" t="s">
        <v>1066</v>
      </c>
      <c r="AV517">
        <v>376</v>
      </c>
    </row>
    <row r="518" spans="1:48" ht="30" customHeight="1" x14ac:dyDescent="0.3">
      <c r="A518" s="15" t="s">
        <v>1067</v>
      </c>
      <c r="B518" s="15" t="s">
        <v>1068</v>
      </c>
      <c r="C518" s="15" t="s">
        <v>79</v>
      </c>
      <c r="D518" s="13">
        <v>1</v>
      </c>
      <c r="E518" s="14"/>
      <c r="F518" s="14"/>
      <c r="G518" s="14"/>
      <c r="H518" s="14"/>
      <c r="I518" s="14"/>
      <c r="J518" s="14"/>
      <c r="K518" s="14"/>
      <c r="L518" s="14"/>
      <c r="M518" s="15"/>
      <c r="N518" s="1" t="s">
        <v>1069</v>
      </c>
      <c r="O518" s="1" t="s">
        <v>52</v>
      </c>
      <c r="P518" s="1" t="s">
        <v>52</v>
      </c>
      <c r="Q518" s="1" t="s">
        <v>963</v>
      </c>
      <c r="R518" s="1" t="s">
        <v>62</v>
      </c>
      <c r="S518" s="1" t="s">
        <v>63</v>
      </c>
      <c r="T518" s="1" t="s">
        <v>63</v>
      </c>
      <c r="AR518" s="1" t="s">
        <v>52</v>
      </c>
      <c r="AS518" s="1" t="s">
        <v>52</v>
      </c>
      <c r="AU518" s="1" t="s">
        <v>1070</v>
      </c>
      <c r="AV518">
        <v>377</v>
      </c>
    </row>
    <row r="519" spans="1:48" ht="30" customHeight="1" x14ac:dyDescent="0.3">
      <c r="A519" s="13"/>
      <c r="B519" s="13"/>
      <c r="C519" s="13"/>
      <c r="D519" s="13"/>
      <c r="E519" s="14"/>
      <c r="F519" s="14"/>
      <c r="G519" s="14"/>
      <c r="H519" s="14"/>
      <c r="I519" s="14"/>
      <c r="J519" s="14"/>
      <c r="K519" s="14"/>
      <c r="L519" s="14"/>
      <c r="M519" s="13"/>
      <c r="Q519" s="1" t="s">
        <v>963</v>
      </c>
    </row>
    <row r="520" spans="1:48" ht="30" customHeight="1" x14ac:dyDescent="0.3">
      <c r="A520" s="13"/>
      <c r="B520" s="13"/>
      <c r="C520" s="13"/>
      <c r="D520" s="13"/>
      <c r="E520" s="14"/>
      <c r="F520" s="14"/>
      <c r="G520" s="14"/>
      <c r="H520" s="14"/>
      <c r="I520" s="14"/>
      <c r="J520" s="14"/>
      <c r="K520" s="14"/>
      <c r="L520" s="14"/>
      <c r="M520" s="13"/>
      <c r="Q520" s="1" t="s">
        <v>963</v>
      </c>
    </row>
    <row r="521" spans="1:48" ht="30" customHeight="1" x14ac:dyDescent="0.3">
      <c r="A521" s="13"/>
      <c r="B521" s="13"/>
      <c r="C521" s="13"/>
      <c r="D521" s="13"/>
      <c r="E521" s="14"/>
      <c r="F521" s="14"/>
      <c r="G521" s="14"/>
      <c r="H521" s="14"/>
      <c r="I521" s="14"/>
      <c r="J521" s="14"/>
      <c r="K521" s="14"/>
      <c r="L521" s="14"/>
      <c r="M521" s="13"/>
      <c r="Q521" s="1" t="s">
        <v>963</v>
      </c>
    </row>
    <row r="522" spans="1:48" ht="30" customHeight="1" x14ac:dyDescent="0.3">
      <c r="A522" s="13"/>
      <c r="B522" s="13"/>
      <c r="C522" s="13"/>
      <c r="D522" s="13"/>
      <c r="E522" s="14"/>
      <c r="F522" s="14"/>
      <c r="G522" s="14"/>
      <c r="H522" s="14"/>
      <c r="I522" s="14"/>
      <c r="J522" s="14"/>
      <c r="K522" s="14"/>
      <c r="L522" s="14"/>
      <c r="M522" s="13"/>
      <c r="Q522" s="1" t="s">
        <v>963</v>
      </c>
    </row>
    <row r="523" spans="1:48" ht="30" customHeight="1" x14ac:dyDescent="0.3">
      <c r="A523" s="13"/>
      <c r="B523" s="13"/>
      <c r="C523" s="13"/>
      <c r="D523" s="13"/>
      <c r="E523" s="14"/>
      <c r="F523" s="14"/>
      <c r="G523" s="14"/>
      <c r="H523" s="14"/>
      <c r="I523" s="14"/>
      <c r="J523" s="14"/>
      <c r="K523" s="14"/>
      <c r="L523" s="14"/>
      <c r="M523" s="13"/>
      <c r="Q523" s="1" t="s">
        <v>963</v>
      </c>
    </row>
    <row r="524" spans="1:48" ht="30" customHeight="1" x14ac:dyDescent="0.3">
      <c r="A524" s="13"/>
      <c r="B524" s="13"/>
      <c r="C524" s="13"/>
      <c r="D524" s="13"/>
      <c r="E524" s="14"/>
      <c r="F524" s="14"/>
      <c r="G524" s="14"/>
      <c r="H524" s="14"/>
      <c r="I524" s="14"/>
      <c r="J524" s="14"/>
      <c r="K524" s="14"/>
      <c r="L524" s="14"/>
      <c r="M524" s="13"/>
      <c r="Q524" s="1" t="s">
        <v>963</v>
      </c>
    </row>
    <row r="525" spans="1:48" ht="30" customHeight="1" x14ac:dyDescent="0.3">
      <c r="A525" s="13"/>
      <c r="B525" s="13"/>
      <c r="C525" s="13"/>
      <c r="D525" s="13"/>
      <c r="E525" s="14"/>
      <c r="F525" s="14"/>
      <c r="G525" s="14"/>
      <c r="H525" s="14"/>
      <c r="I525" s="14"/>
      <c r="J525" s="14"/>
      <c r="K525" s="14"/>
      <c r="L525" s="14"/>
      <c r="M525" s="13"/>
      <c r="Q525" s="1" t="s">
        <v>963</v>
      </c>
    </row>
    <row r="526" spans="1:48" ht="30" customHeight="1" x14ac:dyDescent="0.3">
      <c r="A526" s="13"/>
      <c r="B526" s="13"/>
      <c r="C526" s="13"/>
      <c r="D526" s="13"/>
      <c r="E526" s="14"/>
      <c r="F526" s="14"/>
      <c r="G526" s="14"/>
      <c r="H526" s="14"/>
      <c r="I526" s="14"/>
      <c r="J526" s="14"/>
      <c r="K526" s="14"/>
      <c r="L526" s="14"/>
      <c r="M526" s="13"/>
      <c r="Q526" s="1" t="s">
        <v>963</v>
      </c>
    </row>
    <row r="527" spans="1:48" ht="30" customHeight="1" x14ac:dyDescent="0.3">
      <c r="A527" s="13"/>
      <c r="B527" s="13"/>
      <c r="C527" s="13"/>
      <c r="D527" s="13"/>
      <c r="E527" s="14"/>
      <c r="F527" s="14"/>
      <c r="G527" s="14"/>
      <c r="H527" s="14"/>
      <c r="I527" s="14"/>
      <c r="J527" s="14"/>
      <c r="K527" s="14"/>
      <c r="L527" s="14"/>
      <c r="M527" s="13"/>
      <c r="Q527" s="1" t="s">
        <v>963</v>
      </c>
    </row>
    <row r="528" spans="1:48" ht="30" customHeight="1" x14ac:dyDescent="0.3">
      <c r="A528" s="13"/>
      <c r="B528" s="13"/>
      <c r="C528" s="13"/>
      <c r="D528" s="13"/>
      <c r="E528" s="14"/>
      <c r="F528" s="14"/>
      <c r="G528" s="14"/>
      <c r="H528" s="14"/>
      <c r="I528" s="14"/>
      <c r="J528" s="14"/>
      <c r="K528" s="14"/>
      <c r="L528" s="14"/>
      <c r="M528" s="13"/>
      <c r="Q528" s="1" t="s">
        <v>963</v>
      </c>
    </row>
    <row r="529" spans="1:48" ht="30" customHeight="1" x14ac:dyDescent="0.3">
      <c r="A529" s="13"/>
      <c r="B529" s="13"/>
      <c r="C529" s="13"/>
      <c r="D529" s="13"/>
      <c r="E529" s="14"/>
      <c r="F529" s="14"/>
      <c r="G529" s="14"/>
      <c r="H529" s="14"/>
      <c r="I529" s="14"/>
      <c r="J529" s="14"/>
      <c r="K529" s="14"/>
      <c r="L529" s="14"/>
      <c r="M529" s="13"/>
      <c r="Q529" s="1" t="s">
        <v>963</v>
      </c>
    </row>
    <row r="530" spans="1:48" ht="30" customHeight="1" x14ac:dyDescent="0.3">
      <c r="A530" s="13"/>
      <c r="B530" s="13"/>
      <c r="C530" s="13"/>
      <c r="D530" s="13"/>
      <c r="E530" s="14"/>
      <c r="F530" s="14"/>
      <c r="G530" s="14"/>
      <c r="H530" s="14"/>
      <c r="I530" s="14"/>
      <c r="J530" s="14"/>
      <c r="K530" s="14"/>
      <c r="L530" s="14"/>
      <c r="M530" s="13"/>
      <c r="Q530" s="1" t="s">
        <v>963</v>
      </c>
    </row>
    <row r="531" spans="1:48" ht="30" customHeight="1" x14ac:dyDescent="0.3">
      <c r="A531" s="15" t="s">
        <v>106</v>
      </c>
      <c r="B531" s="13"/>
      <c r="C531" s="13"/>
      <c r="D531" s="13"/>
      <c r="E531" s="14"/>
      <c r="F531" s="14">
        <f>SUMIF(Q485:Q530,"010114",F485:F530)</f>
        <v>0</v>
      </c>
      <c r="G531" s="14"/>
      <c r="H531" s="14">
        <f>SUMIF(Q485:Q530,"010114",H485:H530)</f>
        <v>0</v>
      </c>
      <c r="I531" s="14"/>
      <c r="J531" s="14">
        <f>SUMIF(Q485:Q530,"010114",J485:J530)</f>
        <v>0</v>
      </c>
      <c r="K531" s="14"/>
      <c r="L531" s="14">
        <f>SUMIF(Q485:Q530,"010114",L485:L530)</f>
        <v>0</v>
      </c>
      <c r="M531" s="13"/>
      <c r="N531" t="s">
        <v>107</v>
      </c>
    </row>
    <row r="532" spans="1:48" ht="30" customHeight="1" x14ac:dyDescent="0.3">
      <c r="A532" s="15" t="s">
        <v>1071</v>
      </c>
      <c r="B532" s="15" t="s">
        <v>52</v>
      </c>
      <c r="C532" s="13"/>
      <c r="D532" s="13"/>
      <c r="E532" s="14"/>
      <c r="F532" s="14"/>
      <c r="G532" s="14"/>
      <c r="H532" s="14"/>
      <c r="I532" s="14"/>
      <c r="J532" s="14"/>
      <c r="K532" s="14"/>
      <c r="L532" s="14"/>
      <c r="M532" s="13"/>
      <c r="Q532" s="1" t="s">
        <v>1072</v>
      </c>
    </row>
    <row r="533" spans="1:48" ht="30" customHeight="1" x14ac:dyDescent="0.3">
      <c r="A533" s="15" t="s">
        <v>58</v>
      </c>
      <c r="B533" s="15" t="s">
        <v>177</v>
      </c>
      <c r="C533" s="15" t="s">
        <v>60</v>
      </c>
      <c r="D533" s="13">
        <v>91</v>
      </c>
      <c r="E533" s="14"/>
      <c r="F533" s="14"/>
      <c r="G533" s="14"/>
      <c r="H533" s="14"/>
      <c r="I533" s="14"/>
      <c r="J533" s="14"/>
      <c r="K533" s="14"/>
      <c r="L533" s="14"/>
      <c r="M533" s="15"/>
      <c r="N533" s="1" t="s">
        <v>178</v>
      </c>
      <c r="O533" s="1" t="s">
        <v>52</v>
      </c>
      <c r="P533" s="1" t="s">
        <v>52</v>
      </c>
      <c r="Q533" s="1" t="s">
        <v>1072</v>
      </c>
      <c r="R533" s="1" t="s">
        <v>62</v>
      </c>
      <c r="S533" s="1" t="s">
        <v>63</v>
      </c>
      <c r="T533" s="1" t="s">
        <v>63</v>
      </c>
      <c r="AR533" s="1" t="s">
        <v>52</v>
      </c>
      <c r="AS533" s="1" t="s">
        <v>52</v>
      </c>
      <c r="AU533" s="1" t="s">
        <v>1073</v>
      </c>
      <c r="AV533">
        <v>380</v>
      </c>
    </row>
    <row r="534" spans="1:48" ht="30" customHeight="1" x14ac:dyDescent="0.3">
      <c r="A534" s="15" t="s">
        <v>58</v>
      </c>
      <c r="B534" s="15" t="s">
        <v>180</v>
      </c>
      <c r="C534" s="15" t="s">
        <v>60</v>
      </c>
      <c r="D534" s="13">
        <v>79</v>
      </c>
      <c r="E534" s="14"/>
      <c r="F534" s="14"/>
      <c r="G534" s="14"/>
      <c r="H534" s="14"/>
      <c r="I534" s="14"/>
      <c r="J534" s="14"/>
      <c r="K534" s="14"/>
      <c r="L534" s="14"/>
      <c r="M534" s="15"/>
      <c r="N534" s="1" t="s">
        <v>181</v>
      </c>
      <c r="O534" s="1" t="s">
        <v>52</v>
      </c>
      <c r="P534" s="1" t="s">
        <v>52</v>
      </c>
      <c r="Q534" s="1" t="s">
        <v>1072</v>
      </c>
      <c r="R534" s="1" t="s">
        <v>62</v>
      </c>
      <c r="S534" s="1" t="s">
        <v>63</v>
      </c>
      <c r="T534" s="1" t="s">
        <v>63</v>
      </c>
      <c r="AR534" s="1" t="s">
        <v>52</v>
      </c>
      <c r="AS534" s="1" t="s">
        <v>52</v>
      </c>
      <c r="AU534" s="1" t="s">
        <v>1074</v>
      </c>
      <c r="AV534">
        <v>381</v>
      </c>
    </row>
    <row r="535" spans="1:48" ht="30" customHeight="1" x14ac:dyDescent="0.3">
      <c r="A535" s="15" t="s">
        <v>1075</v>
      </c>
      <c r="B535" s="15" t="s">
        <v>1076</v>
      </c>
      <c r="C535" s="15" t="s">
        <v>60</v>
      </c>
      <c r="D535" s="13">
        <v>324</v>
      </c>
      <c r="E535" s="14"/>
      <c r="F535" s="14"/>
      <c r="G535" s="14"/>
      <c r="H535" s="14"/>
      <c r="I535" s="14"/>
      <c r="J535" s="14"/>
      <c r="K535" s="14"/>
      <c r="L535" s="14"/>
      <c r="M535" s="15"/>
      <c r="N535" s="1" t="s">
        <v>1077</v>
      </c>
      <c r="O535" s="1" t="s">
        <v>52</v>
      </c>
      <c r="P535" s="1" t="s">
        <v>52</v>
      </c>
      <c r="Q535" s="1" t="s">
        <v>1072</v>
      </c>
      <c r="R535" s="1" t="s">
        <v>62</v>
      </c>
      <c r="S535" s="1" t="s">
        <v>63</v>
      </c>
      <c r="T535" s="1" t="s">
        <v>63</v>
      </c>
      <c r="AR535" s="1" t="s">
        <v>52</v>
      </c>
      <c r="AS535" s="1" t="s">
        <v>52</v>
      </c>
      <c r="AU535" s="1" t="s">
        <v>1078</v>
      </c>
      <c r="AV535">
        <v>382</v>
      </c>
    </row>
    <row r="536" spans="1:48" ht="30" customHeight="1" x14ac:dyDescent="0.3">
      <c r="A536" s="15" t="s">
        <v>403</v>
      </c>
      <c r="B536" s="15" t="s">
        <v>407</v>
      </c>
      <c r="C536" s="15" t="s">
        <v>67</v>
      </c>
      <c r="D536" s="13">
        <v>2</v>
      </c>
      <c r="E536" s="14"/>
      <c r="F536" s="14"/>
      <c r="G536" s="14"/>
      <c r="H536" s="14"/>
      <c r="I536" s="14"/>
      <c r="J536" s="14"/>
      <c r="K536" s="14"/>
      <c r="L536" s="14"/>
      <c r="M536" s="15"/>
      <c r="N536" s="1" t="s">
        <v>408</v>
      </c>
      <c r="O536" s="1" t="s">
        <v>52</v>
      </c>
      <c r="P536" s="1" t="s">
        <v>52</v>
      </c>
      <c r="Q536" s="1" t="s">
        <v>1072</v>
      </c>
      <c r="R536" s="1" t="s">
        <v>62</v>
      </c>
      <c r="S536" s="1" t="s">
        <v>63</v>
      </c>
      <c r="T536" s="1" t="s">
        <v>63</v>
      </c>
      <c r="AR536" s="1" t="s">
        <v>52</v>
      </c>
      <c r="AS536" s="1" t="s">
        <v>52</v>
      </c>
      <c r="AU536" s="1" t="s">
        <v>1079</v>
      </c>
      <c r="AV536">
        <v>383</v>
      </c>
    </row>
    <row r="537" spans="1:48" ht="30" customHeight="1" x14ac:dyDescent="0.3">
      <c r="A537" s="15" t="s">
        <v>403</v>
      </c>
      <c r="B537" s="15" t="s">
        <v>531</v>
      </c>
      <c r="C537" s="15" t="s">
        <v>67</v>
      </c>
      <c r="D537" s="13">
        <v>9</v>
      </c>
      <c r="E537" s="14"/>
      <c r="F537" s="14"/>
      <c r="G537" s="14"/>
      <c r="H537" s="14"/>
      <c r="I537" s="14"/>
      <c r="J537" s="14"/>
      <c r="K537" s="14"/>
      <c r="L537" s="14"/>
      <c r="M537" s="15"/>
      <c r="N537" s="1" t="s">
        <v>532</v>
      </c>
      <c r="O537" s="1" t="s">
        <v>52</v>
      </c>
      <c r="P537" s="1" t="s">
        <v>52</v>
      </c>
      <c r="Q537" s="1" t="s">
        <v>1072</v>
      </c>
      <c r="R537" s="1" t="s">
        <v>63</v>
      </c>
      <c r="S537" s="1" t="s">
        <v>63</v>
      </c>
      <c r="T537" s="1" t="s">
        <v>62</v>
      </c>
      <c r="AR537" s="1" t="s">
        <v>52</v>
      </c>
      <c r="AS537" s="1" t="s">
        <v>52</v>
      </c>
      <c r="AU537" s="1" t="s">
        <v>1080</v>
      </c>
      <c r="AV537">
        <v>384</v>
      </c>
    </row>
    <row r="538" spans="1:48" ht="30" customHeight="1" x14ac:dyDescent="0.3">
      <c r="A538" s="15" t="s">
        <v>403</v>
      </c>
      <c r="B538" s="15" t="s">
        <v>798</v>
      </c>
      <c r="C538" s="15" t="s">
        <v>67</v>
      </c>
      <c r="D538" s="13">
        <v>2</v>
      </c>
      <c r="E538" s="14"/>
      <c r="F538" s="14"/>
      <c r="G538" s="14"/>
      <c r="H538" s="14"/>
      <c r="I538" s="14"/>
      <c r="J538" s="14"/>
      <c r="K538" s="14"/>
      <c r="L538" s="14"/>
      <c r="M538" s="15"/>
      <c r="N538" s="1" t="s">
        <v>799</v>
      </c>
      <c r="O538" s="1" t="s">
        <v>52</v>
      </c>
      <c r="P538" s="1" t="s">
        <v>52</v>
      </c>
      <c r="Q538" s="1" t="s">
        <v>1072</v>
      </c>
      <c r="R538" s="1" t="s">
        <v>63</v>
      </c>
      <c r="S538" s="1" t="s">
        <v>63</v>
      </c>
      <c r="T538" s="1" t="s">
        <v>62</v>
      </c>
      <c r="AR538" s="1" t="s">
        <v>52</v>
      </c>
      <c r="AS538" s="1" t="s">
        <v>52</v>
      </c>
      <c r="AU538" s="1" t="s">
        <v>1081</v>
      </c>
      <c r="AV538">
        <v>385</v>
      </c>
    </row>
    <row r="539" spans="1:48" ht="30" customHeight="1" x14ac:dyDescent="0.3">
      <c r="A539" s="15" t="s">
        <v>410</v>
      </c>
      <c r="B539" s="15" t="s">
        <v>534</v>
      </c>
      <c r="C539" s="15" t="s">
        <v>67</v>
      </c>
      <c r="D539" s="13">
        <v>2</v>
      </c>
      <c r="E539" s="14"/>
      <c r="F539" s="14"/>
      <c r="G539" s="14"/>
      <c r="H539" s="14"/>
      <c r="I539" s="14"/>
      <c r="J539" s="14"/>
      <c r="K539" s="14"/>
      <c r="L539" s="14"/>
      <c r="M539" s="15"/>
      <c r="N539" s="1" t="s">
        <v>535</v>
      </c>
      <c r="O539" s="1" t="s">
        <v>52</v>
      </c>
      <c r="P539" s="1" t="s">
        <v>52</v>
      </c>
      <c r="Q539" s="1" t="s">
        <v>1072</v>
      </c>
      <c r="R539" s="1" t="s">
        <v>62</v>
      </c>
      <c r="S539" s="1" t="s">
        <v>63</v>
      </c>
      <c r="T539" s="1" t="s">
        <v>63</v>
      </c>
      <c r="AR539" s="1" t="s">
        <v>52</v>
      </c>
      <c r="AS539" s="1" t="s">
        <v>52</v>
      </c>
      <c r="AU539" s="1" t="s">
        <v>1082</v>
      </c>
      <c r="AV539">
        <v>386</v>
      </c>
    </row>
    <row r="540" spans="1:48" ht="30" customHeight="1" x14ac:dyDescent="0.3">
      <c r="A540" s="15" t="s">
        <v>410</v>
      </c>
      <c r="B540" s="15" t="s">
        <v>411</v>
      </c>
      <c r="C540" s="15" t="s">
        <v>67</v>
      </c>
      <c r="D540" s="13">
        <v>5</v>
      </c>
      <c r="E540" s="14"/>
      <c r="F540" s="14"/>
      <c r="G540" s="14"/>
      <c r="H540" s="14"/>
      <c r="I540" s="14"/>
      <c r="J540" s="14"/>
      <c r="K540" s="14"/>
      <c r="L540" s="14"/>
      <c r="M540" s="15"/>
      <c r="N540" s="1" t="s">
        <v>412</v>
      </c>
      <c r="O540" s="1" t="s">
        <v>52</v>
      </c>
      <c r="P540" s="1" t="s">
        <v>52</v>
      </c>
      <c r="Q540" s="1" t="s">
        <v>1072</v>
      </c>
      <c r="R540" s="1" t="s">
        <v>62</v>
      </c>
      <c r="S540" s="1" t="s">
        <v>63</v>
      </c>
      <c r="T540" s="1" t="s">
        <v>63</v>
      </c>
      <c r="AR540" s="1" t="s">
        <v>52</v>
      </c>
      <c r="AS540" s="1" t="s">
        <v>52</v>
      </c>
      <c r="AU540" s="1" t="s">
        <v>1083</v>
      </c>
      <c r="AV540">
        <v>387</v>
      </c>
    </row>
    <row r="541" spans="1:48" ht="30" customHeight="1" x14ac:dyDescent="0.3">
      <c r="A541" s="15" t="s">
        <v>70</v>
      </c>
      <c r="B541" s="15" t="s">
        <v>71</v>
      </c>
      <c r="C541" s="15" t="s">
        <v>60</v>
      </c>
      <c r="D541" s="13">
        <v>324</v>
      </c>
      <c r="E541" s="14"/>
      <c r="F541" s="14"/>
      <c r="G541" s="14"/>
      <c r="H541" s="14"/>
      <c r="I541" s="14"/>
      <c r="J541" s="14"/>
      <c r="K541" s="14"/>
      <c r="L541" s="14"/>
      <c r="M541" s="15"/>
      <c r="N541" s="1" t="s">
        <v>72</v>
      </c>
      <c r="O541" s="1" t="s">
        <v>52</v>
      </c>
      <c r="P541" s="1" t="s">
        <v>52</v>
      </c>
      <c r="Q541" s="1" t="s">
        <v>1072</v>
      </c>
      <c r="R541" s="1" t="s">
        <v>62</v>
      </c>
      <c r="S541" s="1" t="s">
        <v>63</v>
      </c>
      <c r="T541" s="1" t="s">
        <v>63</v>
      </c>
      <c r="AR541" s="1" t="s">
        <v>52</v>
      </c>
      <c r="AS541" s="1" t="s">
        <v>52</v>
      </c>
      <c r="AU541" s="1" t="s">
        <v>1084</v>
      </c>
      <c r="AV541">
        <v>388</v>
      </c>
    </row>
    <row r="542" spans="1:48" ht="30" customHeight="1" x14ac:dyDescent="0.3">
      <c r="A542" s="15" t="s">
        <v>70</v>
      </c>
      <c r="B542" s="15" t="s">
        <v>1085</v>
      </c>
      <c r="C542" s="15" t="s">
        <v>60</v>
      </c>
      <c r="D542" s="13">
        <v>60</v>
      </c>
      <c r="E542" s="14"/>
      <c r="F542" s="14"/>
      <c r="G542" s="14"/>
      <c r="H542" s="14"/>
      <c r="I542" s="14"/>
      <c r="J542" s="14"/>
      <c r="K542" s="14"/>
      <c r="L542" s="14"/>
      <c r="M542" s="15"/>
      <c r="N542" s="1" t="s">
        <v>1086</v>
      </c>
      <c r="O542" s="1" t="s">
        <v>52</v>
      </c>
      <c r="P542" s="1" t="s">
        <v>52</v>
      </c>
      <c r="Q542" s="1" t="s">
        <v>1072</v>
      </c>
      <c r="R542" s="1" t="s">
        <v>62</v>
      </c>
      <c r="S542" s="1" t="s">
        <v>63</v>
      </c>
      <c r="T542" s="1" t="s">
        <v>63</v>
      </c>
      <c r="AR542" s="1" t="s">
        <v>52</v>
      </c>
      <c r="AS542" s="1" t="s">
        <v>52</v>
      </c>
      <c r="AU542" s="1" t="s">
        <v>1087</v>
      </c>
      <c r="AV542">
        <v>389</v>
      </c>
    </row>
    <row r="543" spans="1:48" ht="30" customHeight="1" x14ac:dyDescent="0.3">
      <c r="A543" s="15" t="s">
        <v>414</v>
      </c>
      <c r="B543" s="15" t="s">
        <v>425</v>
      </c>
      <c r="C543" s="15" t="s">
        <v>67</v>
      </c>
      <c r="D543" s="13">
        <v>14</v>
      </c>
      <c r="E543" s="14"/>
      <c r="F543" s="14"/>
      <c r="G543" s="14"/>
      <c r="H543" s="14"/>
      <c r="I543" s="14"/>
      <c r="J543" s="14"/>
      <c r="K543" s="14"/>
      <c r="L543" s="14"/>
      <c r="M543" s="15"/>
      <c r="N543" s="1" t="s">
        <v>1088</v>
      </c>
      <c r="O543" s="1" t="s">
        <v>52</v>
      </c>
      <c r="P543" s="1" t="s">
        <v>52</v>
      </c>
      <c r="Q543" s="1" t="s">
        <v>1072</v>
      </c>
      <c r="R543" s="1" t="s">
        <v>63</v>
      </c>
      <c r="S543" s="1" t="s">
        <v>63</v>
      </c>
      <c r="T543" s="1" t="s">
        <v>62</v>
      </c>
      <c r="AR543" s="1" t="s">
        <v>52</v>
      </c>
      <c r="AS543" s="1" t="s">
        <v>52</v>
      </c>
      <c r="AU543" s="1" t="s">
        <v>1089</v>
      </c>
      <c r="AV543">
        <v>390</v>
      </c>
    </row>
    <row r="544" spans="1:48" ht="30" customHeight="1" x14ac:dyDescent="0.3">
      <c r="A544" s="15" t="s">
        <v>1090</v>
      </c>
      <c r="B544" s="15" t="s">
        <v>430</v>
      </c>
      <c r="C544" s="15" t="s">
        <v>67</v>
      </c>
      <c r="D544" s="13">
        <v>7</v>
      </c>
      <c r="E544" s="14"/>
      <c r="F544" s="14"/>
      <c r="G544" s="14"/>
      <c r="H544" s="14"/>
      <c r="I544" s="14"/>
      <c r="J544" s="14"/>
      <c r="K544" s="14"/>
      <c r="L544" s="14"/>
      <c r="M544" s="15"/>
      <c r="N544" s="1" t="s">
        <v>1091</v>
      </c>
      <c r="O544" s="1" t="s">
        <v>52</v>
      </c>
      <c r="P544" s="1" t="s">
        <v>52</v>
      </c>
      <c r="Q544" s="1" t="s">
        <v>1072</v>
      </c>
      <c r="R544" s="1" t="s">
        <v>63</v>
      </c>
      <c r="S544" s="1" t="s">
        <v>63</v>
      </c>
      <c r="T544" s="1" t="s">
        <v>62</v>
      </c>
      <c r="AR544" s="1" t="s">
        <v>52</v>
      </c>
      <c r="AS544" s="1" t="s">
        <v>52</v>
      </c>
      <c r="AU544" s="1" t="s">
        <v>1092</v>
      </c>
      <c r="AV544">
        <v>391</v>
      </c>
    </row>
    <row r="545" spans="1:48" ht="30" customHeight="1" x14ac:dyDescent="0.3">
      <c r="A545" s="15" t="s">
        <v>418</v>
      </c>
      <c r="B545" s="15" t="s">
        <v>425</v>
      </c>
      <c r="C545" s="15" t="s">
        <v>67</v>
      </c>
      <c r="D545" s="13">
        <v>8</v>
      </c>
      <c r="E545" s="14"/>
      <c r="F545" s="14"/>
      <c r="G545" s="14"/>
      <c r="H545" s="14"/>
      <c r="I545" s="14"/>
      <c r="J545" s="14"/>
      <c r="K545" s="14"/>
      <c r="L545" s="14"/>
      <c r="M545" s="15"/>
      <c r="N545" s="1" t="s">
        <v>426</v>
      </c>
      <c r="O545" s="1" t="s">
        <v>52</v>
      </c>
      <c r="P545" s="1" t="s">
        <v>52</v>
      </c>
      <c r="Q545" s="1" t="s">
        <v>1072</v>
      </c>
      <c r="R545" s="1" t="s">
        <v>63</v>
      </c>
      <c r="S545" s="1" t="s">
        <v>63</v>
      </c>
      <c r="T545" s="1" t="s">
        <v>62</v>
      </c>
      <c r="AR545" s="1" t="s">
        <v>52</v>
      </c>
      <c r="AS545" s="1" t="s">
        <v>52</v>
      </c>
      <c r="AU545" s="1" t="s">
        <v>1093</v>
      </c>
      <c r="AV545">
        <v>392</v>
      </c>
    </row>
    <row r="546" spans="1:48" ht="30" customHeight="1" x14ac:dyDescent="0.3">
      <c r="A546" s="15" t="s">
        <v>418</v>
      </c>
      <c r="B546" s="15" t="s">
        <v>430</v>
      </c>
      <c r="C546" s="15" t="s">
        <v>67</v>
      </c>
      <c r="D546" s="13">
        <v>2</v>
      </c>
      <c r="E546" s="14"/>
      <c r="F546" s="14"/>
      <c r="G546" s="14"/>
      <c r="H546" s="14"/>
      <c r="I546" s="14"/>
      <c r="J546" s="14"/>
      <c r="K546" s="14"/>
      <c r="L546" s="14"/>
      <c r="M546" s="15"/>
      <c r="N546" s="1" t="s">
        <v>431</v>
      </c>
      <c r="O546" s="1" t="s">
        <v>52</v>
      </c>
      <c r="P546" s="1" t="s">
        <v>52</v>
      </c>
      <c r="Q546" s="1" t="s">
        <v>1072</v>
      </c>
      <c r="R546" s="1" t="s">
        <v>63</v>
      </c>
      <c r="S546" s="1" t="s">
        <v>63</v>
      </c>
      <c r="T546" s="1" t="s">
        <v>62</v>
      </c>
      <c r="AR546" s="1" t="s">
        <v>52</v>
      </c>
      <c r="AS546" s="1" t="s">
        <v>52</v>
      </c>
      <c r="AU546" s="1" t="s">
        <v>1094</v>
      </c>
      <c r="AV546">
        <v>393</v>
      </c>
    </row>
    <row r="547" spans="1:48" ht="30" customHeight="1" x14ac:dyDescent="0.3">
      <c r="A547" s="15" t="s">
        <v>557</v>
      </c>
      <c r="B547" s="15" t="s">
        <v>558</v>
      </c>
      <c r="C547" s="15" t="s">
        <v>60</v>
      </c>
      <c r="D547" s="13">
        <v>76</v>
      </c>
      <c r="E547" s="14"/>
      <c r="F547" s="14"/>
      <c r="G547" s="14"/>
      <c r="H547" s="14"/>
      <c r="I547" s="14"/>
      <c r="J547" s="14"/>
      <c r="K547" s="14"/>
      <c r="L547" s="14"/>
      <c r="M547" s="15"/>
      <c r="N547" s="1" t="s">
        <v>559</v>
      </c>
      <c r="O547" s="1" t="s">
        <v>52</v>
      </c>
      <c r="P547" s="1" t="s">
        <v>52</v>
      </c>
      <c r="Q547" s="1" t="s">
        <v>1072</v>
      </c>
      <c r="R547" s="1" t="s">
        <v>63</v>
      </c>
      <c r="S547" s="1" t="s">
        <v>63</v>
      </c>
      <c r="T547" s="1" t="s">
        <v>62</v>
      </c>
      <c r="AR547" s="1" t="s">
        <v>52</v>
      </c>
      <c r="AS547" s="1" t="s">
        <v>52</v>
      </c>
      <c r="AU547" s="1" t="s">
        <v>1095</v>
      </c>
      <c r="AV547">
        <v>394</v>
      </c>
    </row>
    <row r="548" spans="1:48" ht="30" customHeight="1" x14ac:dyDescent="0.3">
      <c r="A548" s="15" t="s">
        <v>557</v>
      </c>
      <c r="B548" s="15" t="s">
        <v>561</v>
      </c>
      <c r="C548" s="15" t="s">
        <v>67</v>
      </c>
      <c r="D548" s="13">
        <v>33</v>
      </c>
      <c r="E548" s="14"/>
      <c r="F548" s="14"/>
      <c r="G548" s="14"/>
      <c r="H548" s="14"/>
      <c r="I548" s="14"/>
      <c r="J548" s="14"/>
      <c r="K548" s="14"/>
      <c r="L548" s="14"/>
      <c r="M548" s="15"/>
      <c r="N548" s="1" t="s">
        <v>562</v>
      </c>
      <c r="O548" s="1" t="s">
        <v>52</v>
      </c>
      <c r="P548" s="1" t="s">
        <v>52</v>
      </c>
      <c r="Q548" s="1" t="s">
        <v>1072</v>
      </c>
      <c r="R548" s="1" t="s">
        <v>63</v>
      </c>
      <c r="S548" s="1" t="s">
        <v>63</v>
      </c>
      <c r="T548" s="1" t="s">
        <v>62</v>
      </c>
      <c r="AR548" s="1" t="s">
        <v>52</v>
      </c>
      <c r="AS548" s="1" t="s">
        <v>52</v>
      </c>
      <c r="AU548" s="1" t="s">
        <v>1096</v>
      </c>
      <c r="AV548">
        <v>395</v>
      </c>
    </row>
    <row r="549" spans="1:48" ht="30" customHeight="1" x14ac:dyDescent="0.3">
      <c r="A549" s="15" t="s">
        <v>557</v>
      </c>
      <c r="B549" s="15" t="s">
        <v>564</v>
      </c>
      <c r="C549" s="15" t="s">
        <v>67</v>
      </c>
      <c r="D549" s="13">
        <v>12</v>
      </c>
      <c r="E549" s="14"/>
      <c r="F549" s="14"/>
      <c r="G549" s="14"/>
      <c r="H549" s="14"/>
      <c r="I549" s="14"/>
      <c r="J549" s="14"/>
      <c r="K549" s="14"/>
      <c r="L549" s="14"/>
      <c r="M549" s="15"/>
      <c r="N549" s="1" t="s">
        <v>565</v>
      </c>
      <c r="O549" s="1" t="s">
        <v>52</v>
      </c>
      <c r="P549" s="1" t="s">
        <v>52</v>
      </c>
      <c r="Q549" s="1" t="s">
        <v>1072</v>
      </c>
      <c r="R549" s="1" t="s">
        <v>63</v>
      </c>
      <c r="S549" s="1" t="s">
        <v>63</v>
      </c>
      <c r="T549" s="1" t="s">
        <v>62</v>
      </c>
      <c r="AR549" s="1" t="s">
        <v>52</v>
      </c>
      <c r="AS549" s="1" t="s">
        <v>52</v>
      </c>
      <c r="AU549" s="1" t="s">
        <v>1097</v>
      </c>
      <c r="AV549">
        <v>396</v>
      </c>
    </row>
    <row r="550" spans="1:48" ht="30" customHeight="1" x14ac:dyDescent="0.3">
      <c r="A550" s="15" t="s">
        <v>557</v>
      </c>
      <c r="B550" s="15" t="s">
        <v>567</v>
      </c>
      <c r="C550" s="15" t="s">
        <v>67</v>
      </c>
      <c r="D550" s="13">
        <v>9</v>
      </c>
      <c r="E550" s="14"/>
      <c r="F550" s="14"/>
      <c r="G550" s="14"/>
      <c r="H550" s="14"/>
      <c r="I550" s="14"/>
      <c r="J550" s="14"/>
      <c r="K550" s="14"/>
      <c r="L550" s="14"/>
      <c r="M550" s="15"/>
      <c r="N550" s="1" t="s">
        <v>568</v>
      </c>
      <c r="O550" s="1" t="s">
        <v>52</v>
      </c>
      <c r="P550" s="1" t="s">
        <v>52</v>
      </c>
      <c r="Q550" s="1" t="s">
        <v>1072</v>
      </c>
      <c r="R550" s="1" t="s">
        <v>63</v>
      </c>
      <c r="S550" s="1" t="s">
        <v>63</v>
      </c>
      <c r="T550" s="1" t="s">
        <v>62</v>
      </c>
      <c r="AR550" s="1" t="s">
        <v>52</v>
      </c>
      <c r="AS550" s="1" t="s">
        <v>52</v>
      </c>
      <c r="AU550" s="1" t="s">
        <v>1098</v>
      </c>
      <c r="AV550">
        <v>397</v>
      </c>
    </row>
    <row r="551" spans="1:48" ht="30" customHeight="1" x14ac:dyDescent="0.3">
      <c r="A551" s="15" t="s">
        <v>557</v>
      </c>
      <c r="B551" s="15" t="s">
        <v>570</v>
      </c>
      <c r="C551" s="15" t="s">
        <v>60</v>
      </c>
      <c r="D551" s="13">
        <v>76</v>
      </c>
      <c r="E551" s="14"/>
      <c r="F551" s="14"/>
      <c r="G551" s="14"/>
      <c r="H551" s="14"/>
      <c r="I551" s="14"/>
      <c r="J551" s="14"/>
      <c r="K551" s="14"/>
      <c r="L551" s="14"/>
      <c r="M551" s="15"/>
      <c r="N551" s="1" t="s">
        <v>571</v>
      </c>
      <c r="O551" s="1" t="s">
        <v>52</v>
      </c>
      <c r="P551" s="1" t="s">
        <v>52</v>
      </c>
      <c r="Q551" s="1" t="s">
        <v>1072</v>
      </c>
      <c r="R551" s="1" t="s">
        <v>62</v>
      </c>
      <c r="S551" s="1" t="s">
        <v>63</v>
      </c>
      <c r="T551" s="1" t="s">
        <v>63</v>
      </c>
      <c r="AR551" s="1" t="s">
        <v>52</v>
      </c>
      <c r="AS551" s="1" t="s">
        <v>52</v>
      </c>
      <c r="AU551" s="1" t="s">
        <v>1099</v>
      </c>
      <c r="AV551">
        <v>398</v>
      </c>
    </row>
    <row r="552" spans="1:48" ht="30" customHeight="1" x14ac:dyDescent="0.3">
      <c r="A552" s="15" t="s">
        <v>433</v>
      </c>
      <c r="B552" s="15" t="s">
        <v>425</v>
      </c>
      <c r="C552" s="15" t="s">
        <v>60</v>
      </c>
      <c r="D552" s="13">
        <v>52</v>
      </c>
      <c r="E552" s="14"/>
      <c r="F552" s="14"/>
      <c r="G552" s="14"/>
      <c r="H552" s="14"/>
      <c r="I552" s="14"/>
      <c r="J552" s="14"/>
      <c r="K552" s="14"/>
      <c r="L552" s="14"/>
      <c r="M552" s="15"/>
      <c r="N552" s="1" t="s">
        <v>438</v>
      </c>
      <c r="O552" s="1" t="s">
        <v>52</v>
      </c>
      <c r="P552" s="1" t="s">
        <v>52</v>
      </c>
      <c r="Q552" s="1" t="s">
        <v>1072</v>
      </c>
      <c r="R552" s="1" t="s">
        <v>62</v>
      </c>
      <c r="S552" s="1" t="s">
        <v>63</v>
      </c>
      <c r="T552" s="1" t="s">
        <v>63</v>
      </c>
      <c r="AR552" s="1" t="s">
        <v>52</v>
      </c>
      <c r="AS552" s="1" t="s">
        <v>52</v>
      </c>
      <c r="AU552" s="1" t="s">
        <v>1100</v>
      </c>
      <c r="AV552">
        <v>399</v>
      </c>
    </row>
    <row r="553" spans="1:48" ht="30" customHeight="1" x14ac:dyDescent="0.3">
      <c r="A553" s="15" t="s">
        <v>433</v>
      </c>
      <c r="B553" s="15" t="s">
        <v>430</v>
      </c>
      <c r="C553" s="15" t="s">
        <v>60</v>
      </c>
      <c r="D553" s="13">
        <v>26</v>
      </c>
      <c r="E553" s="14"/>
      <c r="F553" s="14"/>
      <c r="G553" s="14"/>
      <c r="H553" s="14"/>
      <c r="I553" s="14"/>
      <c r="J553" s="14"/>
      <c r="K553" s="14"/>
      <c r="L553" s="14"/>
      <c r="M553" s="15"/>
      <c r="N553" s="1" t="s">
        <v>445</v>
      </c>
      <c r="O553" s="1" t="s">
        <v>52</v>
      </c>
      <c r="P553" s="1" t="s">
        <v>52</v>
      </c>
      <c r="Q553" s="1" t="s">
        <v>1072</v>
      </c>
      <c r="R553" s="1" t="s">
        <v>62</v>
      </c>
      <c r="S553" s="1" t="s">
        <v>63</v>
      </c>
      <c r="T553" s="1" t="s">
        <v>63</v>
      </c>
      <c r="AR553" s="1" t="s">
        <v>52</v>
      </c>
      <c r="AS553" s="1" t="s">
        <v>52</v>
      </c>
      <c r="AU553" s="1" t="s">
        <v>1101</v>
      </c>
      <c r="AV553">
        <v>400</v>
      </c>
    </row>
    <row r="554" spans="1:48" ht="30" customHeight="1" x14ac:dyDescent="0.3">
      <c r="A554" s="15" t="s">
        <v>577</v>
      </c>
      <c r="B554" s="15" t="s">
        <v>577</v>
      </c>
      <c r="C554" s="15" t="s">
        <v>67</v>
      </c>
      <c r="D554" s="13">
        <v>12</v>
      </c>
      <c r="E554" s="14"/>
      <c r="F554" s="14"/>
      <c r="G554" s="14"/>
      <c r="H554" s="14"/>
      <c r="I554" s="14"/>
      <c r="J554" s="14"/>
      <c r="K554" s="14"/>
      <c r="L554" s="14"/>
      <c r="M554" s="15"/>
      <c r="N554" s="1" t="s">
        <v>578</v>
      </c>
      <c r="O554" s="1" t="s">
        <v>52</v>
      </c>
      <c r="P554" s="1" t="s">
        <v>52</v>
      </c>
      <c r="Q554" s="1" t="s">
        <v>1072</v>
      </c>
      <c r="R554" s="1" t="s">
        <v>62</v>
      </c>
      <c r="S554" s="1" t="s">
        <v>63</v>
      </c>
      <c r="T554" s="1" t="s">
        <v>63</v>
      </c>
      <c r="AR554" s="1" t="s">
        <v>52</v>
      </c>
      <c r="AS554" s="1" t="s">
        <v>52</v>
      </c>
      <c r="AU554" s="1" t="s">
        <v>1102</v>
      </c>
      <c r="AV554">
        <v>401</v>
      </c>
    </row>
    <row r="555" spans="1:48" ht="30" customHeight="1" x14ac:dyDescent="0.3">
      <c r="A555" s="15" t="s">
        <v>805</v>
      </c>
      <c r="B555" s="15" t="s">
        <v>806</v>
      </c>
      <c r="C555" s="15" t="s">
        <v>67</v>
      </c>
      <c r="D555" s="13">
        <v>3</v>
      </c>
      <c r="E555" s="14"/>
      <c r="F555" s="14"/>
      <c r="G555" s="14"/>
      <c r="H555" s="14"/>
      <c r="I555" s="14"/>
      <c r="J555" s="14"/>
      <c r="K555" s="14"/>
      <c r="L555" s="14"/>
      <c r="M555" s="15"/>
      <c r="N555" s="1" t="s">
        <v>807</v>
      </c>
      <c r="O555" s="1" t="s">
        <v>52</v>
      </c>
      <c r="P555" s="1" t="s">
        <v>52</v>
      </c>
      <c r="Q555" s="1" t="s">
        <v>1072</v>
      </c>
      <c r="R555" s="1" t="s">
        <v>62</v>
      </c>
      <c r="S555" s="1" t="s">
        <v>63</v>
      </c>
      <c r="T555" s="1" t="s">
        <v>63</v>
      </c>
      <c r="AR555" s="1" t="s">
        <v>52</v>
      </c>
      <c r="AS555" s="1" t="s">
        <v>52</v>
      </c>
      <c r="AU555" s="1" t="s">
        <v>1103</v>
      </c>
      <c r="AV555">
        <v>402</v>
      </c>
    </row>
    <row r="556" spans="1:48" ht="30" customHeight="1" x14ac:dyDescent="0.3">
      <c r="A556" s="15" t="s">
        <v>731</v>
      </c>
      <c r="B556" s="15" t="s">
        <v>732</v>
      </c>
      <c r="C556" s="15" t="s">
        <v>67</v>
      </c>
      <c r="D556" s="13">
        <v>16</v>
      </c>
      <c r="E556" s="14"/>
      <c r="F556" s="14"/>
      <c r="G556" s="14"/>
      <c r="H556" s="14"/>
      <c r="I556" s="14"/>
      <c r="J556" s="14"/>
      <c r="K556" s="14"/>
      <c r="L556" s="14"/>
      <c r="M556" s="15"/>
      <c r="N556" s="1" t="s">
        <v>733</v>
      </c>
      <c r="O556" s="1" t="s">
        <v>52</v>
      </c>
      <c r="P556" s="1" t="s">
        <v>52</v>
      </c>
      <c r="Q556" s="1" t="s">
        <v>1072</v>
      </c>
      <c r="R556" s="1" t="s">
        <v>62</v>
      </c>
      <c r="S556" s="1" t="s">
        <v>63</v>
      </c>
      <c r="T556" s="1" t="s">
        <v>63</v>
      </c>
      <c r="AR556" s="1" t="s">
        <v>52</v>
      </c>
      <c r="AS556" s="1" t="s">
        <v>52</v>
      </c>
      <c r="AU556" s="1" t="s">
        <v>1104</v>
      </c>
      <c r="AV556">
        <v>403</v>
      </c>
    </row>
    <row r="557" spans="1:48" ht="30" customHeight="1" x14ac:dyDescent="0.3">
      <c r="A557" s="15" t="s">
        <v>580</v>
      </c>
      <c r="B557" s="15" t="s">
        <v>1105</v>
      </c>
      <c r="C557" s="15" t="s">
        <v>67</v>
      </c>
      <c r="D557" s="13">
        <v>12</v>
      </c>
      <c r="E557" s="14"/>
      <c r="F557" s="14"/>
      <c r="G557" s="14"/>
      <c r="H557" s="14"/>
      <c r="I557" s="14"/>
      <c r="J557" s="14"/>
      <c r="K557" s="14"/>
      <c r="L557" s="14"/>
      <c r="M557" s="15"/>
      <c r="N557" s="1" t="s">
        <v>1106</v>
      </c>
      <c r="O557" s="1" t="s">
        <v>52</v>
      </c>
      <c r="P557" s="1" t="s">
        <v>52</v>
      </c>
      <c r="Q557" s="1" t="s">
        <v>1072</v>
      </c>
      <c r="R557" s="1" t="s">
        <v>62</v>
      </c>
      <c r="S557" s="1" t="s">
        <v>63</v>
      </c>
      <c r="T557" s="1" t="s">
        <v>63</v>
      </c>
      <c r="AR557" s="1" t="s">
        <v>52</v>
      </c>
      <c r="AS557" s="1" t="s">
        <v>52</v>
      </c>
      <c r="AU557" s="1" t="s">
        <v>1107</v>
      </c>
      <c r="AV557">
        <v>404</v>
      </c>
    </row>
    <row r="558" spans="1:48" ht="30" customHeight="1" x14ac:dyDescent="0.3">
      <c r="A558" s="15" t="s">
        <v>580</v>
      </c>
      <c r="B558" s="15" t="s">
        <v>1108</v>
      </c>
      <c r="C558" s="15" t="s">
        <v>67</v>
      </c>
      <c r="D558" s="13">
        <v>1</v>
      </c>
      <c r="E558" s="14"/>
      <c r="F558" s="14"/>
      <c r="G558" s="14"/>
      <c r="H558" s="14"/>
      <c r="I558" s="14"/>
      <c r="J558" s="14"/>
      <c r="K558" s="14"/>
      <c r="L558" s="14"/>
      <c r="M558" s="15"/>
      <c r="N558" s="1" t="s">
        <v>1109</v>
      </c>
      <c r="O558" s="1" t="s">
        <v>52</v>
      </c>
      <c r="P558" s="1" t="s">
        <v>52</v>
      </c>
      <c r="Q558" s="1" t="s">
        <v>1072</v>
      </c>
      <c r="R558" s="1" t="s">
        <v>62</v>
      </c>
      <c r="S558" s="1" t="s">
        <v>63</v>
      </c>
      <c r="T558" s="1" t="s">
        <v>63</v>
      </c>
      <c r="AR558" s="1" t="s">
        <v>52</v>
      </c>
      <c r="AS558" s="1" t="s">
        <v>52</v>
      </c>
      <c r="AU558" s="1" t="s">
        <v>1110</v>
      </c>
      <c r="AV558">
        <v>405</v>
      </c>
    </row>
    <row r="559" spans="1:48" ht="30" customHeight="1" x14ac:dyDescent="0.3">
      <c r="A559" s="15" t="s">
        <v>447</v>
      </c>
      <c r="B559" s="15" t="s">
        <v>448</v>
      </c>
      <c r="C559" s="15" t="s">
        <v>60</v>
      </c>
      <c r="D559" s="13">
        <v>203</v>
      </c>
      <c r="E559" s="14"/>
      <c r="F559" s="14"/>
      <c r="G559" s="14"/>
      <c r="H559" s="14"/>
      <c r="I559" s="14"/>
      <c r="J559" s="14"/>
      <c r="K559" s="14"/>
      <c r="L559" s="14"/>
      <c r="M559" s="15"/>
      <c r="N559" s="1" t="s">
        <v>449</v>
      </c>
      <c r="O559" s="1" t="s">
        <v>52</v>
      </c>
      <c r="P559" s="1" t="s">
        <v>52</v>
      </c>
      <c r="Q559" s="1" t="s">
        <v>1072</v>
      </c>
      <c r="R559" s="1" t="s">
        <v>62</v>
      </c>
      <c r="S559" s="1" t="s">
        <v>63</v>
      </c>
      <c r="T559" s="1" t="s">
        <v>63</v>
      </c>
      <c r="AR559" s="1" t="s">
        <v>52</v>
      </c>
      <c r="AS559" s="1" t="s">
        <v>52</v>
      </c>
      <c r="AU559" s="1" t="s">
        <v>1111</v>
      </c>
      <c r="AV559">
        <v>406</v>
      </c>
    </row>
    <row r="560" spans="1:48" ht="30" customHeight="1" x14ac:dyDescent="0.3">
      <c r="A560" s="15" t="s">
        <v>447</v>
      </c>
      <c r="B560" s="15" t="s">
        <v>451</v>
      </c>
      <c r="C560" s="15" t="s">
        <v>60</v>
      </c>
      <c r="D560" s="13">
        <v>10</v>
      </c>
      <c r="E560" s="14"/>
      <c r="F560" s="14"/>
      <c r="G560" s="14"/>
      <c r="H560" s="14"/>
      <c r="I560" s="14"/>
      <c r="J560" s="14"/>
      <c r="K560" s="14"/>
      <c r="L560" s="14"/>
      <c r="M560" s="15"/>
      <c r="N560" s="1" t="s">
        <v>452</v>
      </c>
      <c r="O560" s="1" t="s">
        <v>52</v>
      </c>
      <c r="P560" s="1" t="s">
        <v>52</v>
      </c>
      <c r="Q560" s="1" t="s">
        <v>1072</v>
      </c>
      <c r="R560" s="1" t="s">
        <v>62</v>
      </c>
      <c r="S560" s="1" t="s">
        <v>63</v>
      </c>
      <c r="T560" s="1" t="s">
        <v>63</v>
      </c>
      <c r="AR560" s="1" t="s">
        <v>52</v>
      </c>
      <c r="AS560" s="1" t="s">
        <v>52</v>
      </c>
      <c r="AU560" s="1" t="s">
        <v>1112</v>
      </c>
      <c r="AV560">
        <v>407</v>
      </c>
    </row>
    <row r="561" spans="1:48" ht="30" customHeight="1" x14ac:dyDescent="0.3">
      <c r="A561" s="15" t="s">
        <v>447</v>
      </c>
      <c r="B561" s="15" t="s">
        <v>454</v>
      </c>
      <c r="C561" s="15" t="s">
        <v>60</v>
      </c>
      <c r="D561" s="13">
        <v>8</v>
      </c>
      <c r="E561" s="14"/>
      <c r="F561" s="14"/>
      <c r="G561" s="14"/>
      <c r="H561" s="14"/>
      <c r="I561" s="14"/>
      <c r="J561" s="14"/>
      <c r="K561" s="14"/>
      <c r="L561" s="14"/>
      <c r="M561" s="15"/>
      <c r="N561" s="1" t="s">
        <v>455</v>
      </c>
      <c r="O561" s="1" t="s">
        <v>52</v>
      </c>
      <c r="P561" s="1" t="s">
        <v>52</v>
      </c>
      <c r="Q561" s="1" t="s">
        <v>1072</v>
      </c>
      <c r="R561" s="1" t="s">
        <v>62</v>
      </c>
      <c r="S561" s="1" t="s">
        <v>63</v>
      </c>
      <c r="T561" s="1" t="s">
        <v>63</v>
      </c>
      <c r="AR561" s="1" t="s">
        <v>52</v>
      </c>
      <c r="AS561" s="1" t="s">
        <v>52</v>
      </c>
      <c r="AU561" s="1" t="s">
        <v>1113</v>
      </c>
      <c r="AV561">
        <v>408</v>
      </c>
    </row>
    <row r="562" spans="1:48" ht="30" customHeight="1" x14ac:dyDescent="0.3">
      <c r="A562" s="15" t="s">
        <v>214</v>
      </c>
      <c r="B562" s="15" t="s">
        <v>221</v>
      </c>
      <c r="C562" s="15" t="s">
        <v>60</v>
      </c>
      <c r="D562" s="13">
        <v>21</v>
      </c>
      <c r="E562" s="14"/>
      <c r="F562" s="14"/>
      <c r="G562" s="14"/>
      <c r="H562" s="14"/>
      <c r="I562" s="14"/>
      <c r="J562" s="14"/>
      <c r="K562" s="14"/>
      <c r="L562" s="14"/>
      <c r="M562" s="15"/>
      <c r="N562" s="1" t="s">
        <v>222</v>
      </c>
      <c r="O562" s="1" t="s">
        <v>52</v>
      </c>
      <c r="P562" s="1" t="s">
        <v>52</v>
      </c>
      <c r="Q562" s="1" t="s">
        <v>1072</v>
      </c>
      <c r="R562" s="1" t="s">
        <v>62</v>
      </c>
      <c r="S562" s="1" t="s">
        <v>63</v>
      </c>
      <c r="T562" s="1" t="s">
        <v>63</v>
      </c>
      <c r="AR562" s="1" t="s">
        <v>52</v>
      </c>
      <c r="AS562" s="1" t="s">
        <v>52</v>
      </c>
      <c r="AU562" s="1" t="s">
        <v>1114</v>
      </c>
      <c r="AV562">
        <v>409</v>
      </c>
    </row>
    <row r="563" spans="1:48" ht="30" customHeight="1" x14ac:dyDescent="0.3">
      <c r="A563" s="15" t="s">
        <v>657</v>
      </c>
      <c r="B563" s="15" t="s">
        <v>779</v>
      </c>
      <c r="C563" s="15" t="s">
        <v>60</v>
      </c>
      <c r="D563" s="13">
        <v>1</v>
      </c>
      <c r="E563" s="14"/>
      <c r="F563" s="14"/>
      <c r="G563" s="14"/>
      <c r="H563" s="14"/>
      <c r="I563" s="14"/>
      <c r="J563" s="14"/>
      <c r="K563" s="14"/>
      <c r="L563" s="14"/>
      <c r="M563" s="15"/>
      <c r="N563" s="1" t="s">
        <v>780</v>
      </c>
      <c r="O563" s="1" t="s">
        <v>52</v>
      </c>
      <c r="P563" s="1" t="s">
        <v>52</v>
      </c>
      <c r="Q563" s="1" t="s">
        <v>1072</v>
      </c>
      <c r="R563" s="1" t="s">
        <v>62</v>
      </c>
      <c r="S563" s="1" t="s">
        <v>63</v>
      </c>
      <c r="T563" s="1" t="s">
        <v>63</v>
      </c>
      <c r="AR563" s="1" t="s">
        <v>52</v>
      </c>
      <c r="AS563" s="1" t="s">
        <v>52</v>
      </c>
      <c r="AU563" s="1" t="s">
        <v>1115</v>
      </c>
      <c r="AV563">
        <v>410</v>
      </c>
    </row>
    <row r="564" spans="1:48" ht="30" customHeight="1" x14ac:dyDescent="0.3">
      <c r="A564" s="15" t="s">
        <v>457</v>
      </c>
      <c r="B564" s="15" t="s">
        <v>464</v>
      </c>
      <c r="C564" s="15" t="s">
        <v>84</v>
      </c>
      <c r="D564" s="13">
        <v>30</v>
      </c>
      <c r="E564" s="14"/>
      <c r="F564" s="14"/>
      <c r="G564" s="14"/>
      <c r="H564" s="14"/>
      <c r="I564" s="14"/>
      <c r="J564" s="14"/>
      <c r="K564" s="14"/>
      <c r="L564" s="14"/>
      <c r="M564" s="15"/>
      <c r="N564" s="1" t="s">
        <v>465</v>
      </c>
      <c r="O564" s="1" t="s">
        <v>52</v>
      </c>
      <c r="P564" s="1" t="s">
        <v>52</v>
      </c>
      <c r="Q564" s="1" t="s">
        <v>1072</v>
      </c>
      <c r="R564" s="1" t="s">
        <v>62</v>
      </c>
      <c r="S564" s="1" t="s">
        <v>63</v>
      </c>
      <c r="T564" s="1" t="s">
        <v>63</v>
      </c>
      <c r="AR564" s="1" t="s">
        <v>52</v>
      </c>
      <c r="AS564" s="1" t="s">
        <v>52</v>
      </c>
      <c r="AU564" s="1" t="s">
        <v>1116</v>
      </c>
      <c r="AV564">
        <v>411</v>
      </c>
    </row>
    <row r="565" spans="1:48" ht="30" customHeight="1" x14ac:dyDescent="0.3">
      <c r="A565" s="15" t="s">
        <v>457</v>
      </c>
      <c r="B565" s="15" t="s">
        <v>473</v>
      </c>
      <c r="C565" s="15" t="s">
        <v>84</v>
      </c>
      <c r="D565" s="13">
        <v>13</v>
      </c>
      <c r="E565" s="14"/>
      <c r="F565" s="14"/>
      <c r="G565" s="14"/>
      <c r="H565" s="14"/>
      <c r="I565" s="14"/>
      <c r="J565" s="14"/>
      <c r="K565" s="14"/>
      <c r="L565" s="14"/>
      <c r="M565" s="15"/>
      <c r="N565" s="1" t="s">
        <v>474</v>
      </c>
      <c r="O565" s="1" t="s">
        <v>52</v>
      </c>
      <c r="P565" s="1" t="s">
        <v>52</v>
      </c>
      <c r="Q565" s="1" t="s">
        <v>1072</v>
      </c>
      <c r="R565" s="1" t="s">
        <v>62</v>
      </c>
      <c r="S565" s="1" t="s">
        <v>63</v>
      </c>
      <c r="T565" s="1" t="s">
        <v>63</v>
      </c>
      <c r="AR565" s="1" t="s">
        <v>52</v>
      </c>
      <c r="AS565" s="1" t="s">
        <v>52</v>
      </c>
      <c r="AU565" s="1" t="s">
        <v>1117</v>
      </c>
      <c r="AV565">
        <v>412</v>
      </c>
    </row>
    <row r="566" spans="1:48" ht="30" customHeight="1" x14ac:dyDescent="0.3">
      <c r="A566" s="15" t="s">
        <v>476</v>
      </c>
      <c r="B566" s="15" t="s">
        <v>661</v>
      </c>
      <c r="C566" s="15" t="s">
        <v>60</v>
      </c>
      <c r="D566" s="13">
        <v>2517</v>
      </c>
      <c r="E566" s="14"/>
      <c r="F566" s="14"/>
      <c r="G566" s="14"/>
      <c r="H566" s="14"/>
      <c r="I566" s="14"/>
      <c r="J566" s="14"/>
      <c r="K566" s="14"/>
      <c r="L566" s="14"/>
      <c r="M566" s="15"/>
      <c r="N566" s="1" t="s">
        <v>662</v>
      </c>
      <c r="O566" s="1" t="s">
        <v>52</v>
      </c>
      <c r="P566" s="1" t="s">
        <v>52</v>
      </c>
      <c r="Q566" s="1" t="s">
        <v>1072</v>
      </c>
      <c r="R566" s="1" t="s">
        <v>62</v>
      </c>
      <c r="S566" s="1" t="s">
        <v>63</v>
      </c>
      <c r="T566" s="1" t="s">
        <v>63</v>
      </c>
      <c r="AR566" s="1" t="s">
        <v>52</v>
      </c>
      <c r="AS566" s="1" t="s">
        <v>52</v>
      </c>
      <c r="AU566" s="1" t="s">
        <v>1118</v>
      </c>
      <c r="AV566">
        <v>413</v>
      </c>
    </row>
    <row r="567" spans="1:48" ht="30" customHeight="1" x14ac:dyDescent="0.3">
      <c r="A567" s="15" t="s">
        <v>476</v>
      </c>
      <c r="B567" s="15" t="s">
        <v>664</v>
      </c>
      <c r="C567" s="15" t="s">
        <v>60</v>
      </c>
      <c r="D567" s="13">
        <v>60</v>
      </c>
      <c r="E567" s="14"/>
      <c r="F567" s="14"/>
      <c r="G567" s="14"/>
      <c r="H567" s="14"/>
      <c r="I567" s="14"/>
      <c r="J567" s="14"/>
      <c r="K567" s="14"/>
      <c r="L567" s="14"/>
      <c r="M567" s="15"/>
      <c r="N567" s="1" t="s">
        <v>665</v>
      </c>
      <c r="O567" s="1" t="s">
        <v>52</v>
      </c>
      <c r="P567" s="1" t="s">
        <v>52</v>
      </c>
      <c r="Q567" s="1" t="s">
        <v>1072</v>
      </c>
      <c r="R567" s="1" t="s">
        <v>62</v>
      </c>
      <c r="S567" s="1" t="s">
        <v>63</v>
      </c>
      <c r="T567" s="1" t="s">
        <v>63</v>
      </c>
      <c r="AR567" s="1" t="s">
        <v>52</v>
      </c>
      <c r="AS567" s="1" t="s">
        <v>52</v>
      </c>
      <c r="AU567" s="1" t="s">
        <v>1119</v>
      </c>
      <c r="AV567">
        <v>414</v>
      </c>
    </row>
    <row r="568" spans="1:48" ht="30" customHeight="1" x14ac:dyDescent="0.3">
      <c r="A568" s="15" t="s">
        <v>476</v>
      </c>
      <c r="B568" s="15" t="s">
        <v>667</v>
      </c>
      <c r="C568" s="15" t="s">
        <v>60</v>
      </c>
      <c r="D568" s="13">
        <v>50</v>
      </c>
      <c r="E568" s="14"/>
      <c r="F568" s="14"/>
      <c r="G568" s="14"/>
      <c r="H568" s="14"/>
      <c r="I568" s="14"/>
      <c r="J568" s="14"/>
      <c r="K568" s="14"/>
      <c r="L568" s="14"/>
      <c r="M568" s="15"/>
      <c r="N568" s="1" t="s">
        <v>668</v>
      </c>
      <c r="O568" s="1" t="s">
        <v>52</v>
      </c>
      <c r="P568" s="1" t="s">
        <v>52</v>
      </c>
      <c r="Q568" s="1" t="s">
        <v>1072</v>
      </c>
      <c r="R568" s="1" t="s">
        <v>62</v>
      </c>
      <c r="S568" s="1" t="s">
        <v>63</v>
      </c>
      <c r="T568" s="1" t="s">
        <v>63</v>
      </c>
      <c r="AR568" s="1" t="s">
        <v>52</v>
      </c>
      <c r="AS568" s="1" t="s">
        <v>52</v>
      </c>
      <c r="AU568" s="1" t="s">
        <v>1120</v>
      </c>
      <c r="AV568">
        <v>415</v>
      </c>
    </row>
    <row r="569" spans="1:48" ht="30" customHeight="1" x14ac:dyDescent="0.3">
      <c r="A569" s="15" t="s">
        <v>476</v>
      </c>
      <c r="B569" s="15" t="s">
        <v>670</v>
      </c>
      <c r="C569" s="15" t="s">
        <v>60</v>
      </c>
      <c r="D569" s="13">
        <v>48</v>
      </c>
      <c r="E569" s="14"/>
      <c r="F569" s="14"/>
      <c r="G569" s="14"/>
      <c r="H569" s="14"/>
      <c r="I569" s="14"/>
      <c r="J569" s="14"/>
      <c r="K569" s="14"/>
      <c r="L569" s="14"/>
      <c r="M569" s="15"/>
      <c r="N569" s="1" t="s">
        <v>671</v>
      </c>
      <c r="O569" s="1" t="s">
        <v>52</v>
      </c>
      <c r="P569" s="1" t="s">
        <v>52</v>
      </c>
      <c r="Q569" s="1" t="s">
        <v>1072</v>
      </c>
      <c r="R569" s="1" t="s">
        <v>62</v>
      </c>
      <c r="S569" s="1" t="s">
        <v>63</v>
      </c>
      <c r="T569" s="1" t="s">
        <v>63</v>
      </c>
      <c r="AR569" s="1" t="s">
        <v>52</v>
      </c>
      <c r="AS569" s="1" t="s">
        <v>52</v>
      </c>
      <c r="AU569" s="1" t="s">
        <v>1121</v>
      </c>
      <c r="AV569">
        <v>416</v>
      </c>
    </row>
    <row r="570" spans="1:48" ht="30" customHeight="1" x14ac:dyDescent="0.3">
      <c r="A570" s="15" t="s">
        <v>476</v>
      </c>
      <c r="B570" s="15" t="s">
        <v>477</v>
      </c>
      <c r="C570" s="15" t="s">
        <v>60</v>
      </c>
      <c r="D570" s="13">
        <v>469</v>
      </c>
      <c r="E570" s="14"/>
      <c r="F570" s="14"/>
      <c r="G570" s="14"/>
      <c r="H570" s="14"/>
      <c r="I570" s="14"/>
      <c r="J570" s="14"/>
      <c r="K570" s="14"/>
      <c r="L570" s="14"/>
      <c r="M570" s="15"/>
      <c r="N570" s="1" t="s">
        <v>478</v>
      </c>
      <c r="O570" s="1" t="s">
        <v>52</v>
      </c>
      <c r="P570" s="1" t="s">
        <v>52</v>
      </c>
      <c r="Q570" s="1" t="s">
        <v>1072</v>
      </c>
      <c r="R570" s="1" t="s">
        <v>62</v>
      </c>
      <c r="S570" s="1" t="s">
        <v>63</v>
      </c>
      <c r="T570" s="1" t="s">
        <v>63</v>
      </c>
      <c r="AR570" s="1" t="s">
        <v>52</v>
      </c>
      <c r="AS570" s="1" t="s">
        <v>52</v>
      </c>
      <c r="AU570" s="1" t="s">
        <v>1122</v>
      </c>
      <c r="AV570">
        <v>417</v>
      </c>
    </row>
    <row r="571" spans="1:48" ht="30" customHeight="1" x14ac:dyDescent="0.3">
      <c r="A571" s="15" t="s">
        <v>476</v>
      </c>
      <c r="B571" s="15" t="s">
        <v>747</v>
      </c>
      <c r="C571" s="15" t="s">
        <v>60</v>
      </c>
      <c r="D571" s="13">
        <v>28</v>
      </c>
      <c r="E571" s="14"/>
      <c r="F571" s="14"/>
      <c r="G571" s="14"/>
      <c r="H571" s="14"/>
      <c r="I571" s="14"/>
      <c r="J571" s="14"/>
      <c r="K571" s="14"/>
      <c r="L571" s="14"/>
      <c r="M571" s="15"/>
      <c r="N571" s="1" t="s">
        <v>748</v>
      </c>
      <c r="O571" s="1" t="s">
        <v>52</v>
      </c>
      <c r="P571" s="1" t="s">
        <v>52</v>
      </c>
      <c r="Q571" s="1" t="s">
        <v>1072</v>
      </c>
      <c r="R571" s="1" t="s">
        <v>62</v>
      </c>
      <c r="S571" s="1" t="s">
        <v>63</v>
      </c>
      <c r="T571" s="1" t="s">
        <v>63</v>
      </c>
      <c r="AR571" s="1" t="s">
        <v>52</v>
      </c>
      <c r="AS571" s="1" t="s">
        <v>52</v>
      </c>
      <c r="AU571" s="1" t="s">
        <v>1123</v>
      </c>
      <c r="AV571">
        <v>418</v>
      </c>
    </row>
    <row r="572" spans="1:48" ht="30" customHeight="1" x14ac:dyDescent="0.3">
      <c r="A572" s="15" t="s">
        <v>150</v>
      </c>
      <c r="B572" s="15" t="s">
        <v>483</v>
      </c>
      <c r="C572" s="15" t="s">
        <v>60</v>
      </c>
      <c r="D572" s="13">
        <v>52</v>
      </c>
      <c r="E572" s="14"/>
      <c r="F572" s="14"/>
      <c r="G572" s="14"/>
      <c r="H572" s="14"/>
      <c r="I572" s="14"/>
      <c r="J572" s="14"/>
      <c r="K572" s="14"/>
      <c r="L572" s="14"/>
      <c r="M572" s="15"/>
      <c r="N572" s="1" t="s">
        <v>484</v>
      </c>
      <c r="O572" s="1" t="s">
        <v>52</v>
      </c>
      <c r="P572" s="1" t="s">
        <v>52</v>
      </c>
      <c r="Q572" s="1" t="s">
        <v>1072</v>
      </c>
      <c r="R572" s="1" t="s">
        <v>62</v>
      </c>
      <c r="S572" s="1" t="s">
        <v>63</v>
      </c>
      <c r="T572" s="1" t="s">
        <v>63</v>
      </c>
      <c r="AR572" s="1" t="s">
        <v>52</v>
      </c>
      <c r="AS572" s="1" t="s">
        <v>52</v>
      </c>
      <c r="AU572" s="1" t="s">
        <v>1124</v>
      </c>
      <c r="AV572">
        <v>419</v>
      </c>
    </row>
    <row r="573" spans="1:48" ht="30" customHeight="1" x14ac:dyDescent="0.3">
      <c r="A573" s="15" t="s">
        <v>150</v>
      </c>
      <c r="B573" s="15" t="s">
        <v>227</v>
      </c>
      <c r="C573" s="15" t="s">
        <v>60</v>
      </c>
      <c r="D573" s="13">
        <v>21</v>
      </c>
      <c r="E573" s="14"/>
      <c r="F573" s="14"/>
      <c r="G573" s="14"/>
      <c r="H573" s="14"/>
      <c r="I573" s="14"/>
      <c r="J573" s="14"/>
      <c r="K573" s="14"/>
      <c r="L573" s="14"/>
      <c r="M573" s="15"/>
      <c r="N573" s="1" t="s">
        <v>228</v>
      </c>
      <c r="O573" s="1" t="s">
        <v>52</v>
      </c>
      <c r="P573" s="1" t="s">
        <v>52</v>
      </c>
      <c r="Q573" s="1" t="s">
        <v>1072</v>
      </c>
      <c r="R573" s="1" t="s">
        <v>62</v>
      </c>
      <c r="S573" s="1" t="s">
        <v>63</v>
      </c>
      <c r="T573" s="1" t="s">
        <v>63</v>
      </c>
      <c r="AR573" s="1" t="s">
        <v>52</v>
      </c>
      <c r="AS573" s="1" t="s">
        <v>52</v>
      </c>
      <c r="AU573" s="1" t="s">
        <v>1125</v>
      </c>
      <c r="AV573">
        <v>420</v>
      </c>
    </row>
    <row r="574" spans="1:48" ht="30" customHeight="1" x14ac:dyDescent="0.3">
      <c r="A574" s="15" t="s">
        <v>87</v>
      </c>
      <c r="B574" s="15" t="s">
        <v>497</v>
      </c>
      <c r="C574" s="15" t="s">
        <v>60</v>
      </c>
      <c r="D574" s="13">
        <v>52</v>
      </c>
      <c r="E574" s="14"/>
      <c r="F574" s="14"/>
      <c r="G574" s="14"/>
      <c r="H574" s="14"/>
      <c r="I574" s="14"/>
      <c r="J574" s="14"/>
      <c r="K574" s="14"/>
      <c r="L574" s="14"/>
      <c r="M574" s="15"/>
      <c r="N574" s="1" t="s">
        <v>498</v>
      </c>
      <c r="O574" s="1" t="s">
        <v>52</v>
      </c>
      <c r="P574" s="1" t="s">
        <v>52</v>
      </c>
      <c r="Q574" s="1" t="s">
        <v>1072</v>
      </c>
      <c r="R574" s="1" t="s">
        <v>62</v>
      </c>
      <c r="S574" s="1" t="s">
        <v>63</v>
      </c>
      <c r="T574" s="1" t="s">
        <v>63</v>
      </c>
      <c r="AR574" s="1" t="s">
        <v>52</v>
      </c>
      <c r="AS574" s="1" t="s">
        <v>52</v>
      </c>
      <c r="AU574" s="1" t="s">
        <v>1126</v>
      </c>
      <c r="AV574">
        <v>421</v>
      </c>
    </row>
    <row r="575" spans="1:48" ht="30" customHeight="1" x14ac:dyDescent="0.3">
      <c r="A575" s="15" t="s">
        <v>87</v>
      </c>
      <c r="B575" s="15" t="s">
        <v>258</v>
      </c>
      <c r="C575" s="15" t="s">
        <v>60</v>
      </c>
      <c r="D575" s="13">
        <v>21</v>
      </c>
      <c r="E575" s="14"/>
      <c r="F575" s="14"/>
      <c r="G575" s="14"/>
      <c r="H575" s="14"/>
      <c r="I575" s="14"/>
      <c r="J575" s="14"/>
      <c r="K575" s="14"/>
      <c r="L575" s="14"/>
      <c r="M575" s="15"/>
      <c r="N575" s="1" t="s">
        <v>259</v>
      </c>
      <c r="O575" s="1" t="s">
        <v>52</v>
      </c>
      <c r="P575" s="1" t="s">
        <v>52</v>
      </c>
      <c r="Q575" s="1" t="s">
        <v>1072</v>
      </c>
      <c r="R575" s="1" t="s">
        <v>62</v>
      </c>
      <c r="S575" s="1" t="s">
        <v>63</v>
      </c>
      <c r="T575" s="1" t="s">
        <v>63</v>
      </c>
      <c r="AR575" s="1" t="s">
        <v>52</v>
      </c>
      <c r="AS575" s="1" t="s">
        <v>52</v>
      </c>
      <c r="AU575" s="1" t="s">
        <v>1127</v>
      </c>
      <c r="AV575">
        <v>422</v>
      </c>
    </row>
    <row r="576" spans="1:48" ht="30" customHeight="1" x14ac:dyDescent="0.3">
      <c r="A576" s="15" t="s">
        <v>87</v>
      </c>
      <c r="B576" s="15" t="s">
        <v>231</v>
      </c>
      <c r="C576" s="15" t="s">
        <v>60</v>
      </c>
      <c r="D576" s="13">
        <v>91</v>
      </c>
      <c r="E576" s="14"/>
      <c r="F576" s="14"/>
      <c r="G576" s="14"/>
      <c r="H576" s="14"/>
      <c r="I576" s="14"/>
      <c r="J576" s="14"/>
      <c r="K576" s="14"/>
      <c r="L576" s="14"/>
      <c r="M576" s="15"/>
      <c r="N576" s="1" t="s">
        <v>261</v>
      </c>
      <c r="O576" s="1" t="s">
        <v>52</v>
      </c>
      <c r="P576" s="1" t="s">
        <v>52</v>
      </c>
      <c r="Q576" s="1" t="s">
        <v>1072</v>
      </c>
      <c r="R576" s="1" t="s">
        <v>62</v>
      </c>
      <c r="S576" s="1" t="s">
        <v>63</v>
      </c>
      <c r="T576" s="1" t="s">
        <v>63</v>
      </c>
      <c r="AR576" s="1" t="s">
        <v>52</v>
      </c>
      <c r="AS576" s="1" t="s">
        <v>52</v>
      </c>
      <c r="AU576" s="1" t="s">
        <v>1128</v>
      </c>
      <c r="AV576">
        <v>423</v>
      </c>
    </row>
    <row r="577" spans="1:48" ht="30" customHeight="1" x14ac:dyDescent="0.3">
      <c r="A577" s="15" t="s">
        <v>87</v>
      </c>
      <c r="B577" s="15" t="s">
        <v>263</v>
      </c>
      <c r="C577" s="15" t="s">
        <v>60</v>
      </c>
      <c r="D577" s="13">
        <v>105</v>
      </c>
      <c r="E577" s="14"/>
      <c r="F577" s="14"/>
      <c r="G577" s="14"/>
      <c r="H577" s="14"/>
      <c r="I577" s="14"/>
      <c r="J577" s="14"/>
      <c r="K577" s="14"/>
      <c r="L577" s="14"/>
      <c r="M577" s="15"/>
      <c r="N577" s="1" t="s">
        <v>264</v>
      </c>
      <c r="O577" s="1" t="s">
        <v>52</v>
      </c>
      <c r="P577" s="1" t="s">
        <v>52</v>
      </c>
      <c r="Q577" s="1" t="s">
        <v>1072</v>
      </c>
      <c r="R577" s="1" t="s">
        <v>62</v>
      </c>
      <c r="S577" s="1" t="s">
        <v>63</v>
      </c>
      <c r="T577" s="1" t="s">
        <v>63</v>
      </c>
      <c r="AR577" s="1" t="s">
        <v>52</v>
      </c>
      <c r="AS577" s="1" t="s">
        <v>52</v>
      </c>
      <c r="AU577" s="1" t="s">
        <v>1129</v>
      </c>
      <c r="AV577">
        <v>424</v>
      </c>
    </row>
    <row r="578" spans="1:48" ht="30" customHeight="1" x14ac:dyDescent="0.3">
      <c r="A578" s="15" t="s">
        <v>681</v>
      </c>
      <c r="B578" s="15" t="s">
        <v>682</v>
      </c>
      <c r="C578" s="15" t="s">
        <v>67</v>
      </c>
      <c r="D578" s="13">
        <v>11</v>
      </c>
      <c r="E578" s="14"/>
      <c r="F578" s="14"/>
      <c r="G578" s="14"/>
      <c r="H578" s="14"/>
      <c r="I578" s="14"/>
      <c r="J578" s="14"/>
      <c r="K578" s="14"/>
      <c r="L578" s="14"/>
      <c r="M578" s="15"/>
      <c r="N578" s="1" t="s">
        <v>683</v>
      </c>
      <c r="O578" s="1" t="s">
        <v>52</v>
      </c>
      <c r="P578" s="1" t="s">
        <v>52</v>
      </c>
      <c r="Q578" s="1" t="s">
        <v>1072</v>
      </c>
      <c r="R578" s="1" t="s">
        <v>62</v>
      </c>
      <c r="S578" s="1" t="s">
        <v>63</v>
      </c>
      <c r="T578" s="1" t="s">
        <v>63</v>
      </c>
      <c r="AR578" s="1" t="s">
        <v>52</v>
      </c>
      <c r="AS578" s="1" t="s">
        <v>52</v>
      </c>
      <c r="AU578" s="1" t="s">
        <v>1130</v>
      </c>
      <c r="AV578">
        <v>425</v>
      </c>
    </row>
    <row r="579" spans="1:48" ht="30" customHeight="1" x14ac:dyDescent="0.3">
      <c r="A579" s="15" t="s">
        <v>681</v>
      </c>
      <c r="B579" s="15" t="s">
        <v>754</v>
      </c>
      <c r="C579" s="15" t="s">
        <v>67</v>
      </c>
      <c r="D579" s="13">
        <v>11</v>
      </c>
      <c r="E579" s="14"/>
      <c r="F579" s="14"/>
      <c r="G579" s="14"/>
      <c r="H579" s="14"/>
      <c r="I579" s="14"/>
      <c r="J579" s="14"/>
      <c r="K579" s="14"/>
      <c r="L579" s="14"/>
      <c r="M579" s="15"/>
      <c r="N579" s="1" t="s">
        <v>755</v>
      </c>
      <c r="O579" s="1" t="s">
        <v>52</v>
      </c>
      <c r="P579" s="1" t="s">
        <v>52</v>
      </c>
      <c r="Q579" s="1" t="s">
        <v>1072</v>
      </c>
      <c r="R579" s="1" t="s">
        <v>62</v>
      </c>
      <c r="S579" s="1" t="s">
        <v>63</v>
      </c>
      <c r="T579" s="1" t="s">
        <v>63</v>
      </c>
      <c r="AR579" s="1" t="s">
        <v>52</v>
      </c>
      <c r="AS579" s="1" t="s">
        <v>52</v>
      </c>
      <c r="AU579" s="1" t="s">
        <v>1131</v>
      </c>
      <c r="AV579">
        <v>426</v>
      </c>
    </row>
    <row r="580" spans="1:48" ht="30" customHeight="1" x14ac:dyDescent="0.3">
      <c r="A580" s="15" t="s">
        <v>1132</v>
      </c>
      <c r="B580" s="15" t="s">
        <v>1133</v>
      </c>
      <c r="C580" s="15" t="s">
        <v>67</v>
      </c>
      <c r="D580" s="13">
        <v>1</v>
      </c>
      <c r="E580" s="14"/>
      <c r="F580" s="14"/>
      <c r="G580" s="14"/>
      <c r="H580" s="14"/>
      <c r="I580" s="14"/>
      <c r="J580" s="14"/>
      <c r="K580" s="14"/>
      <c r="L580" s="14"/>
      <c r="M580" s="15"/>
      <c r="N580" s="1" t="s">
        <v>1134</v>
      </c>
      <c r="O580" s="1" t="s">
        <v>52</v>
      </c>
      <c r="P580" s="1" t="s">
        <v>52</v>
      </c>
      <c r="Q580" s="1" t="s">
        <v>1072</v>
      </c>
      <c r="R580" s="1" t="s">
        <v>62</v>
      </c>
      <c r="S580" s="1" t="s">
        <v>63</v>
      </c>
      <c r="T580" s="1" t="s">
        <v>63</v>
      </c>
      <c r="AR580" s="1" t="s">
        <v>52</v>
      </c>
      <c r="AS580" s="1" t="s">
        <v>52</v>
      </c>
      <c r="AU580" s="1" t="s">
        <v>1135</v>
      </c>
      <c r="AV580">
        <v>427</v>
      </c>
    </row>
    <row r="581" spans="1:48" ht="30" customHeight="1" x14ac:dyDescent="0.3">
      <c r="A581" s="15" t="s">
        <v>685</v>
      </c>
      <c r="B581" s="15" t="s">
        <v>759</v>
      </c>
      <c r="C581" s="15" t="s">
        <v>67</v>
      </c>
      <c r="D581" s="13">
        <v>5</v>
      </c>
      <c r="E581" s="14"/>
      <c r="F581" s="14"/>
      <c r="G581" s="14"/>
      <c r="H581" s="14"/>
      <c r="I581" s="14"/>
      <c r="J581" s="14"/>
      <c r="K581" s="14"/>
      <c r="L581" s="14"/>
      <c r="M581" s="15"/>
      <c r="N581" s="1" t="s">
        <v>760</v>
      </c>
      <c r="O581" s="1" t="s">
        <v>52</v>
      </c>
      <c r="P581" s="1" t="s">
        <v>52</v>
      </c>
      <c r="Q581" s="1" t="s">
        <v>1072</v>
      </c>
      <c r="R581" s="1" t="s">
        <v>62</v>
      </c>
      <c r="S581" s="1" t="s">
        <v>63</v>
      </c>
      <c r="T581" s="1" t="s">
        <v>63</v>
      </c>
      <c r="AR581" s="1" t="s">
        <v>52</v>
      </c>
      <c r="AS581" s="1" t="s">
        <v>52</v>
      </c>
      <c r="AU581" s="1" t="s">
        <v>1136</v>
      </c>
      <c r="AV581">
        <v>428</v>
      </c>
    </row>
    <row r="582" spans="1:48" ht="30" customHeight="1" x14ac:dyDescent="0.3">
      <c r="A582" s="15" t="s">
        <v>685</v>
      </c>
      <c r="B582" s="15" t="s">
        <v>686</v>
      </c>
      <c r="C582" s="15" t="s">
        <v>67</v>
      </c>
      <c r="D582" s="13">
        <v>2</v>
      </c>
      <c r="E582" s="14"/>
      <c r="F582" s="14"/>
      <c r="G582" s="14"/>
      <c r="H582" s="14"/>
      <c r="I582" s="14"/>
      <c r="J582" s="14"/>
      <c r="K582" s="14"/>
      <c r="L582" s="14"/>
      <c r="M582" s="15"/>
      <c r="N582" s="1" t="s">
        <v>687</v>
      </c>
      <c r="O582" s="1" t="s">
        <v>52</v>
      </c>
      <c r="P582" s="1" t="s">
        <v>52</v>
      </c>
      <c r="Q582" s="1" t="s">
        <v>1072</v>
      </c>
      <c r="R582" s="1" t="s">
        <v>62</v>
      </c>
      <c r="S582" s="1" t="s">
        <v>63</v>
      </c>
      <c r="T582" s="1" t="s">
        <v>63</v>
      </c>
      <c r="AR582" s="1" t="s">
        <v>52</v>
      </c>
      <c r="AS582" s="1" t="s">
        <v>52</v>
      </c>
      <c r="AU582" s="1" t="s">
        <v>1137</v>
      </c>
      <c r="AV582">
        <v>429</v>
      </c>
    </row>
    <row r="583" spans="1:48" ht="30" customHeight="1" x14ac:dyDescent="0.3">
      <c r="A583" s="15" t="s">
        <v>762</v>
      </c>
      <c r="B583" s="15" t="s">
        <v>763</v>
      </c>
      <c r="C583" s="15" t="s">
        <v>67</v>
      </c>
      <c r="D583" s="13">
        <v>3</v>
      </c>
      <c r="E583" s="14"/>
      <c r="F583" s="14"/>
      <c r="G583" s="14"/>
      <c r="H583" s="14"/>
      <c r="I583" s="14"/>
      <c r="J583" s="14"/>
      <c r="K583" s="14"/>
      <c r="L583" s="14"/>
      <c r="M583" s="15"/>
      <c r="N583" s="1" t="s">
        <v>764</v>
      </c>
      <c r="O583" s="1" t="s">
        <v>52</v>
      </c>
      <c r="P583" s="1" t="s">
        <v>52</v>
      </c>
      <c r="Q583" s="1" t="s">
        <v>1072</v>
      </c>
      <c r="R583" s="1" t="s">
        <v>62</v>
      </c>
      <c r="S583" s="1" t="s">
        <v>63</v>
      </c>
      <c r="T583" s="1" t="s">
        <v>63</v>
      </c>
      <c r="AR583" s="1" t="s">
        <v>52</v>
      </c>
      <c r="AS583" s="1" t="s">
        <v>52</v>
      </c>
      <c r="AU583" s="1" t="s">
        <v>1138</v>
      </c>
      <c r="AV583">
        <v>430</v>
      </c>
    </row>
    <row r="584" spans="1:48" ht="30" customHeight="1" x14ac:dyDescent="0.3">
      <c r="A584" s="15" t="s">
        <v>693</v>
      </c>
      <c r="B584" s="15" t="s">
        <v>694</v>
      </c>
      <c r="C584" s="15" t="s">
        <v>84</v>
      </c>
      <c r="D584" s="13">
        <v>38</v>
      </c>
      <c r="E584" s="14"/>
      <c r="F584" s="14"/>
      <c r="G584" s="14"/>
      <c r="H584" s="14"/>
      <c r="I584" s="14"/>
      <c r="J584" s="14"/>
      <c r="K584" s="14"/>
      <c r="L584" s="14"/>
      <c r="M584" s="15"/>
      <c r="N584" s="1" t="s">
        <v>695</v>
      </c>
      <c r="O584" s="1" t="s">
        <v>52</v>
      </c>
      <c r="P584" s="1" t="s">
        <v>52</v>
      </c>
      <c r="Q584" s="1" t="s">
        <v>1072</v>
      </c>
      <c r="R584" s="1" t="s">
        <v>62</v>
      </c>
      <c r="S584" s="1" t="s">
        <v>63</v>
      </c>
      <c r="T584" s="1" t="s">
        <v>63</v>
      </c>
      <c r="AR584" s="1" t="s">
        <v>52</v>
      </c>
      <c r="AS584" s="1" t="s">
        <v>52</v>
      </c>
      <c r="AU584" s="1" t="s">
        <v>1139</v>
      </c>
      <c r="AV584">
        <v>435</v>
      </c>
    </row>
    <row r="585" spans="1:48" ht="30" customHeight="1" x14ac:dyDescent="0.3">
      <c r="A585" s="13"/>
      <c r="B585" s="13"/>
      <c r="C585" s="13"/>
      <c r="D585" s="13"/>
      <c r="E585" s="14"/>
      <c r="F585" s="14"/>
      <c r="G585" s="14"/>
      <c r="H585" s="14"/>
      <c r="I585" s="14"/>
      <c r="J585" s="14"/>
      <c r="K585" s="14"/>
      <c r="L585" s="14"/>
      <c r="M585" s="13"/>
      <c r="Q585" s="1" t="s">
        <v>1072</v>
      </c>
    </row>
    <row r="586" spans="1:48" ht="30" customHeight="1" x14ac:dyDescent="0.3">
      <c r="A586" s="13"/>
      <c r="B586" s="13"/>
      <c r="C586" s="13"/>
      <c r="D586" s="13"/>
      <c r="E586" s="14"/>
      <c r="F586" s="14"/>
      <c r="G586" s="14"/>
      <c r="H586" s="14"/>
      <c r="I586" s="14"/>
      <c r="J586" s="14"/>
      <c r="K586" s="14"/>
      <c r="L586" s="14"/>
      <c r="M586" s="13"/>
      <c r="Q586" s="1" t="s">
        <v>1072</v>
      </c>
    </row>
    <row r="587" spans="1:48" ht="30" customHeight="1" x14ac:dyDescent="0.3">
      <c r="A587" s="13"/>
      <c r="B587" s="13"/>
      <c r="C587" s="13"/>
      <c r="D587" s="13"/>
      <c r="E587" s="14"/>
      <c r="F587" s="14"/>
      <c r="G587" s="14"/>
      <c r="H587" s="14"/>
      <c r="I587" s="14"/>
      <c r="J587" s="14"/>
      <c r="K587" s="14"/>
      <c r="L587" s="14"/>
      <c r="M587" s="13"/>
      <c r="Q587" s="1" t="s">
        <v>1072</v>
      </c>
    </row>
    <row r="588" spans="1:48" ht="30" customHeight="1" x14ac:dyDescent="0.3">
      <c r="A588" s="13"/>
      <c r="B588" s="13"/>
      <c r="C588" s="13"/>
      <c r="D588" s="13"/>
      <c r="E588" s="14"/>
      <c r="F588" s="14"/>
      <c r="G588" s="14"/>
      <c r="H588" s="14"/>
      <c r="I588" s="14"/>
      <c r="J588" s="14"/>
      <c r="K588" s="14"/>
      <c r="L588" s="14"/>
      <c r="M588" s="13"/>
      <c r="Q588" s="1" t="s">
        <v>1072</v>
      </c>
    </row>
    <row r="589" spans="1:48" ht="30" customHeight="1" x14ac:dyDescent="0.3">
      <c r="A589" s="13"/>
      <c r="B589" s="13"/>
      <c r="C589" s="13"/>
      <c r="D589" s="13"/>
      <c r="E589" s="14"/>
      <c r="F589" s="14"/>
      <c r="G589" s="14"/>
      <c r="H589" s="14"/>
      <c r="I589" s="14"/>
      <c r="J589" s="14"/>
      <c r="K589" s="14"/>
      <c r="L589" s="14"/>
      <c r="M589" s="13"/>
      <c r="Q589" s="1" t="s">
        <v>1072</v>
      </c>
    </row>
    <row r="590" spans="1:48" ht="30" customHeight="1" x14ac:dyDescent="0.3">
      <c r="A590" s="13"/>
      <c r="B590" s="13"/>
      <c r="C590" s="13"/>
      <c r="D590" s="13"/>
      <c r="E590" s="14"/>
      <c r="F590" s="14"/>
      <c r="G590" s="14"/>
      <c r="H590" s="14"/>
      <c r="I590" s="14"/>
      <c r="J590" s="14"/>
      <c r="K590" s="14"/>
      <c r="L590" s="14"/>
      <c r="M590" s="13"/>
      <c r="Q590" s="1" t="s">
        <v>1072</v>
      </c>
    </row>
    <row r="591" spans="1:48" ht="30" customHeight="1" x14ac:dyDescent="0.3">
      <c r="A591" s="13"/>
      <c r="B591" s="13"/>
      <c r="C591" s="13"/>
      <c r="D591" s="13"/>
      <c r="E591" s="14"/>
      <c r="F591" s="14"/>
      <c r="G591" s="14"/>
      <c r="H591" s="14"/>
      <c r="I591" s="14"/>
      <c r="J591" s="14"/>
      <c r="K591" s="14"/>
      <c r="L591" s="14"/>
      <c r="M591" s="13"/>
      <c r="Q591" s="1" t="s">
        <v>1072</v>
      </c>
    </row>
    <row r="592" spans="1:48" ht="30" customHeight="1" x14ac:dyDescent="0.3">
      <c r="A592" s="13"/>
      <c r="B592" s="13"/>
      <c r="C592" s="13"/>
      <c r="D592" s="13"/>
      <c r="E592" s="14"/>
      <c r="F592" s="14"/>
      <c r="G592" s="14"/>
      <c r="H592" s="14"/>
      <c r="I592" s="14"/>
      <c r="J592" s="14"/>
      <c r="K592" s="14"/>
      <c r="L592" s="14"/>
      <c r="M592" s="13"/>
      <c r="Q592" s="1" t="s">
        <v>1072</v>
      </c>
    </row>
    <row r="593" spans="1:48" ht="30" customHeight="1" x14ac:dyDescent="0.3">
      <c r="A593" s="13"/>
      <c r="B593" s="13"/>
      <c r="C593" s="13"/>
      <c r="D593" s="13"/>
      <c r="E593" s="14"/>
      <c r="F593" s="14"/>
      <c r="G593" s="14"/>
      <c r="H593" s="14"/>
      <c r="I593" s="14"/>
      <c r="J593" s="14"/>
      <c r="K593" s="14"/>
      <c r="L593" s="14"/>
      <c r="M593" s="13"/>
      <c r="Q593" s="1" t="s">
        <v>1072</v>
      </c>
    </row>
    <row r="594" spans="1:48" ht="30" customHeight="1" x14ac:dyDescent="0.3">
      <c r="A594" s="13"/>
      <c r="B594" s="13"/>
      <c r="C594" s="13"/>
      <c r="D594" s="13"/>
      <c r="E594" s="14"/>
      <c r="F594" s="14"/>
      <c r="G594" s="14"/>
      <c r="H594" s="14"/>
      <c r="I594" s="14"/>
      <c r="J594" s="14"/>
      <c r="K594" s="14"/>
      <c r="L594" s="14"/>
      <c r="M594" s="13"/>
      <c r="Q594" s="1" t="s">
        <v>1072</v>
      </c>
    </row>
    <row r="595" spans="1:48" ht="30" customHeight="1" x14ac:dyDescent="0.3">
      <c r="A595" s="13"/>
      <c r="B595" s="13"/>
      <c r="C595" s="13"/>
      <c r="D595" s="13"/>
      <c r="E595" s="14"/>
      <c r="F595" s="14"/>
      <c r="G595" s="14"/>
      <c r="H595" s="14"/>
      <c r="I595" s="14"/>
      <c r="J595" s="14"/>
      <c r="K595" s="14"/>
      <c r="L595" s="14"/>
      <c r="M595" s="13"/>
      <c r="Q595" s="1" t="s">
        <v>1072</v>
      </c>
    </row>
    <row r="596" spans="1:48" ht="30" customHeight="1" x14ac:dyDescent="0.3">
      <c r="A596" s="13"/>
      <c r="B596" s="13"/>
      <c r="C596" s="13"/>
      <c r="D596" s="13"/>
      <c r="E596" s="14"/>
      <c r="F596" s="14"/>
      <c r="G596" s="14"/>
      <c r="H596" s="14"/>
      <c r="I596" s="14"/>
      <c r="J596" s="14"/>
      <c r="K596" s="14"/>
      <c r="L596" s="14"/>
      <c r="M596" s="13"/>
      <c r="Q596" s="1" t="s">
        <v>1072</v>
      </c>
    </row>
    <row r="597" spans="1:48" ht="30" customHeight="1" x14ac:dyDescent="0.3">
      <c r="A597" s="13"/>
      <c r="B597" s="13"/>
      <c r="C597" s="13"/>
      <c r="D597" s="13"/>
      <c r="E597" s="14"/>
      <c r="F597" s="14"/>
      <c r="G597" s="14"/>
      <c r="H597" s="14"/>
      <c r="I597" s="14"/>
      <c r="J597" s="14"/>
      <c r="K597" s="14"/>
      <c r="L597" s="14"/>
      <c r="M597" s="13"/>
      <c r="Q597" s="1" t="s">
        <v>1072</v>
      </c>
    </row>
    <row r="598" spans="1:48" ht="30" customHeight="1" x14ac:dyDescent="0.3">
      <c r="A598" s="13"/>
      <c r="B598" s="13"/>
      <c r="C598" s="13"/>
      <c r="D598" s="13"/>
      <c r="E598" s="14"/>
      <c r="F598" s="14"/>
      <c r="G598" s="14"/>
      <c r="H598" s="14"/>
      <c r="I598" s="14"/>
      <c r="J598" s="14"/>
      <c r="K598" s="14"/>
      <c r="L598" s="14"/>
      <c r="M598" s="13"/>
      <c r="Q598" s="1" t="s">
        <v>1072</v>
      </c>
    </row>
    <row r="599" spans="1:48" ht="30" customHeight="1" x14ac:dyDescent="0.3">
      <c r="A599" s="13"/>
      <c r="B599" s="13"/>
      <c r="C599" s="13"/>
      <c r="D599" s="13"/>
      <c r="E599" s="14"/>
      <c r="F599" s="14"/>
      <c r="G599" s="14"/>
      <c r="H599" s="14"/>
      <c r="I599" s="14"/>
      <c r="J599" s="14"/>
      <c r="K599" s="14"/>
      <c r="L599" s="14"/>
      <c r="M599" s="13"/>
      <c r="Q599" s="1" t="s">
        <v>1072</v>
      </c>
    </row>
    <row r="600" spans="1:48" ht="30" customHeight="1" x14ac:dyDescent="0.3">
      <c r="A600" s="13"/>
      <c r="B600" s="13"/>
      <c r="C600" s="13"/>
      <c r="D600" s="13"/>
      <c r="E600" s="14"/>
      <c r="F600" s="14"/>
      <c r="G600" s="14"/>
      <c r="H600" s="14"/>
      <c r="I600" s="14"/>
      <c r="J600" s="14"/>
      <c r="K600" s="14"/>
      <c r="L600" s="14"/>
      <c r="M600" s="13"/>
      <c r="Q600" s="1" t="s">
        <v>1072</v>
      </c>
    </row>
    <row r="601" spans="1:48" ht="30" customHeight="1" x14ac:dyDescent="0.3">
      <c r="A601" s="13"/>
      <c r="B601" s="13"/>
      <c r="C601" s="13"/>
      <c r="D601" s="13"/>
      <c r="E601" s="14"/>
      <c r="F601" s="14"/>
      <c r="G601" s="14"/>
      <c r="H601" s="14"/>
      <c r="I601" s="14"/>
      <c r="J601" s="14"/>
      <c r="K601" s="14"/>
      <c r="L601" s="14"/>
      <c r="M601" s="13"/>
      <c r="Q601" s="1" t="s">
        <v>1072</v>
      </c>
    </row>
    <row r="602" spans="1:48" ht="30" customHeight="1" x14ac:dyDescent="0.3">
      <c r="A602" s="13"/>
      <c r="B602" s="13"/>
      <c r="C602" s="13"/>
      <c r="D602" s="13"/>
      <c r="E602" s="14"/>
      <c r="F602" s="14"/>
      <c r="G602" s="14"/>
      <c r="H602" s="14"/>
      <c r="I602" s="14"/>
      <c r="J602" s="14"/>
      <c r="K602" s="14"/>
      <c r="L602" s="14"/>
      <c r="M602" s="13"/>
      <c r="Q602" s="1" t="s">
        <v>1072</v>
      </c>
    </row>
    <row r="603" spans="1:48" ht="30" customHeight="1" x14ac:dyDescent="0.3">
      <c r="A603" s="15" t="s">
        <v>106</v>
      </c>
      <c r="B603" s="13"/>
      <c r="C603" s="13"/>
      <c r="D603" s="13"/>
      <c r="E603" s="14"/>
      <c r="F603" s="14">
        <f>SUMIF(Q533:Q602,"010115",F533:F602)</f>
        <v>0</v>
      </c>
      <c r="G603" s="14"/>
      <c r="H603" s="14">
        <f>SUMIF(Q533:Q602,"010115",H533:H602)</f>
        <v>0</v>
      </c>
      <c r="I603" s="14"/>
      <c r="J603" s="14">
        <f>SUMIF(Q533:Q602,"010115",J533:J602)</f>
        <v>0</v>
      </c>
      <c r="K603" s="14"/>
      <c r="L603" s="14">
        <f>SUMIF(Q533:Q602,"010115",L533:L602)</f>
        <v>0</v>
      </c>
      <c r="M603" s="13"/>
      <c r="N603" t="s">
        <v>107</v>
      </c>
    </row>
    <row r="604" spans="1:48" ht="30" customHeight="1" x14ac:dyDescent="0.3">
      <c r="A604" s="15" t="s">
        <v>1140</v>
      </c>
      <c r="B604" s="15" t="s">
        <v>52</v>
      </c>
      <c r="C604" s="13"/>
      <c r="D604" s="13"/>
      <c r="E604" s="14"/>
      <c r="F604" s="14"/>
      <c r="G604" s="14"/>
      <c r="H604" s="14"/>
      <c r="I604" s="14"/>
      <c r="J604" s="14"/>
      <c r="K604" s="14"/>
      <c r="L604" s="14"/>
      <c r="M604" s="13"/>
      <c r="Q604" s="1" t="s">
        <v>1141</v>
      </c>
    </row>
    <row r="605" spans="1:48" ht="30" customHeight="1" x14ac:dyDescent="0.3">
      <c r="A605" s="15" t="s">
        <v>58</v>
      </c>
      <c r="B605" s="15" t="s">
        <v>59</v>
      </c>
      <c r="C605" s="15" t="s">
        <v>60</v>
      </c>
      <c r="D605" s="13">
        <v>14</v>
      </c>
      <c r="E605" s="14"/>
      <c r="F605" s="14"/>
      <c r="G605" s="14"/>
      <c r="H605" s="14"/>
      <c r="I605" s="14"/>
      <c r="J605" s="14"/>
      <c r="K605" s="14"/>
      <c r="L605" s="14"/>
      <c r="M605" s="15"/>
      <c r="N605" s="1" t="s">
        <v>61</v>
      </c>
      <c r="O605" s="1" t="s">
        <v>52</v>
      </c>
      <c r="P605" s="1" t="s">
        <v>52</v>
      </c>
      <c r="Q605" s="1" t="s">
        <v>1141</v>
      </c>
      <c r="R605" s="1" t="s">
        <v>62</v>
      </c>
      <c r="S605" s="1" t="s">
        <v>63</v>
      </c>
      <c r="T605" s="1" t="s">
        <v>63</v>
      </c>
      <c r="AR605" s="1" t="s">
        <v>52</v>
      </c>
      <c r="AS605" s="1" t="s">
        <v>52</v>
      </c>
      <c r="AU605" s="1" t="s">
        <v>1142</v>
      </c>
      <c r="AV605">
        <v>437</v>
      </c>
    </row>
    <row r="606" spans="1:48" ht="30" customHeight="1" x14ac:dyDescent="0.3">
      <c r="A606" s="15" t="s">
        <v>1075</v>
      </c>
      <c r="B606" s="15" t="s">
        <v>1076</v>
      </c>
      <c r="C606" s="15" t="s">
        <v>60</v>
      </c>
      <c r="D606" s="13">
        <v>74</v>
      </c>
      <c r="E606" s="14"/>
      <c r="F606" s="14"/>
      <c r="G606" s="14"/>
      <c r="H606" s="14"/>
      <c r="I606" s="14"/>
      <c r="J606" s="14"/>
      <c r="K606" s="14"/>
      <c r="L606" s="14"/>
      <c r="M606" s="15"/>
      <c r="N606" s="1" t="s">
        <v>1077</v>
      </c>
      <c r="O606" s="1" t="s">
        <v>52</v>
      </c>
      <c r="P606" s="1" t="s">
        <v>52</v>
      </c>
      <c r="Q606" s="1" t="s">
        <v>1141</v>
      </c>
      <c r="R606" s="1" t="s">
        <v>62</v>
      </c>
      <c r="S606" s="1" t="s">
        <v>63</v>
      </c>
      <c r="T606" s="1" t="s">
        <v>63</v>
      </c>
      <c r="AR606" s="1" t="s">
        <v>52</v>
      </c>
      <c r="AS606" s="1" t="s">
        <v>52</v>
      </c>
      <c r="AU606" s="1" t="s">
        <v>1143</v>
      </c>
      <c r="AV606">
        <v>438</v>
      </c>
    </row>
    <row r="607" spans="1:48" ht="30" customHeight="1" x14ac:dyDescent="0.3">
      <c r="A607" s="15" t="s">
        <v>403</v>
      </c>
      <c r="B607" s="15" t="s">
        <v>407</v>
      </c>
      <c r="C607" s="15" t="s">
        <v>67</v>
      </c>
      <c r="D607" s="13">
        <v>2</v>
      </c>
      <c r="E607" s="14"/>
      <c r="F607" s="14"/>
      <c r="G607" s="14"/>
      <c r="H607" s="14"/>
      <c r="I607" s="14"/>
      <c r="J607" s="14"/>
      <c r="K607" s="14"/>
      <c r="L607" s="14"/>
      <c r="M607" s="15"/>
      <c r="N607" s="1" t="s">
        <v>408</v>
      </c>
      <c r="O607" s="1" t="s">
        <v>52</v>
      </c>
      <c r="P607" s="1" t="s">
        <v>52</v>
      </c>
      <c r="Q607" s="1" t="s">
        <v>1141</v>
      </c>
      <c r="R607" s="1" t="s">
        <v>62</v>
      </c>
      <c r="S607" s="1" t="s">
        <v>63</v>
      </c>
      <c r="T607" s="1" t="s">
        <v>63</v>
      </c>
      <c r="AR607" s="1" t="s">
        <v>52</v>
      </c>
      <c r="AS607" s="1" t="s">
        <v>52</v>
      </c>
      <c r="AU607" s="1" t="s">
        <v>1144</v>
      </c>
      <c r="AV607">
        <v>439</v>
      </c>
    </row>
    <row r="608" spans="1:48" ht="30" customHeight="1" x14ac:dyDescent="0.3">
      <c r="A608" s="15" t="s">
        <v>403</v>
      </c>
      <c r="B608" s="15" t="s">
        <v>531</v>
      </c>
      <c r="C608" s="15" t="s">
        <v>67</v>
      </c>
      <c r="D608" s="13">
        <v>5</v>
      </c>
      <c r="E608" s="14"/>
      <c r="F608" s="14"/>
      <c r="G608" s="14"/>
      <c r="H608" s="14"/>
      <c r="I608" s="14"/>
      <c r="J608" s="14"/>
      <c r="K608" s="14"/>
      <c r="L608" s="14"/>
      <c r="M608" s="15"/>
      <c r="N608" s="1" t="s">
        <v>532</v>
      </c>
      <c r="O608" s="1" t="s">
        <v>52</v>
      </c>
      <c r="P608" s="1" t="s">
        <v>52</v>
      </c>
      <c r="Q608" s="1" t="s">
        <v>1141</v>
      </c>
      <c r="R608" s="1" t="s">
        <v>63</v>
      </c>
      <c r="S608" s="1" t="s">
        <v>63</v>
      </c>
      <c r="T608" s="1" t="s">
        <v>62</v>
      </c>
      <c r="AR608" s="1" t="s">
        <v>52</v>
      </c>
      <c r="AS608" s="1" t="s">
        <v>52</v>
      </c>
      <c r="AU608" s="1" t="s">
        <v>1145</v>
      </c>
      <c r="AV608">
        <v>440</v>
      </c>
    </row>
    <row r="609" spans="1:48" ht="30" customHeight="1" x14ac:dyDescent="0.3">
      <c r="A609" s="15" t="s">
        <v>403</v>
      </c>
      <c r="B609" s="15" t="s">
        <v>798</v>
      </c>
      <c r="C609" s="15" t="s">
        <v>67</v>
      </c>
      <c r="D609" s="13">
        <v>2</v>
      </c>
      <c r="E609" s="14"/>
      <c r="F609" s="14"/>
      <c r="G609" s="14"/>
      <c r="H609" s="14"/>
      <c r="I609" s="14"/>
      <c r="J609" s="14"/>
      <c r="K609" s="14"/>
      <c r="L609" s="14"/>
      <c r="M609" s="15"/>
      <c r="N609" s="1" t="s">
        <v>799</v>
      </c>
      <c r="O609" s="1" t="s">
        <v>52</v>
      </c>
      <c r="P609" s="1" t="s">
        <v>52</v>
      </c>
      <c r="Q609" s="1" t="s">
        <v>1141</v>
      </c>
      <c r="R609" s="1" t="s">
        <v>63</v>
      </c>
      <c r="S609" s="1" t="s">
        <v>63</v>
      </c>
      <c r="T609" s="1" t="s">
        <v>62</v>
      </c>
      <c r="AR609" s="1" t="s">
        <v>52</v>
      </c>
      <c r="AS609" s="1" t="s">
        <v>52</v>
      </c>
      <c r="AU609" s="1" t="s">
        <v>1146</v>
      </c>
      <c r="AV609">
        <v>441</v>
      </c>
    </row>
    <row r="610" spans="1:48" ht="30" customHeight="1" x14ac:dyDescent="0.3">
      <c r="A610" s="15" t="s">
        <v>410</v>
      </c>
      <c r="B610" s="15" t="s">
        <v>534</v>
      </c>
      <c r="C610" s="15" t="s">
        <v>67</v>
      </c>
      <c r="D610" s="13">
        <v>2</v>
      </c>
      <c r="E610" s="14"/>
      <c r="F610" s="14"/>
      <c r="G610" s="14"/>
      <c r="H610" s="14"/>
      <c r="I610" s="14"/>
      <c r="J610" s="14"/>
      <c r="K610" s="14"/>
      <c r="L610" s="14"/>
      <c r="M610" s="15"/>
      <c r="N610" s="1" t="s">
        <v>535</v>
      </c>
      <c r="O610" s="1" t="s">
        <v>52</v>
      </c>
      <c r="P610" s="1" t="s">
        <v>52</v>
      </c>
      <c r="Q610" s="1" t="s">
        <v>1141</v>
      </c>
      <c r="R610" s="1" t="s">
        <v>62</v>
      </c>
      <c r="S610" s="1" t="s">
        <v>63</v>
      </c>
      <c r="T610" s="1" t="s">
        <v>63</v>
      </c>
      <c r="AR610" s="1" t="s">
        <v>52</v>
      </c>
      <c r="AS610" s="1" t="s">
        <v>52</v>
      </c>
      <c r="AU610" s="1" t="s">
        <v>1147</v>
      </c>
      <c r="AV610">
        <v>442</v>
      </c>
    </row>
    <row r="611" spans="1:48" ht="30" customHeight="1" x14ac:dyDescent="0.3">
      <c r="A611" s="15" t="s">
        <v>410</v>
      </c>
      <c r="B611" s="15" t="s">
        <v>411</v>
      </c>
      <c r="C611" s="15" t="s">
        <v>67</v>
      </c>
      <c r="D611" s="13">
        <v>5</v>
      </c>
      <c r="E611" s="14"/>
      <c r="F611" s="14"/>
      <c r="G611" s="14"/>
      <c r="H611" s="14"/>
      <c r="I611" s="14"/>
      <c r="J611" s="14"/>
      <c r="K611" s="14"/>
      <c r="L611" s="14"/>
      <c r="M611" s="15"/>
      <c r="N611" s="1" t="s">
        <v>412</v>
      </c>
      <c r="O611" s="1" t="s">
        <v>52</v>
      </c>
      <c r="P611" s="1" t="s">
        <v>52</v>
      </c>
      <c r="Q611" s="1" t="s">
        <v>1141</v>
      </c>
      <c r="R611" s="1" t="s">
        <v>62</v>
      </c>
      <c r="S611" s="1" t="s">
        <v>63</v>
      </c>
      <c r="T611" s="1" t="s">
        <v>63</v>
      </c>
      <c r="AR611" s="1" t="s">
        <v>52</v>
      </c>
      <c r="AS611" s="1" t="s">
        <v>52</v>
      </c>
      <c r="AU611" s="1" t="s">
        <v>1148</v>
      </c>
      <c r="AV611">
        <v>443</v>
      </c>
    </row>
    <row r="612" spans="1:48" ht="30" customHeight="1" x14ac:dyDescent="0.3">
      <c r="A612" s="15" t="s">
        <v>70</v>
      </c>
      <c r="B612" s="15" t="s">
        <v>71</v>
      </c>
      <c r="C612" s="15" t="s">
        <v>60</v>
      </c>
      <c r="D612" s="13">
        <v>74</v>
      </c>
      <c r="E612" s="14"/>
      <c r="F612" s="14"/>
      <c r="G612" s="14"/>
      <c r="H612" s="14"/>
      <c r="I612" s="14"/>
      <c r="J612" s="14"/>
      <c r="K612" s="14"/>
      <c r="L612" s="14"/>
      <c r="M612" s="15"/>
      <c r="N612" s="1" t="s">
        <v>72</v>
      </c>
      <c r="O612" s="1" t="s">
        <v>52</v>
      </c>
      <c r="P612" s="1" t="s">
        <v>52</v>
      </c>
      <c r="Q612" s="1" t="s">
        <v>1141</v>
      </c>
      <c r="R612" s="1" t="s">
        <v>62</v>
      </c>
      <c r="S612" s="1" t="s">
        <v>63</v>
      </c>
      <c r="T612" s="1" t="s">
        <v>63</v>
      </c>
      <c r="AR612" s="1" t="s">
        <v>52</v>
      </c>
      <c r="AS612" s="1" t="s">
        <v>52</v>
      </c>
      <c r="AU612" s="1" t="s">
        <v>1149</v>
      </c>
      <c r="AV612">
        <v>444</v>
      </c>
    </row>
    <row r="613" spans="1:48" ht="30" customHeight="1" x14ac:dyDescent="0.3">
      <c r="A613" s="15" t="s">
        <v>1090</v>
      </c>
      <c r="B613" s="15" t="s">
        <v>442</v>
      </c>
      <c r="C613" s="15" t="s">
        <v>67</v>
      </c>
      <c r="D613" s="13">
        <v>3</v>
      </c>
      <c r="E613" s="14"/>
      <c r="F613" s="14"/>
      <c r="G613" s="14"/>
      <c r="H613" s="14"/>
      <c r="I613" s="14"/>
      <c r="J613" s="14"/>
      <c r="K613" s="14"/>
      <c r="L613" s="14"/>
      <c r="M613" s="15"/>
      <c r="N613" s="1" t="s">
        <v>1150</v>
      </c>
      <c r="O613" s="1" t="s">
        <v>52</v>
      </c>
      <c r="P613" s="1" t="s">
        <v>52</v>
      </c>
      <c r="Q613" s="1" t="s">
        <v>1141</v>
      </c>
      <c r="R613" s="1" t="s">
        <v>63</v>
      </c>
      <c r="S613" s="1" t="s">
        <v>63</v>
      </c>
      <c r="T613" s="1" t="s">
        <v>62</v>
      </c>
      <c r="AR613" s="1" t="s">
        <v>52</v>
      </c>
      <c r="AS613" s="1" t="s">
        <v>52</v>
      </c>
      <c r="AU613" s="1" t="s">
        <v>1151</v>
      </c>
      <c r="AV613">
        <v>445</v>
      </c>
    </row>
    <row r="614" spans="1:48" ht="30" customHeight="1" x14ac:dyDescent="0.3">
      <c r="A614" s="15" t="s">
        <v>418</v>
      </c>
      <c r="B614" s="15" t="s">
        <v>442</v>
      </c>
      <c r="C614" s="15" t="s">
        <v>67</v>
      </c>
      <c r="D614" s="13">
        <v>2</v>
      </c>
      <c r="E614" s="14"/>
      <c r="F614" s="14"/>
      <c r="G614" s="14"/>
      <c r="H614" s="14"/>
      <c r="I614" s="14"/>
      <c r="J614" s="14"/>
      <c r="K614" s="14"/>
      <c r="L614" s="14"/>
      <c r="M614" s="15"/>
      <c r="N614" s="1" t="s">
        <v>1152</v>
      </c>
      <c r="O614" s="1" t="s">
        <v>52</v>
      </c>
      <c r="P614" s="1" t="s">
        <v>52</v>
      </c>
      <c r="Q614" s="1" t="s">
        <v>1141</v>
      </c>
      <c r="R614" s="1" t="s">
        <v>63</v>
      </c>
      <c r="S614" s="1" t="s">
        <v>63</v>
      </c>
      <c r="T614" s="1" t="s">
        <v>62</v>
      </c>
      <c r="AR614" s="1" t="s">
        <v>52</v>
      </c>
      <c r="AS614" s="1" t="s">
        <v>52</v>
      </c>
      <c r="AU614" s="1" t="s">
        <v>1153</v>
      </c>
      <c r="AV614">
        <v>446</v>
      </c>
    </row>
    <row r="615" spans="1:48" ht="30" customHeight="1" x14ac:dyDescent="0.3">
      <c r="A615" s="15" t="s">
        <v>77</v>
      </c>
      <c r="B615" s="15" t="s">
        <v>78</v>
      </c>
      <c r="C615" s="15" t="s">
        <v>79</v>
      </c>
      <c r="D615" s="13">
        <v>47</v>
      </c>
      <c r="E615" s="14"/>
      <c r="F615" s="14"/>
      <c r="G615" s="14"/>
      <c r="H615" s="14"/>
      <c r="I615" s="14"/>
      <c r="J615" s="14"/>
      <c r="K615" s="14"/>
      <c r="L615" s="14"/>
      <c r="M615" s="15"/>
      <c r="N615" s="1" t="s">
        <v>80</v>
      </c>
      <c r="O615" s="1" t="s">
        <v>52</v>
      </c>
      <c r="P615" s="1" t="s">
        <v>52</v>
      </c>
      <c r="Q615" s="1" t="s">
        <v>1141</v>
      </c>
      <c r="R615" s="1" t="s">
        <v>63</v>
      </c>
      <c r="S615" s="1" t="s">
        <v>62</v>
      </c>
      <c r="T615" s="1" t="s">
        <v>63</v>
      </c>
      <c r="AR615" s="1" t="s">
        <v>52</v>
      </c>
      <c r="AS615" s="1" t="s">
        <v>52</v>
      </c>
      <c r="AU615" s="1" t="s">
        <v>1154</v>
      </c>
      <c r="AV615">
        <v>447</v>
      </c>
    </row>
    <row r="616" spans="1:48" ht="30" customHeight="1" x14ac:dyDescent="0.3">
      <c r="A616" s="15" t="s">
        <v>433</v>
      </c>
      <c r="B616" s="15" t="s">
        <v>442</v>
      </c>
      <c r="C616" s="15" t="s">
        <v>60</v>
      </c>
      <c r="D616" s="13">
        <v>18</v>
      </c>
      <c r="E616" s="14"/>
      <c r="F616" s="14"/>
      <c r="G616" s="14"/>
      <c r="H616" s="14"/>
      <c r="I616" s="14"/>
      <c r="J616" s="14"/>
      <c r="K616" s="14"/>
      <c r="L616" s="14"/>
      <c r="M616" s="15"/>
      <c r="N616" s="1" t="s">
        <v>443</v>
      </c>
      <c r="O616" s="1" t="s">
        <v>52</v>
      </c>
      <c r="P616" s="1" t="s">
        <v>52</v>
      </c>
      <c r="Q616" s="1" t="s">
        <v>1141</v>
      </c>
      <c r="R616" s="1" t="s">
        <v>62</v>
      </c>
      <c r="S616" s="1" t="s">
        <v>63</v>
      </c>
      <c r="T616" s="1" t="s">
        <v>63</v>
      </c>
      <c r="AR616" s="1" t="s">
        <v>52</v>
      </c>
      <c r="AS616" s="1" t="s">
        <v>52</v>
      </c>
      <c r="AU616" s="1" t="s">
        <v>1155</v>
      </c>
      <c r="AV616">
        <v>448</v>
      </c>
    </row>
    <row r="617" spans="1:48" ht="30" customHeight="1" x14ac:dyDescent="0.3">
      <c r="A617" s="15" t="s">
        <v>577</v>
      </c>
      <c r="B617" s="15" t="s">
        <v>577</v>
      </c>
      <c r="C617" s="15" t="s">
        <v>67</v>
      </c>
      <c r="D617" s="13">
        <v>9</v>
      </c>
      <c r="E617" s="14"/>
      <c r="F617" s="14"/>
      <c r="G617" s="14"/>
      <c r="H617" s="14"/>
      <c r="I617" s="14"/>
      <c r="J617" s="14"/>
      <c r="K617" s="14"/>
      <c r="L617" s="14"/>
      <c r="M617" s="15"/>
      <c r="N617" s="1" t="s">
        <v>578</v>
      </c>
      <c r="O617" s="1" t="s">
        <v>52</v>
      </c>
      <c r="P617" s="1" t="s">
        <v>52</v>
      </c>
      <c r="Q617" s="1" t="s">
        <v>1141</v>
      </c>
      <c r="R617" s="1" t="s">
        <v>62</v>
      </c>
      <c r="S617" s="1" t="s">
        <v>63</v>
      </c>
      <c r="T617" s="1" t="s">
        <v>63</v>
      </c>
      <c r="AR617" s="1" t="s">
        <v>52</v>
      </c>
      <c r="AS617" s="1" t="s">
        <v>52</v>
      </c>
      <c r="AU617" s="1" t="s">
        <v>1156</v>
      </c>
      <c r="AV617">
        <v>449</v>
      </c>
    </row>
    <row r="618" spans="1:48" ht="30" customHeight="1" x14ac:dyDescent="0.3">
      <c r="A618" s="15" t="s">
        <v>805</v>
      </c>
      <c r="B618" s="15" t="s">
        <v>806</v>
      </c>
      <c r="C618" s="15" t="s">
        <v>67</v>
      </c>
      <c r="D618" s="13">
        <v>4</v>
      </c>
      <c r="E618" s="14"/>
      <c r="F618" s="14"/>
      <c r="G618" s="14"/>
      <c r="H618" s="14"/>
      <c r="I618" s="14"/>
      <c r="J618" s="14"/>
      <c r="K618" s="14"/>
      <c r="L618" s="14"/>
      <c r="M618" s="15"/>
      <c r="N618" s="1" t="s">
        <v>807</v>
      </c>
      <c r="O618" s="1" t="s">
        <v>52</v>
      </c>
      <c r="P618" s="1" t="s">
        <v>52</v>
      </c>
      <c r="Q618" s="1" t="s">
        <v>1141</v>
      </c>
      <c r="R618" s="1" t="s">
        <v>62</v>
      </c>
      <c r="S618" s="1" t="s">
        <v>63</v>
      </c>
      <c r="T618" s="1" t="s">
        <v>63</v>
      </c>
      <c r="AR618" s="1" t="s">
        <v>52</v>
      </c>
      <c r="AS618" s="1" t="s">
        <v>52</v>
      </c>
      <c r="AU618" s="1" t="s">
        <v>1157</v>
      </c>
      <c r="AV618">
        <v>450</v>
      </c>
    </row>
    <row r="619" spans="1:48" ht="30" customHeight="1" x14ac:dyDescent="0.3">
      <c r="A619" s="15" t="s">
        <v>731</v>
      </c>
      <c r="B619" s="15" t="s">
        <v>732</v>
      </c>
      <c r="C619" s="15" t="s">
        <v>67</v>
      </c>
      <c r="D619" s="13">
        <v>14</v>
      </c>
      <c r="E619" s="14"/>
      <c r="F619" s="14"/>
      <c r="G619" s="14"/>
      <c r="H619" s="14"/>
      <c r="I619" s="14"/>
      <c r="J619" s="14"/>
      <c r="K619" s="14"/>
      <c r="L619" s="14"/>
      <c r="M619" s="15"/>
      <c r="N619" s="1" t="s">
        <v>733</v>
      </c>
      <c r="O619" s="1" t="s">
        <v>52</v>
      </c>
      <c r="P619" s="1" t="s">
        <v>52</v>
      </c>
      <c r="Q619" s="1" t="s">
        <v>1141</v>
      </c>
      <c r="R619" s="1" t="s">
        <v>62</v>
      </c>
      <c r="S619" s="1" t="s">
        <v>63</v>
      </c>
      <c r="T619" s="1" t="s">
        <v>63</v>
      </c>
      <c r="AR619" s="1" t="s">
        <v>52</v>
      </c>
      <c r="AS619" s="1" t="s">
        <v>52</v>
      </c>
      <c r="AU619" s="1" t="s">
        <v>1158</v>
      </c>
      <c r="AV619">
        <v>451</v>
      </c>
    </row>
    <row r="620" spans="1:48" ht="30" customHeight="1" x14ac:dyDescent="0.3">
      <c r="A620" s="15" t="s">
        <v>580</v>
      </c>
      <c r="B620" s="15" t="s">
        <v>1105</v>
      </c>
      <c r="C620" s="15" t="s">
        <v>67</v>
      </c>
      <c r="D620" s="13">
        <v>21</v>
      </c>
      <c r="E620" s="14"/>
      <c r="F620" s="14"/>
      <c r="G620" s="14"/>
      <c r="H620" s="14"/>
      <c r="I620" s="14"/>
      <c r="J620" s="14"/>
      <c r="K620" s="14"/>
      <c r="L620" s="14"/>
      <c r="M620" s="15"/>
      <c r="N620" s="1" t="s">
        <v>1106</v>
      </c>
      <c r="O620" s="1" t="s">
        <v>52</v>
      </c>
      <c r="P620" s="1" t="s">
        <v>52</v>
      </c>
      <c r="Q620" s="1" t="s">
        <v>1141</v>
      </c>
      <c r="R620" s="1" t="s">
        <v>62</v>
      </c>
      <c r="S620" s="1" t="s">
        <v>63</v>
      </c>
      <c r="T620" s="1" t="s">
        <v>63</v>
      </c>
      <c r="AR620" s="1" t="s">
        <v>52</v>
      </c>
      <c r="AS620" s="1" t="s">
        <v>52</v>
      </c>
      <c r="AU620" s="1" t="s">
        <v>1159</v>
      </c>
      <c r="AV620">
        <v>452</v>
      </c>
    </row>
    <row r="621" spans="1:48" ht="30" customHeight="1" x14ac:dyDescent="0.3">
      <c r="A621" s="15" t="s">
        <v>580</v>
      </c>
      <c r="B621" s="15" t="s">
        <v>1108</v>
      </c>
      <c r="C621" s="15" t="s">
        <v>67</v>
      </c>
      <c r="D621" s="13">
        <v>3</v>
      </c>
      <c r="E621" s="14"/>
      <c r="F621" s="14"/>
      <c r="G621" s="14"/>
      <c r="H621" s="14"/>
      <c r="I621" s="14"/>
      <c r="J621" s="14"/>
      <c r="K621" s="14"/>
      <c r="L621" s="14"/>
      <c r="M621" s="15"/>
      <c r="N621" s="1" t="s">
        <v>1109</v>
      </c>
      <c r="O621" s="1" t="s">
        <v>52</v>
      </c>
      <c r="P621" s="1" t="s">
        <v>52</v>
      </c>
      <c r="Q621" s="1" t="s">
        <v>1141</v>
      </c>
      <c r="R621" s="1" t="s">
        <v>62</v>
      </c>
      <c r="S621" s="1" t="s">
        <v>63</v>
      </c>
      <c r="T621" s="1" t="s">
        <v>63</v>
      </c>
      <c r="AR621" s="1" t="s">
        <v>52</v>
      </c>
      <c r="AS621" s="1" t="s">
        <v>52</v>
      </c>
      <c r="AU621" s="1" t="s">
        <v>1160</v>
      </c>
      <c r="AV621">
        <v>453</v>
      </c>
    </row>
    <row r="622" spans="1:48" ht="30" customHeight="1" x14ac:dyDescent="0.3">
      <c r="A622" s="15" t="s">
        <v>447</v>
      </c>
      <c r="B622" s="15" t="s">
        <v>448</v>
      </c>
      <c r="C622" s="15" t="s">
        <v>60</v>
      </c>
      <c r="D622" s="13">
        <v>247</v>
      </c>
      <c r="E622" s="14"/>
      <c r="F622" s="14"/>
      <c r="G622" s="14"/>
      <c r="H622" s="14"/>
      <c r="I622" s="14"/>
      <c r="J622" s="14"/>
      <c r="K622" s="14"/>
      <c r="L622" s="14"/>
      <c r="M622" s="15"/>
      <c r="N622" s="1" t="s">
        <v>449</v>
      </c>
      <c r="O622" s="1" t="s">
        <v>52</v>
      </c>
      <c r="P622" s="1" t="s">
        <v>52</v>
      </c>
      <c r="Q622" s="1" t="s">
        <v>1141</v>
      </c>
      <c r="R622" s="1" t="s">
        <v>62</v>
      </c>
      <c r="S622" s="1" t="s">
        <v>63</v>
      </c>
      <c r="T622" s="1" t="s">
        <v>63</v>
      </c>
      <c r="AR622" s="1" t="s">
        <v>52</v>
      </c>
      <c r="AS622" s="1" t="s">
        <v>52</v>
      </c>
      <c r="AU622" s="1" t="s">
        <v>1161</v>
      </c>
      <c r="AV622">
        <v>454</v>
      </c>
    </row>
    <row r="623" spans="1:48" ht="30" customHeight="1" x14ac:dyDescent="0.3">
      <c r="A623" s="15" t="s">
        <v>447</v>
      </c>
      <c r="B623" s="15" t="s">
        <v>454</v>
      </c>
      <c r="C623" s="15" t="s">
        <v>60</v>
      </c>
      <c r="D623" s="13">
        <v>14</v>
      </c>
      <c r="E623" s="14"/>
      <c r="F623" s="14"/>
      <c r="G623" s="14"/>
      <c r="H623" s="14"/>
      <c r="I623" s="14"/>
      <c r="J623" s="14"/>
      <c r="K623" s="14"/>
      <c r="L623" s="14"/>
      <c r="M623" s="15"/>
      <c r="N623" s="1" t="s">
        <v>455</v>
      </c>
      <c r="O623" s="1" t="s">
        <v>52</v>
      </c>
      <c r="P623" s="1" t="s">
        <v>52</v>
      </c>
      <c r="Q623" s="1" t="s">
        <v>1141</v>
      </c>
      <c r="R623" s="1" t="s">
        <v>62</v>
      </c>
      <c r="S623" s="1" t="s">
        <v>63</v>
      </c>
      <c r="T623" s="1" t="s">
        <v>63</v>
      </c>
      <c r="AR623" s="1" t="s">
        <v>52</v>
      </c>
      <c r="AS623" s="1" t="s">
        <v>52</v>
      </c>
      <c r="AU623" s="1" t="s">
        <v>1162</v>
      </c>
      <c r="AV623">
        <v>455</v>
      </c>
    </row>
    <row r="624" spans="1:48" ht="30" customHeight="1" x14ac:dyDescent="0.3">
      <c r="A624" s="15" t="s">
        <v>146</v>
      </c>
      <c r="B624" s="15" t="s">
        <v>945</v>
      </c>
      <c r="C624" s="15" t="s">
        <v>60</v>
      </c>
      <c r="D624" s="13">
        <v>47</v>
      </c>
      <c r="E624" s="14"/>
      <c r="F624" s="14"/>
      <c r="G624" s="14"/>
      <c r="H624" s="14"/>
      <c r="I624" s="14"/>
      <c r="J624" s="14"/>
      <c r="K624" s="14"/>
      <c r="L624" s="14"/>
      <c r="M624" s="15"/>
      <c r="N624" s="1" t="s">
        <v>946</v>
      </c>
      <c r="O624" s="1" t="s">
        <v>52</v>
      </c>
      <c r="P624" s="1" t="s">
        <v>52</v>
      </c>
      <c r="Q624" s="1" t="s">
        <v>1141</v>
      </c>
      <c r="R624" s="1" t="s">
        <v>62</v>
      </c>
      <c r="S624" s="1" t="s">
        <v>63</v>
      </c>
      <c r="T624" s="1" t="s">
        <v>63</v>
      </c>
      <c r="AR624" s="1" t="s">
        <v>52</v>
      </c>
      <c r="AS624" s="1" t="s">
        <v>52</v>
      </c>
      <c r="AU624" s="1" t="s">
        <v>1163</v>
      </c>
      <c r="AV624">
        <v>456</v>
      </c>
    </row>
    <row r="625" spans="1:48" ht="30" customHeight="1" x14ac:dyDescent="0.3">
      <c r="A625" s="15" t="s">
        <v>457</v>
      </c>
      <c r="B625" s="15" t="s">
        <v>470</v>
      </c>
      <c r="C625" s="15" t="s">
        <v>84</v>
      </c>
      <c r="D625" s="13">
        <v>7</v>
      </c>
      <c r="E625" s="14"/>
      <c r="F625" s="14"/>
      <c r="G625" s="14"/>
      <c r="H625" s="14"/>
      <c r="I625" s="14"/>
      <c r="J625" s="14"/>
      <c r="K625" s="14"/>
      <c r="L625" s="14"/>
      <c r="M625" s="15"/>
      <c r="N625" s="1" t="s">
        <v>471</v>
      </c>
      <c r="O625" s="1" t="s">
        <v>52</v>
      </c>
      <c r="P625" s="1" t="s">
        <v>52</v>
      </c>
      <c r="Q625" s="1" t="s">
        <v>1141</v>
      </c>
      <c r="R625" s="1" t="s">
        <v>62</v>
      </c>
      <c r="S625" s="1" t="s">
        <v>63</v>
      </c>
      <c r="T625" s="1" t="s">
        <v>63</v>
      </c>
      <c r="AR625" s="1" t="s">
        <v>52</v>
      </c>
      <c r="AS625" s="1" t="s">
        <v>52</v>
      </c>
      <c r="AU625" s="1" t="s">
        <v>1164</v>
      </c>
      <c r="AV625">
        <v>457</v>
      </c>
    </row>
    <row r="626" spans="1:48" ht="30" customHeight="1" x14ac:dyDescent="0.3">
      <c r="A626" s="15" t="s">
        <v>476</v>
      </c>
      <c r="B626" s="15" t="s">
        <v>661</v>
      </c>
      <c r="C626" s="15" t="s">
        <v>60</v>
      </c>
      <c r="D626" s="13">
        <v>225</v>
      </c>
      <c r="E626" s="14"/>
      <c r="F626" s="14"/>
      <c r="G626" s="14"/>
      <c r="H626" s="14"/>
      <c r="I626" s="14"/>
      <c r="J626" s="14"/>
      <c r="K626" s="14"/>
      <c r="L626" s="14"/>
      <c r="M626" s="15"/>
      <c r="N626" s="1" t="s">
        <v>662</v>
      </c>
      <c r="O626" s="1" t="s">
        <v>52</v>
      </c>
      <c r="P626" s="1" t="s">
        <v>52</v>
      </c>
      <c r="Q626" s="1" t="s">
        <v>1141</v>
      </c>
      <c r="R626" s="1" t="s">
        <v>62</v>
      </c>
      <c r="S626" s="1" t="s">
        <v>63</v>
      </c>
      <c r="T626" s="1" t="s">
        <v>63</v>
      </c>
      <c r="AR626" s="1" t="s">
        <v>52</v>
      </c>
      <c r="AS626" s="1" t="s">
        <v>52</v>
      </c>
      <c r="AU626" s="1" t="s">
        <v>1165</v>
      </c>
      <c r="AV626">
        <v>458</v>
      </c>
    </row>
    <row r="627" spans="1:48" ht="30" customHeight="1" x14ac:dyDescent="0.3">
      <c r="A627" s="15" t="s">
        <v>476</v>
      </c>
      <c r="B627" s="15" t="s">
        <v>664</v>
      </c>
      <c r="C627" s="15" t="s">
        <v>60</v>
      </c>
      <c r="D627" s="13">
        <v>176</v>
      </c>
      <c r="E627" s="14"/>
      <c r="F627" s="14"/>
      <c r="G627" s="14"/>
      <c r="H627" s="14"/>
      <c r="I627" s="14"/>
      <c r="J627" s="14"/>
      <c r="K627" s="14"/>
      <c r="L627" s="14"/>
      <c r="M627" s="15"/>
      <c r="N627" s="1" t="s">
        <v>665</v>
      </c>
      <c r="O627" s="1" t="s">
        <v>52</v>
      </c>
      <c r="P627" s="1" t="s">
        <v>52</v>
      </c>
      <c r="Q627" s="1" t="s">
        <v>1141</v>
      </c>
      <c r="R627" s="1" t="s">
        <v>62</v>
      </c>
      <c r="S627" s="1" t="s">
        <v>63</v>
      </c>
      <c r="T627" s="1" t="s">
        <v>63</v>
      </c>
      <c r="AR627" s="1" t="s">
        <v>52</v>
      </c>
      <c r="AS627" s="1" t="s">
        <v>52</v>
      </c>
      <c r="AU627" s="1" t="s">
        <v>1166</v>
      </c>
      <c r="AV627">
        <v>459</v>
      </c>
    </row>
    <row r="628" spans="1:48" ht="30" customHeight="1" x14ac:dyDescent="0.3">
      <c r="A628" s="15" t="s">
        <v>476</v>
      </c>
      <c r="B628" s="15" t="s">
        <v>477</v>
      </c>
      <c r="C628" s="15" t="s">
        <v>60</v>
      </c>
      <c r="D628" s="13">
        <v>297</v>
      </c>
      <c r="E628" s="14"/>
      <c r="F628" s="14"/>
      <c r="G628" s="14"/>
      <c r="H628" s="14"/>
      <c r="I628" s="14"/>
      <c r="J628" s="14"/>
      <c r="K628" s="14"/>
      <c r="L628" s="14"/>
      <c r="M628" s="15"/>
      <c r="N628" s="1" t="s">
        <v>478</v>
      </c>
      <c r="O628" s="1" t="s">
        <v>52</v>
      </c>
      <c r="P628" s="1" t="s">
        <v>52</v>
      </c>
      <c r="Q628" s="1" t="s">
        <v>1141</v>
      </c>
      <c r="R628" s="1" t="s">
        <v>62</v>
      </c>
      <c r="S628" s="1" t="s">
        <v>63</v>
      </c>
      <c r="T628" s="1" t="s">
        <v>63</v>
      </c>
      <c r="AR628" s="1" t="s">
        <v>52</v>
      </c>
      <c r="AS628" s="1" t="s">
        <v>52</v>
      </c>
      <c r="AU628" s="1" t="s">
        <v>1167</v>
      </c>
      <c r="AV628">
        <v>460</v>
      </c>
    </row>
    <row r="629" spans="1:48" ht="30" customHeight="1" x14ac:dyDescent="0.3">
      <c r="A629" s="15" t="s">
        <v>476</v>
      </c>
      <c r="B629" s="15" t="s">
        <v>747</v>
      </c>
      <c r="C629" s="15" t="s">
        <v>60</v>
      </c>
      <c r="D629" s="13">
        <v>13</v>
      </c>
      <c r="E629" s="14"/>
      <c r="F629" s="14"/>
      <c r="G629" s="14"/>
      <c r="H629" s="14"/>
      <c r="I629" s="14"/>
      <c r="J629" s="14"/>
      <c r="K629" s="14"/>
      <c r="L629" s="14"/>
      <c r="M629" s="15"/>
      <c r="N629" s="1" t="s">
        <v>748</v>
      </c>
      <c r="O629" s="1" t="s">
        <v>52</v>
      </c>
      <c r="P629" s="1" t="s">
        <v>52</v>
      </c>
      <c r="Q629" s="1" t="s">
        <v>1141</v>
      </c>
      <c r="R629" s="1" t="s">
        <v>62</v>
      </c>
      <c r="S629" s="1" t="s">
        <v>63</v>
      </c>
      <c r="T629" s="1" t="s">
        <v>63</v>
      </c>
      <c r="AR629" s="1" t="s">
        <v>52</v>
      </c>
      <c r="AS629" s="1" t="s">
        <v>52</v>
      </c>
      <c r="AU629" s="1" t="s">
        <v>1168</v>
      </c>
      <c r="AV629">
        <v>461</v>
      </c>
    </row>
    <row r="630" spans="1:48" ht="30" customHeight="1" x14ac:dyDescent="0.3">
      <c r="A630" s="15" t="s">
        <v>150</v>
      </c>
      <c r="B630" s="15" t="s">
        <v>1169</v>
      </c>
      <c r="C630" s="15" t="s">
        <v>60</v>
      </c>
      <c r="D630" s="13">
        <v>61</v>
      </c>
      <c r="E630" s="14"/>
      <c r="F630" s="14"/>
      <c r="G630" s="14"/>
      <c r="H630" s="14"/>
      <c r="I630" s="14"/>
      <c r="J630" s="14"/>
      <c r="K630" s="14"/>
      <c r="L630" s="14"/>
      <c r="M630" s="15"/>
      <c r="N630" s="1" t="s">
        <v>1170</v>
      </c>
      <c r="O630" s="1" t="s">
        <v>52</v>
      </c>
      <c r="P630" s="1" t="s">
        <v>52</v>
      </c>
      <c r="Q630" s="1" t="s">
        <v>1141</v>
      </c>
      <c r="R630" s="1" t="s">
        <v>62</v>
      </c>
      <c r="S630" s="1" t="s">
        <v>63</v>
      </c>
      <c r="T630" s="1" t="s">
        <v>63</v>
      </c>
      <c r="AR630" s="1" t="s">
        <v>52</v>
      </c>
      <c r="AS630" s="1" t="s">
        <v>52</v>
      </c>
      <c r="AU630" s="1" t="s">
        <v>1171</v>
      </c>
      <c r="AV630">
        <v>462</v>
      </c>
    </row>
    <row r="631" spans="1:48" ht="30" customHeight="1" x14ac:dyDescent="0.3">
      <c r="A631" s="15" t="s">
        <v>87</v>
      </c>
      <c r="B631" s="15" t="s">
        <v>234</v>
      </c>
      <c r="C631" s="15" t="s">
        <v>60</v>
      </c>
      <c r="D631" s="13">
        <v>61</v>
      </c>
      <c r="E631" s="14"/>
      <c r="F631" s="14"/>
      <c r="G631" s="14"/>
      <c r="H631" s="14"/>
      <c r="I631" s="14"/>
      <c r="J631" s="14"/>
      <c r="K631" s="14"/>
      <c r="L631" s="14"/>
      <c r="M631" s="15"/>
      <c r="N631" s="1" t="s">
        <v>235</v>
      </c>
      <c r="O631" s="1" t="s">
        <v>52</v>
      </c>
      <c r="P631" s="1" t="s">
        <v>52</v>
      </c>
      <c r="Q631" s="1" t="s">
        <v>1141</v>
      </c>
      <c r="R631" s="1" t="s">
        <v>62</v>
      </c>
      <c r="S631" s="1" t="s">
        <v>63</v>
      </c>
      <c r="T631" s="1" t="s">
        <v>63</v>
      </c>
      <c r="AR631" s="1" t="s">
        <v>52</v>
      </c>
      <c r="AS631" s="1" t="s">
        <v>52</v>
      </c>
      <c r="AU631" s="1" t="s">
        <v>1172</v>
      </c>
      <c r="AV631">
        <v>463</v>
      </c>
    </row>
    <row r="632" spans="1:48" ht="30" customHeight="1" x14ac:dyDescent="0.3">
      <c r="A632" s="15" t="s">
        <v>87</v>
      </c>
      <c r="B632" s="15" t="s">
        <v>500</v>
      </c>
      <c r="C632" s="15" t="s">
        <v>60</v>
      </c>
      <c r="D632" s="13">
        <v>14</v>
      </c>
      <c r="E632" s="14"/>
      <c r="F632" s="14"/>
      <c r="G632" s="14"/>
      <c r="H632" s="14"/>
      <c r="I632" s="14"/>
      <c r="J632" s="14"/>
      <c r="K632" s="14"/>
      <c r="L632" s="14"/>
      <c r="M632" s="15"/>
      <c r="N632" s="1" t="s">
        <v>501</v>
      </c>
      <c r="O632" s="1" t="s">
        <v>52</v>
      </c>
      <c r="P632" s="1" t="s">
        <v>52</v>
      </c>
      <c r="Q632" s="1" t="s">
        <v>1141</v>
      </c>
      <c r="R632" s="1" t="s">
        <v>62</v>
      </c>
      <c r="S632" s="1" t="s">
        <v>63</v>
      </c>
      <c r="T632" s="1" t="s">
        <v>63</v>
      </c>
      <c r="AR632" s="1" t="s">
        <v>52</v>
      </c>
      <c r="AS632" s="1" t="s">
        <v>52</v>
      </c>
      <c r="AU632" s="1" t="s">
        <v>1173</v>
      </c>
      <c r="AV632">
        <v>464</v>
      </c>
    </row>
    <row r="633" spans="1:48" ht="30" customHeight="1" x14ac:dyDescent="0.3">
      <c r="A633" s="15" t="s">
        <v>87</v>
      </c>
      <c r="B633" s="15" t="s">
        <v>231</v>
      </c>
      <c r="C633" s="15" t="s">
        <v>60</v>
      </c>
      <c r="D633" s="13">
        <v>18</v>
      </c>
      <c r="E633" s="14"/>
      <c r="F633" s="14"/>
      <c r="G633" s="14"/>
      <c r="H633" s="14"/>
      <c r="I633" s="14"/>
      <c r="J633" s="14"/>
      <c r="K633" s="14"/>
      <c r="L633" s="14"/>
      <c r="M633" s="15"/>
      <c r="N633" s="1" t="s">
        <v>261</v>
      </c>
      <c r="O633" s="1" t="s">
        <v>52</v>
      </c>
      <c r="P633" s="1" t="s">
        <v>52</v>
      </c>
      <c r="Q633" s="1" t="s">
        <v>1141</v>
      </c>
      <c r="R633" s="1" t="s">
        <v>62</v>
      </c>
      <c r="S633" s="1" t="s">
        <v>63</v>
      </c>
      <c r="T633" s="1" t="s">
        <v>63</v>
      </c>
      <c r="AR633" s="1" t="s">
        <v>52</v>
      </c>
      <c r="AS633" s="1" t="s">
        <v>52</v>
      </c>
      <c r="AU633" s="1" t="s">
        <v>1174</v>
      </c>
      <c r="AV633">
        <v>465</v>
      </c>
    </row>
    <row r="634" spans="1:48" ht="30" customHeight="1" x14ac:dyDescent="0.3">
      <c r="A634" s="15" t="s">
        <v>98</v>
      </c>
      <c r="B634" s="15" t="s">
        <v>99</v>
      </c>
      <c r="C634" s="15" t="s">
        <v>60</v>
      </c>
      <c r="D634" s="13">
        <v>47</v>
      </c>
      <c r="E634" s="14"/>
      <c r="F634" s="14"/>
      <c r="G634" s="14"/>
      <c r="H634" s="14"/>
      <c r="I634" s="14"/>
      <c r="J634" s="14"/>
      <c r="K634" s="14"/>
      <c r="L634" s="14"/>
      <c r="M634" s="15"/>
      <c r="N634" s="1" t="s">
        <v>100</v>
      </c>
      <c r="O634" s="1" t="s">
        <v>52</v>
      </c>
      <c r="P634" s="1" t="s">
        <v>52</v>
      </c>
      <c r="Q634" s="1" t="s">
        <v>1141</v>
      </c>
      <c r="R634" s="1" t="s">
        <v>62</v>
      </c>
      <c r="S634" s="1" t="s">
        <v>63</v>
      </c>
      <c r="T634" s="1" t="s">
        <v>63</v>
      </c>
      <c r="AR634" s="1" t="s">
        <v>52</v>
      </c>
      <c r="AS634" s="1" t="s">
        <v>52</v>
      </c>
      <c r="AU634" s="1" t="s">
        <v>1175</v>
      </c>
      <c r="AV634">
        <v>466</v>
      </c>
    </row>
    <row r="635" spans="1:48" ht="30" customHeight="1" x14ac:dyDescent="0.3">
      <c r="A635" s="15" t="s">
        <v>681</v>
      </c>
      <c r="B635" s="15" t="s">
        <v>682</v>
      </c>
      <c r="C635" s="15" t="s">
        <v>67</v>
      </c>
      <c r="D635" s="13">
        <v>22</v>
      </c>
      <c r="E635" s="14"/>
      <c r="F635" s="14"/>
      <c r="G635" s="14"/>
      <c r="H635" s="14"/>
      <c r="I635" s="14"/>
      <c r="J635" s="14"/>
      <c r="K635" s="14"/>
      <c r="L635" s="14"/>
      <c r="M635" s="15"/>
      <c r="N635" s="1" t="s">
        <v>683</v>
      </c>
      <c r="O635" s="1" t="s">
        <v>52</v>
      </c>
      <c r="P635" s="1" t="s">
        <v>52</v>
      </c>
      <c r="Q635" s="1" t="s">
        <v>1141</v>
      </c>
      <c r="R635" s="1" t="s">
        <v>62</v>
      </c>
      <c r="S635" s="1" t="s">
        <v>63</v>
      </c>
      <c r="T635" s="1" t="s">
        <v>63</v>
      </c>
      <c r="AR635" s="1" t="s">
        <v>52</v>
      </c>
      <c r="AS635" s="1" t="s">
        <v>52</v>
      </c>
      <c r="AU635" s="1" t="s">
        <v>1176</v>
      </c>
      <c r="AV635">
        <v>467</v>
      </c>
    </row>
    <row r="636" spans="1:48" ht="30" customHeight="1" x14ac:dyDescent="0.3">
      <c r="A636" s="15" t="s">
        <v>681</v>
      </c>
      <c r="B636" s="15" t="s">
        <v>754</v>
      </c>
      <c r="C636" s="15" t="s">
        <v>67</v>
      </c>
      <c r="D636" s="13">
        <v>5</v>
      </c>
      <c r="E636" s="14"/>
      <c r="F636" s="14"/>
      <c r="G636" s="14"/>
      <c r="H636" s="14"/>
      <c r="I636" s="14"/>
      <c r="J636" s="14"/>
      <c r="K636" s="14"/>
      <c r="L636" s="14"/>
      <c r="M636" s="15"/>
      <c r="N636" s="1" t="s">
        <v>755</v>
      </c>
      <c r="O636" s="1" t="s">
        <v>52</v>
      </c>
      <c r="P636" s="1" t="s">
        <v>52</v>
      </c>
      <c r="Q636" s="1" t="s">
        <v>1141</v>
      </c>
      <c r="R636" s="1" t="s">
        <v>62</v>
      </c>
      <c r="S636" s="1" t="s">
        <v>63</v>
      </c>
      <c r="T636" s="1" t="s">
        <v>63</v>
      </c>
      <c r="AR636" s="1" t="s">
        <v>52</v>
      </c>
      <c r="AS636" s="1" t="s">
        <v>52</v>
      </c>
      <c r="AU636" s="1" t="s">
        <v>1177</v>
      </c>
      <c r="AV636">
        <v>468</v>
      </c>
    </row>
    <row r="637" spans="1:48" ht="30" customHeight="1" x14ac:dyDescent="0.3">
      <c r="A637" s="15" t="s">
        <v>685</v>
      </c>
      <c r="B637" s="15" t="s">
        <v>759</v>
      </c>
      <c r="C637" s="15" t="s">
        <v>67</v>
      </c>
      <c r="D637" s="13">
        <v>5</v>
      </c>
      <c r="E637" s="14"/>
      <c r="F637" s="14"/>
      <c r="G637" s="14"/>
      <c r="H637" s="14"/>
      <c r="I637" s="14"/>
      <c r="J637" s="14"/>
      <c r="K637" s="14"/>
      <c r="L637" s="14"/>
      <c r="M637" s="15"/>
      <c r="N637" s="1" t="s">
        <v>760</v>
      </c>
      <c r="O637" s="1" t="s">
        <v>52</v>
      </c>
      <c r="P637" s="1" t="s">
        <v>52</v>
      </c>
      <c r="Q637" s="1" t="s">
        <v>1141</v>
      </c>
      <c r="R637" s="1" t="s">
        <v>62</v>
      </c>
      <c r="S637" s="1" t="s">
        <v>63</v>
      </c>
      <c r="T637" s="1" t="s">
        <v>63</v>
      </c>
      <c r="AR637" s="1" t="s">
        <v>52</v>
      </c>
      <c r="AS637" s="1" t="s">
        <v>52</v>
      </c>
      <c r="AU637" s="1" t="s">
        <v>1178</v>
      </c>
      <c r="AV637">
        <v>469</v>
      </c>
    </row>
    <row r="638" spans="1:48" ht="30" customHeight="1" x14ac:dyDescent="0.3">
      <c r="A638" s="15" t="s">
        <v>685</v>
      </c>
      <c r="B638" s="15" t="s">
        <v>686</v>
      </c>
      <c r="C638" s="15" t="s">
        <v>67</v>
      </c>
      <c r="D638" s="13">
        <v>2</v>
      </c>
      <c r="E638" s="14"/>
      <c r="F638" s="14"/>
      <c r="G638" s="14"/>
      <c r="H638" s="14"/>
      <c r="I638" s="14"/>
      <c r="J638" s="14"/>
      <c r="K638" s="14"/>
      <c r="L638" s="14"/>
      <c r="M638" s="15"/>
      <c r="N638" s="1" t="s">
        <v>687</v>
      </c>
      <c r="O638" s="1" t="s">
        <v>52</v>
      </c>
      <c r="P638" s="1" t="s">
        <v>52</v>
      </c>
      <c r="Q638" s="1" t="s">
        <v>1141</v>
      </c>
      <c r="R638" s="1" t="s">
        <v>62</v>
      </c>
      <c r="S638" s="1" t="s">
        <v>63</v>
      </c>
      <c r="T638" s="1" t="s">
        <v>63</v>
      </c>
      <c r="AR638" s="1" t="s">
        <v>52</v>
      </c>
      <c r="AS638" s="1" t="s">
        <v>52</v>
      </c>
      <c r="AU638" s="1" t="s">
        <v>1179</v>
      </c>
      <c r="AV638">
        <v>470</v>
      </c>
    </row>
    <row r="639" spans="1:48" ht="30" customHeight="1" x14ac:dyDescent="0.3">
      <c r="A639" s="15" t="s">
        <v>762</v>
      </c>
      <c r="B639" s="15" t="s">
        <v>763</v>
      </c>
      <c r="C639" s="15" t="s">
        <v>67</v>
      </c>
      <c r="D639" s="13">
        <v>4</v>
      </c>
      <c r="E639" s="14"/>
      <c r="F639" s="14"/>
      <c r="G639" s="14"/>
      <c r="H639" s="14"/>
      <c r="I639" s="14"/>
      <c r="J639" s="14"/>
      <c r="K639" s="14"/>
      <c r="L639" s="14"/>
      <c r="M639" s="15"/>
      <c r="N639" s="1" t="s">
        <v>764</v>
      </c>
      <c r="O639" s="1" t="s">
        <v>52</v>
      </c>
      <c r="P639" s="1" t="s">
        <v>52</v>
      </c>
      <c r="Q639" s="1" t="s">
        <v>1141</v>
      </c>
      <c r="R639" s="1" t="s">
        <v>62</v>
      </c>
      <c r="S639" s="1" t="s">
        <v>63</v>
      </c>
      <c r="T639" s="1" t="s">
        <v>63</v>
      </c>
      <c r="AR639" s="1" t="s">
        <v>52</v>
      </c>
      <c r="AS639" s="1" t="s">
        <v>52</v>
      </c>
      <c r="AU639" s="1" t="s">
        <v>1180</v>
      </c>
      <c r="AV639">
        <v>471</v>
      </c>
    </row>
    <row r="640" spans="1:48" ht="30" customHeight="1" x14ac:dyDescent="0.3">
      <c r="A640" s="13"/>
      <c r="B640" s="13"/>
      <c r="C640" s="13"/>
      <c r="D640" s="13"/>
      <c r="E640" s="14"/>
      <c r="F640" s="14"/>
      <c r="G640" s="14"/>
      <c r="H640" s="14"/>
      <c r="I640" s="14"/>
      <c r="J640" s="14"/>
      <c r="K640" s="14"/>
      <c r="L640" s="14"/>
      <c r="M640" s="13"/>
      <c r="Q640" s="1" t="s">
        <v>1141</v>
      </c>
    </row>
    <row r="641" spans="1:48" ht="30" customHeight="1" x14ac:dyDescent="0.3">
      <c r="A641" s="13"/>
      <c r="B641" s="13"/>
      <c r="C641" s="13"/>
      <c r="D641" s="13"/>
      <c r="E641" s="14"/>
      <c r="F641" s="14"/>
      <c r="G641" s="14"/>
      <c r="H641" s="14"/>
      <c r="I641" s="14"/>
      <c r="J641" s="14"/>
      <c r="K641" s="14"/>
      <c r="L641" s="14"/>
      <c r="M641" s="13"/>
      <c r="Q641" s="1" t="s">
        <v>1141</v>
      </c>
    </row>
    <row r="642" spans="1:48" ht="30" customHeight="1" x14ac:dyDescent="0.3">
      <c r="A642" s="13"/>
      <c r="B642" s="13"/>
      <c r="C642" s="13"/>
      <c r="D642" s="13"/>
      <c r="E642" s="14"/>
      <c r="F642" s="14"/>
      <c r="G642" s="14"/>
      <c r="H642" s="14"/>
      <c r="I642" s="14"/>
      <c r="J642" s="14"/>
      <c r="K642" s="14"/>
      <c r="L642" s="14"/>
      <c r="M642" s="13"/>
      <c r="Q642" s="1" t="s">
        <v>1141</v>
      </c>
    </row>
    <row r="643" spans="1:48" ht="30" customHeight="1" x14ac:dyDescent="0.3">
      <c r="A643" s="13"/>
      <c r="B643" s="13"/>
      <c r="C643" s="13"/>
      <c r="D643" s="13"/>
      <c r="E643" s="14"/>
      <c r="F643" s="14"/>
      <c r="G643" s="14"/>
      <c r="H643" s="14"/>
      <c r="I643" s="14"/>
      <c r="J643" s="14"/>
      <c r="K643" s="14"/>
      <c r="L643" s="14"/>
      <c r="M643" s="13"/>
      <c r="Q643" s="1" t="s">
        <v>1141</v>
      </c>
    </row>
    <row r="644" spans="1:48" ht="30" customHeight="1" x14ac:dyDescent="0.3">
      <c r="A644" s="13"/>
      <c r="B644" s="13"/>
      <c r="C644" s="13"/>
      <c r="D644" s="13"/>
      <c r="E644" s="14"/>
      <c r="F644" s="14"/>
      <c r="G644" s="14"/>
      <c r="H644" s="14"/>
      <c r="I644" s="14"/>
      <c r="J644" s="14"/>
      <c r="K644" s="14"/>
      <c r="L644" s="14"/>
      <c r="M644" s="13"/>
      <c r="Q644" s="1" t="s">
        <v>1141</v>
      </c>
    </row>
    <row r="645" spans="1:48" ht="30" customHeight="1" x14ac:dyDescent="0.3">
      <c r="A645" s="13"/>
      <c r="B645" s="13"/>
      <c r="C645" s="13"/>
      <c r="D645" s="13"/>
      <c r="E645" s="14"/>
      <c r="F645" s="14"/>
      <c r="G645" s="14"/>
      <c r="H645" s="14"/>
      <c r="I645" s="14"/>
      <c r="J645" s="14"/>
      <c r="K645" s="14"/>
      <c r="L645" s="14"/>
      <c r="M645" s="13"/>
      <c r="Q645" s="1" t="s">
        <v>1141</v>
      </c>
    </row>
    <row r="646" spans="1:48" ht="30" customHeight="1" x14ac:dyDescent="0.3">
      <c r="A646" s="13"/>
      <c r="B646" s="13"/>
      <c r="C646" s="13"/>
      <c r="D646" s="13"/>
      <c r="E646" s="14"/>
      <c r="F646" s="14"/>
      <c r="G646" s="14"/>
      <c r="H646" s="14"/>
      <c r="I646" s="14"/>
      <c r="J646" s="14"/>
      <c r="K646" s="14"/>
      <c r="L646" s="14"/>
      <c r="M646" s="13"/>
      <c r="Q646" s="1" t="s">
        <v>1141</v>
      </c>
    </row>
    <row r="647" spans="1:48" ht="30" customHeight="1" x14ac:dyDescent="0.3">
      <c r="A647" s="13"/>
      <c r="B647" s="13"/>
      <c r="C647" s="13"/>
      <c r="D647" s="13"/>
      <c r="E647" s="14"/>
      <c r="F647" s="14"/>
      <c r="G647" s="14"/>
      <c r="H647" s="14"/>
      <c r="I647" s="14"/>
      <c r="J647" s="14"/>
      <c r="K647" s="14"/>
      <c r="L647" s="14"/>
      <c r="M647" s="13"/>
      <c r="Q647" s="1" t="s">
        <v>1141</v>
      </c>
    </row>
    <row r="648" spans="1:48" ht="30" customHeight="1" x14ac:dyDescent="0.3">
      <c r="A648" s="13"/>
      <c r="B648" s="13"/>
      <c r="C648" s="13"/>
      <c r="D648" s="13"/>
      <c r="E648" s="14"/>
      <c r="F648" s="14"/>
      <c r="G648" s="14"/>
      <c r="H648" s="14"/>
      <c r="I648" s="14"/>
      <c r="J648" s="14"/>
      <c r="K648" s="14"/>
      <c r="L648" s="14"/>
      <c r="M648" s="13"/>
      <c r="Q648" s="1" t="s">
        <v>1141</v>
      </c>
    </row>
    <row r="649" spans="1:48" ht="30" customHeight="1" x14ac:dyDescent="0.3">
      <c r="A649" s="13"/>
      <c r="B649" s="13"/>
      <c r="C649" s="13"/>
      <c r="D649" s="13"/>
      <c r="E649" s="14"/>
      <c r="F649" s="14"/>
      <c r="G649" s="14"/>
      <c r="H649" s="14"/>
      <c r="I649" s="14"/>
      <c r="J649" s="14"/>
      <c r="K649" s="14"/>
      <c r="L649" s="14"/>
      <c r="M649" s="13"/>
      <c r="Q649" s="1" t="s">
        <v>1141</v>
      </c>
    </row>
    <row r="650" spans="1:48" ht="30" customHeight="1" x14ac:dyDescent="0.3">
      <c r="A650" s="13"/>
      <c r="B650" s="13"/>
      <c r="C650" s="13"/>
      <c r="D650" s="13"/>
      <c r="E650" s="14"/>
      <c r="F650" s="14"/>
      <c r="G650" s="14"/>
      <c r="H650" s="14"/>
      <c r="I650" s="14"/>
      <c r="J650" s="14"/>
      <c r="K650" s="14"/>
      <c r="L650" s="14"/>
      <c r="M650" s="13"/>
      <c r="Q650" s="1" t="s">
        <v>1141</v>
      </c>
    </row>
    <row r="651" spans="1:48" ht="30" customHeight="1" x14ac:dyDescent="0.3">
      <c r="A651" s="15" t="s">
        <v>106</v>
      </c>
      <c r="B651" s="13"/>
      <c r="C651" s="13"/>
      <c r="D651" s="13"/>
      <c r="E651" s="14"/>
      <c r="F651" s="14">
        <f>SUMIF(Q605:Q650,"010116",F605:F650)</f>
        <v>0</v>
      </c>
      <c r="G651" s="14"/>
      <c r="H651" s="14">
        <f>SUMIF(Q605:Q650,"010116",H605:H650)</f>
        <v>0</v>
      </c>
      <c r="I651" s="14"/>
      <c r="J651" s="14">
        <f>SUMIF(Q605:Q650,"010116",J605:J650)</f>
        <v>0</v>
      </c>
      <c r="K651" s="14"/>
      <c r="L651" s="14">
        <f>SUMIF(Q605:Q650,"010116",L605:L650)</f>
        <v>0</v>
      </c>
      <c r="M651" s="13"/>
      <c r="N651" t="s">
        <v>107</v>
      </c>
    </row>
    <row r="652" spans="1:48" ht="30" customHeight="1" x14ac:dyDescent="0.3">
      <c r="A652" s="15" t="s">
        <v>1181</v>
      </c>
      <c r="B652" s="15" t="s">
        <v>52</v>
      </c>
      <c r="C652" s="13"/>
      <c r="D652" s="13"/>
      <c r="E652" s="14"/>
      <c r="F652" s="14"/>
      <c r="G652" s="14"/>
      <c r="H652" s="14"/>
      <c r="I652" s="14"/>
      <c r="J652" s="14"/>
      <c r="K652" s="14"/>
      <c r="L652" s="14"/>
      <c r="M652" s="13"/>
      <c r="Q652" s="1" t="s">
        <v>1182</v>
      </c>
    </row>
    <row r="653" spans="1:48" ht="30" customHeight="1" x14ac:dyDescent="0.3">
      <c r="A653" s="15" t="s">
        <v>126</v>
      </c>
      <c r="B653" s="15" t="s">
        <v>921</v>
      </c>
      <c r="C653" s="15" t="s">
        <v>67</v>
      </c>
      <c r="D653" s="13">
        <v>8</v>
      </c>
      <c r="E653" s="14"/>
      <c r="F653" s="14"/>
      <c r="G653" s="14"/>
      <c r="H653" s="14"/>
      <c r="I653" s="14"/>
      <c r="J653" s="14"/>
      <c r="K653" s="14"/>
      <c r="L653" s="14"/>
      <c r="M653" s="15"/>
      <c r="N653" s="1" t="s">
        <v>1183</v>
      </c>
      <c r="O653" s="1" t="s">
        <v>52</v>
      </c>
      <c r="P653" s="1" t="s">
        <v>52</v>
      </c>
      <c r="Q653" s="1" t="s">
        <v>1182</v>
      </c>
      <c r="R653" s="1" t="s">
        <v>62</v>
      </c>
      <c r="S653" s="1" t="s">
        <v>63</v>
      </c>
      <c r="T653" s="1" t="s">
        <v>63</v>
      </c>
      <c r="AR653" s="1" t="s">
        <v>52</v>
      </c>
      <c r="AS653" s="1" t="s">
        <v>52</v>
      </c>
      <c r="AU653" s="1" t="s">
        <v>1184</v>
      </c>
      <c r="AV653">
        <v>477</v>
      </c>
    </row>
    <row r="654" spans="1:48" ht="30" customHeight="1" x14ac:dyDescent="0.3">
      <c r="A654" s="15" t="s">
        <v>1090</v>
      </c>
      <c r="B654" s="15" t="s">
        <v>1185</v>
      </c>
      <c r="C654" s="15" t="s">
        <v>67</v>
      </c>
      <c r="D654" s="13">
        <v>3</v>
      </c>
      <c r="E654" s="14"/>
      <c r="F654" s="14"/>
      <c r="G654" s="14"/>
      <c r="H654" s="14"/>
      <c r="I654" s="14"/>
      <c r="J654" s="14"/>
      <c r="K654" s="14"/>
      <c r="L654" s="14"/>
      <c r="M654" s="15"/>
      <c r="N654" s="1" t="s">
        <v>1186</v>
      </c>
      <c r="O654" s="1" t="s">
        <v>52</v>
      </c>
      <c r="P654" s="1" t="s">
        <v>52</v>
      </c>
      <c r="Q654" s="1" t="s">
        <v>1182</v>
      </c>
      <c r="R654" s="1" t="s">
        <v>63</v>
      </c>
      <c r="S654" s="1" t="s">
        <v>63</v>
      </c>
      <c r="T654" s="1" t="s">
        <v>62</v>
      </c>
      <c r="AR654" s="1" t="s">
        <v>52</v>
      </c>
      <c r="AS654" s="1" t="s">
        <v>52</v>
      </c>
      <c r="AU654" s="1" t="s">
        <v>1187</v>
      </c>
      <c r="AV654">
        <v>478</v>
      </c>
    </row>
    <row r="655" spans="1:48" ht="30" customHeight="1" x14ac:dyDescent="0.3">
      <c r="A655" s="15" t="s">
        <v>418</v>
      </c>
      <c r="B655" s="15" t="s">
        <v>1185</v>
      </c>
      <c r="C655" s="15" t="s">
        <v>67</v>
      </c>
      <c r="D655" s="13">
        <v>2</v>
      </c>
      <c r="E655" s="14"/>
      <c r="F655" s="14"/>
      <c r="G655" s="14"/>
      <c r="H655" s="14"/>
      <c r="I655" s="14"/>
      <c r="J655" s="14"/>
      <c r="K655" s="14"/>
      <c r="L655" s="14"/>
      <c r="M655" s="15"/>
      <c r="N655" s="1" t="s">
        <v>1188</v>
      </c>
      <c r="O655" s="1" t="s">
        <v>52</v>
      </c>
      <c r="P655" s="1" t="s">
        <v>52</v>
      </c>
      <c r="Q655" s="1" t="s">
        <v>1182</v>
      </c>
      <c r="R655" s="1" t="s">
        <v>63</v>
      </c>
      <c r="S655" s="1" t="s">
        <v>63</v>
      </c>
      <c r="T655" s="1" t="s">
        <v>62</v>
      </c>
      <c r="AR655" s="1" t="s">
        <v>52</v>
      </c>
      <c r="AS655" s="1" t="s">
        <v>52</v>
      </c>
      <c r="AU655" s="1" t="s">
        <v>1189</v>
      </c>
      <c r="AV655">
        <v>479</v>
      </c>
    </row>
    <row r="656" spans="1:48" ht="30" customHeight="1" x14ac:dyDescent="0.3">
      <c r="A656" s="15" t="s">
        <v>77</v>
      </c>
      <c r="B656" s="15" t="s">
        <v>78</v>
      </c>
      <c r="C656" s="15" t="s">
        <v>79</v>
      </c>
      <c r="D656" s="13">
        <v>35</v>
      </c>
      <c r="E656" s="14"/>
      <c r="F656" s="14"/>
      <c r="G656" s="14"/>
      <c r="H656" s="14"/>
      <c r="I656" s="14"/>
      <c r="J656" s="14"/>
      <c r="K656" s="14"/>
      <c r="L656" s="14"/>
      <c r="M656" s="15"/>
      <c r="N656" s="1" t="s">
        <v>80</v>
      </c>
      <c r="O656" s="1" t="s">
        <v>52</v>
      </c>
      <c r="P656" s="1" t="s">
        <v>52</v>
      </c>
      <c r="Q656" s="1" t="s">
        <v>1182</v>
      </c>
      <c r="R656" s="1" t="s">
        <v>63</v>
      </c>
      <c r="S656" s="1" t="s">
        <v>62</v>
      </c>
      <c r="T656" s="1" t="s">
        <v>63</v>
      </c>
      <c r="AR656" s="1" t="s">
        <v>52</v>
      </c>
      <c r="AS656" s="1" t="s">
        <v>52</v>
      </c>
      <c r="AU656" s="1" t="s">
        <v>1190</v>
      </c>
      <c r="AV656">
        <v>480</v>
      </c>
    </row>
    <row r="657" spans="1:48" ht="30" customHeight="1" x14ac:dyDescent="0.3">
      <c r="A657" s="15" t="s">
        <v>433</v>
      </c>
      <c r="B657" s="15" t="s">
        <v>1185</v>
      </c>
      <c r="C657" s="15" t="s">
        <v>60</v>
      </c>
      <c r="D657" s="13">
        <v>11</v>
      </c>
      <c r="E657" s="14"/>
      <c r="F657" s="14"/>
      <c r="G657" s="14"/>
      <c r="H657" s="14"/>
      <c r="I657" s="14"/>
      <c r="J657" s="14"/>
      <c r="K657" s="14"/>
      <c r="L657" s="14"/>
      <c r="M657" s="15"/>
      <c r="N657" s="1" t="s">
        <v>1191</v>
      </c>
      <c r="O657" s="1" t="s">
        <v>52</v>
      </c>
      <c r="P657" s="1" t="s">
        <v>52</v>
      </c>
      <c r="Q657" s="1" t="s">
        <v>1182</v>
      </c>
      <c r="R657" s="1" t="s">
        <v>62</v>
      </c>
      <c r="S657" s="1" t="s">
        <v>63</v>
      </c>
      <c r="T657" s="1" t="s">
        <v>63</v>
      </c>
      <c r="AR657" s="1" t="s">
        <v>52</v>
      </c>
      <c r="AS657" s="1" t="s">
        <v>52</v>
      </c>
      <c r="AU657" s="1" t="s">
        <v>1192</v>
      </c>
      <c r="AV657">
        <v>481</v>
      </c>
    </row>
    <row r="658" spans="1:48" ht="30" customHeight="1" x14ac:dyDescent="0.3">
      <c r="A658" s="15" t="s">
        <v>720</v>
      </c>
      <c r="B658" s="15" t="s">
        <v>1193</v>
      </c>
      <c r="C658" s="15" t="s">
        <v>67</v>
      </c>
      <c r="D658" s="13">
        <v>1</v>
      </c>
      <c r="E658" s="14"/>
      <c r="F658" s="14"/>
      <c r="G658" s="14"/>
      <c r="H658" s="14"/>
      <c r="I658" s="14"/>
      <c r="J658" s="14"/>
      <c r="K658" s="14"/>
      <c r="L658" s="14"/>
      <c r="M658" s="15"/>
      <c r="N658" s="1" t="s">
        <v>1194</v>
      </c>
      <c r="O658" s="1" t="s">
        <v>52</v>
      </c>
      <c r="P658" s="1" t="s">
        <v>52</v>
      </c>
      <c r="Q658" s="1" t="s">
        <v>1182</v>
      </c>
      <c r="R658" s="1" t="s">
        <v>62</v>
      </c>
      <c r="S658" s="1" t="s">
        <v>63</v>
      </c>
      <c r="T658" s="1" t="s">
        <v>63</v>
      </c>
      <c r="AR658" s="1" t="s">
        <v>52</v>
      </c>
      <c r="AS658" s="1" t="s">
        <v>52</v>
      </c>
      <c r="AU658" s="1" t="s">
        <v>1195</v>
      </c>
      <c r="AV658">
        <v>482</v>
      </c>
    </row>
    <row r="659" spans="1:48" ht="30" customHeight="1" x14ac:dyDescent="0.3">
      <c r="A659" s="15" t="s">
        <v>146</v>
      </c>
      <c r="B659" s="15" t="s">
        <v>1196</v>
      </c>
      <c r="C659" s="15" t="s">
        <v>60</v>
      </c>
      <c r="D659" s="13">
        <v>35</v>
      </c>
      <c r="E659" s="14"/>
      <c r="F659" s="14"/>
      <c r="G659" s="14"/>
      <c r="H659" s="14"/>
      <c r="I659" s="14"/>
      <c r="J659" s="14"/>
      <c r="K659" s="14"/>
      <c r="L659" s="14"/>
      <c r="M659" s="15"/>
      <c r="N659" s="1" t="s">
        <v>1197</v>
      </c>
      <c r="O659" s="1" t="s">
        <v>52</v>
      </c>
      <c r="P659" s="1" t="s">
        <v>52</v>
      </c>
      <c r="Q659" s="1" t="s">
        <v>1182</v>
      </c>
      <c r="R659" s="1" t="s">
        <v>62</v>
      </c>
      <c r="S659" s="1" t="s">
        <v>63</v>
      </c>
      <c r="T659" s="1" t="s">
        <v>63</v>
      </c>
      <c r="AR659" s="1" t="s">
        <v>52</v>
      </c>
      <c r="AS659" s="1" t="s">
        <v>52</v>
      </c>
      <c r="AU659" s="1" t="s">
        <v>1198</v>
      </c>
      <c r="AV659">
        <v>483</v>
      </c>
    </row>
    <row r="660" spans="1:48" ht="30" customHeight="1" x14ac:dyDescent="0.3">
      <c r="A660" s="15" t="s">
        <v>457</v>
      </c>
      <c r="B660" s="15" t="s">
        <v>1199</v>
      </c>
      <c r="C660" s="15" t="s">
        <v>84</v>
      </c>
      <c r="D660" s="13">
        <v>7</v>
      </c>
      <c r="E660" s="14"/>
      <c r="F660" s="14"/>
      <c r="G660" s="14"/>
      <c r="H660" s="14"/>
      <c r="I660" s="14"/>
      <c r="J660" s="14"/>
      <c r="K660" s="14"/>
      <c r="L660" s="14"/>
      <c r="M660" s="15"/>
      <c r="N660" s="1" t="s">
        <v>1200</v>
      </c>
      <c r="O660" s="1" t="s">
        <v>52</v>
      </c>
      <c r="P660" s="1" t="s">
        <v>52</v>
      </c>
      <c r="Q660" s="1" t="s">
        <v>1182</v>
      </c>
      <c r="R660" s="1" t="s">
        <v>62</v>
      </c>
      <c r="S660" s="1" t="s">
        <v>63</v>
      </c>
      <c r="T660" s="1" t="s">
        <v>63</v>
      </c>
      <c r="AR660" s="1" t="s">
        <v>52</v>
      </c>
      <c r="AS660" s="1" t="s">
        <v>52</v>
      </c>
      <c r="AU660" s="1" t="s">
        <v>1201</v>
      </c>
      <c r="AV660">
        <v>484</v>
      </c>
    </row>
    <row r="661" spans="1:48" ht="30" customHeight="1" x14ac:dyDescent="0.3">
      <c r="A661" s="15" t="s">
        <v>150</v>
      </c>
      <c r="B661" s="15" t="s">
        <v>1202</v>
      </c>
      <c r="C661" s="15" t="s">
        <v>60</v>
      </c>
      <c r="D661" s="13">
        <v>99</v>
      </c>
      <c r="E661" s="14"/>
      <c r="F661" s="14"/>
      <c r="G661" s="14"/>
      <c r="H661" s="14"/>
      <c r="I661" s="14"/>
      <c r="J661" s="14"/>
      <c r="K661" s="14"/>
      <c r="L661" s="14"/>
      <c r="M661" s="15"/>
      <c r="N661" s="1" t="s">
        <v>1203</v>
      </c>
      <c r="O661" s="1" t="s">
        <v>52</v>
      </c>
      <c r="P661" s="1" t="s">
        <v>52</v>
      </c>
      <c r="Q661" s="1" t="s">
        <v>1182</v>
      </c>
      <c r="R661" s="1" t="s">
        <v>62</v>
      </c>
      <c r="S661" s="1" t="s">
        <v>63</v>
      </c>
      <c r="T661" s="1" t="s">
        <v>63</v>
      </c>
      <c r="AR661" s="1" t="s">
        <v>52</v>
      </c>
      <c r="AS661" s="1" t="s">
        <v>52</v>
      </c>
      <c r="AU661" s="1" t="s">
        <v>1204</v>
      </c>
      <c r="AV661">
        <v>485</v>
      </c>
    </row>
    <row r="662" spans="1:48" ht="30" customHeight="1" x14ac:dyDescent="0.3">
      <c r="A662" s="15" t="s">
        <v>87</v>
      </c>
      <c r="B662" s="15" t="s">
        <v>237</v>
      </c>
      <c r="C662" s="15" t="s">
        <v>60</v>
      </c>
      <c r="D662" s="13">
        <v>442</v>
      </c>
      <c r="E662" s="14"/>
      <c r="F662" s="14"/>
      <c r="G662" s="14"/>
      <c r="H662" s="14"/>
      <c r="I662" s="14"/>
      <c r="J662" s="14"/>
      <c r="K662" s="14"/>
      <c r="L662" s="14"/>
      <c r="M662" s="15"/>
      <c r="N662" s="1" t="s">
        <v>238</v>
      </c>
      <c r="O662" s="1" t="s">
        <v>52</v>
      </c>
      <c r="P662" s="1" t="s">
        <v>52</v>
      </c>
      <c r="Q662" s="1" t="s">
        <v>1182</v>
      </c>
      <c r="R662" s="1" t="s">
        <v>62</v>
      </c>
      <c r="S662" s="1" t="s">
        <v>63</v>
      </c>
      <c r="T662" s="1" t="s">
        <v>63</v>
      </c>
      <c r="AR662" s="1" t="s">
        <v>52</v>
      </c>
      <c r="AS662" s="1" t="s">
        <v>52</v>
      </c>
      <c r="AU662" s="1" t="s">
        <v>1205</v>
      </c>
      <c r="AV662">
        <v>486</v>
      </c>
    </row>
    <row r="663" spans="1:48" ht="30" customHeight="1" x14ac:dyDescent="0.3">
      <c r="A663" s="15" t="s">
        <v>98</v>
      </c>
      <c r="B663" s="15" t="s">
        <v>99</v>
      </c>
      <c r="C663" s="15" t="s">
        <v>60</v>
      </c>
      <c r="D663" s="13">
        <v>35</v>
      </c>
      <c r="E663" s="14"/>
      <c r="F663" s="14"/>
      <c r="G663" s="14"/>
      <c r="H663" s="14"/>
      <c r="I663" s="14"/>
      <c r="J663" s="14"/>
      <c r="K663" s="14"/>
      <c r="L663" s="14"/>
      <c r="M663" s="15"/>
      <c r="N663" s="1" t="s">
        <v>100</v>
      </c>
      <c r="O663" s="1" t="s">
        <v>52</v>
      </c>
      <c r="P663" s="1" t="s">
        <v>52</v>
      </c>
      <c r="Q663" s="1" t="s">
        <v>1182</v>
      </c>
      <c r="R663" s="1" t="s">
        <v>62</v>
      </c>
      <c r="S663" s="1" t="s">
        <v>63</v>
      </c>
      <c r="T663" s="1" t="s">
        <v>63</v>
      </c>
      <c r="AR663" s="1" t="s">
        <v>52</v>
      </c>
      <c r="AS663" s="1" t="s">
        <v>52</v>
      </c>
      <c r="AU663" s="1" t="s">
        <v>1206</v>
      </c>
      <c r="AV663">
        <v>487</v>
      </c>
    </row>
    <row r="664" spans="1:48" ht="30" customHeight="1" x14ac:dyDescent="0.3">
      <c r="A664" s="13"/>
      <c r="B664" s="13"/>
      <c r="C664" s="13"/>
      <c r="D664" s="13"/>
      <c r="E664" s="14"/>
      <c r="F664" s="14"/>
      <c r="G664" s="14"/>
      <c r="H664" s="14"/>
      <c r="I664" s="14"/>
      <c r="J664" s="14"/>
      <c r="K664" s="14"/>
      <c r="L664" s="14"/>
      <c r="M664" s="13"/>
      <c r="Q664" s="1" t="s">
        <v>1182</v>
      </c>
    </row>
    <row r="665" spans="1:48" ht="30" customHeight="1" x14ac:dyDescent="0.3">
      <c r="A665" s="13"/>
      <c r="B665" s="13"/>
      <c r="C665" s="13"/>
      <c r="D665" s="13"/>
      <c r="E665" s="14"/>
      <c r="F665" s="14"/>
      <c r="G665" s="14"/>
      <c r="H665" s="14"/>
      <c r="I665" s="14"/>
      <c r="J665" s="14"/>
      <c r="K665" s="14"/>
      <c r="L665" s="14"/>
      <c r="M665" s="13"/>
      <c r="Q665" s="1" t="s">
        <v>1182</v>
      </c>
    </row>
    <row r="666" spans="1:48" ht="30" customHeight="1" x14ac:dyDescent="0.3">
      <c r="A666" s="13"/>
      <c r="B666" s="13"/>
      <c r="C666" s="13"/>
      <c r="D666" s="13"/>
      <c r="E666" s="14"/>
      <c r="F666" s="14"/>
      <c r="G666" s="14"/>
      <c r="H666" s="14"/>
      <c r="I666" s="14"/>
      <c r="J666" s="14"/>
      <c r="K666" s="14"/>
      <c r="L666" s="14"/>
      <c r="M666" s="13"/>
      <c r="Q666" s="1" t="s">
        <v>1182</v>
      </c>
    </row>
    <row r="667" spans="1:48" ht="30" customHeight="1" x14ac:dyDescent="0.3">
      <c r="A667" s="13"/>
      <c r="B667" s="13"/>
      <c r="C667" s="13"/>
      <c r="D667" s="13"/>
      <c r="E667" s="14"/>
      <c r="F667" s="14"/>
      <c r="G667" s="14"/>
      <c r="H667" s="14"/>
      <c r="I667" s="14"/>
      <c r="J667" s="14"/>
      <c r="K667" s="14"/>
      <c r="L667" s="14"/>
      <c r="M667" s="13"/>
      <c r="Q667" s="1" t="s">
        <v>1182</v>
      </c>
    </row>
    <row r="668" spans="1:48" ht="30" customHeight="1" x14ac:dyDescent="0.3">
      <c r="A668" s="13"/>
      <c r="B668" s="13"/>
      <c r="C668" s="13"/>
      <c r="D668" s="13"/>
      <c r="E668" s="14"/>
      <c r="F668" s="14"/>
      <c r="G668" s="14"/>
      <c r="H668" s="14"/>
      <c r="I668" s="14"/>
      <c r="J668" s="14"/>
      <c r="K668" s="14"/>
      <c r="L668" s="14"/>
      <c r="M668" s="13"/>
      <c r="Q668" s="1" t="s">
        <v>1182</v>
      </c>
    </row>
    <row r="669" spans="1:48" ht="30" customHeight="1" x14ac:dyDescent="0.3">
      <c r="A669" s="13"/>
      <c r="B669" s="13"/>
      <c r="C669" s="13"/>
      <c r="D669" s="13"/>
      <c r="E669" s="14"/>
      <c r="F669" s="14"/>
      <c r="G669" s="14"/>
      <c r="H669" s="14"/>
      <c r="I669" s="14"/>
      <c r="J669" s="14"/>
      <c r="K669" s="14"/>
      <c r="L669" s="14"/>
      <c r="M669" s="13"/>
      <c r="Q669" s="1" t="s">
        <v>1182</v>
      </c>
    </row>
    <row r="670" spans="1:48" ht="30" customHeight="1" x14ac:dyDescent="0.3">
      <c r="A670" s="13"/>
      <c r="B670" s="13"/>
      <c r="C670" s="13"/>
      <c r="D670" s="13"/>
      <c r="E670" s="14"/>
      <c r="F670" s="14"/>
      <c r="G670" s="14"/>
      <c r="H670" s="14"/>
      <c r="I670" s="14"/>
      <c r="J670" s="14"/>
      <c r="K670" s="14"/>
      <c r="L670" s="14"/>
      <c r="M670" s="13"/>
      <c r="Q670" s="1" t="s">
        <v>1182</v>
      </c>
    </row>
    <row r="671" spans="1:48" ht="30" customHeight="1" x14ac:dyDescent="0.3">
      <c r="A671" s="13"/>
      <c r="B671" s="13"/>
      <c r="C671" s="13"/>
      <c r="D671" s="13"/>
      <c r="E671" s="14"/>
      <c r="F671" s="14"/>
      <c r="G671" s="14"/>
      <c r="H671" s="14"/>
      <c r="I671" s="14"/>
      <c r="J671" s="14"/>
      <c r="K671" s="14"/>
      <c r="L671" s="14"/>
      <c r="M671" s="13"/>
      <c r="Q671" s="1" t="s">
        <v>1182</v>
      </c>
    </row>
    <row r="672" spans="1:48" ht="30" customHeight="1" x14ac:dyDescent="0.3">
      <c r="A672" s="13"/>
      <c r="B672" s="13"/>
      <c r="C672" s="13"/>
      <c r="D672" s="13"/>
      <c r="E672" s="14"/>
      <c r="F672" s="14"/>
      <c r="G672" s="14"/>
      <c r="H672" s="14"/>
      <c r="I672" s="14"/>
      <c r="J672" s="14"/>
      <c r="K672" s="14"/>
      <c r="L672" s="14"/>
      <c r="M672" s="13"/>
      <c r="Q672" s="1" t="s">
        <v>1182</v>
      </c>
    </row>
    <row r="673" spans="1:48" ht="30" customHeight="1" x14ac:dyDescent="0.3">
      <c r="A673" s="13"/>
      <c r="B673" s="13"/>
      <c r="C673" s="13"/>
      <c r="D673" s="13"/>
      <c r="E673" s="14"/>
      <c r="F673" s="14"/>
      <c r="G673" s="14"/>
      <c r="H673" s="14"/>
      <c r="I673" s="14"/>
      <c r="J673" s="14"/>
      <c r="K673" s="14"/>
      <c r="L673" s="14"/>
      <c r="M673" s="13"/>
      <c r="Q673" s="1" t="s">
        <v>1182</v>
      </c>
    </row>
    <row r="674" spans="1:48" ht="30" customHeight="1" x14ac:dyDescent="0.3">
      <c r="A674" s="13"/>
      <c r="B674" s="13"/>
      <c r="C674" s="13"/>
      <c r="D674" s="13"/>
      <c r="E674" s="14"/>
      <c r="F674" s="14"/>
      <c r="G674" s="14"/>
      <c r="H674" s="14"/>
      <c r="I674" s="14"/>
      <c r="J674" s="14"/>
      <c r="K674" s="14"/>
      <c r="L674" s="14"/>
      <c r="M674" s="13"/>
      <c r="Q674" s="1" t="s">
        <v>1182</v>
      </c>
    </row>
    <row r="675" spans="1:48" ht="30" customHeight="1" x14ac:dyDescent="0.3">
      <c r="A675" s="15" t="s">
        <v>106</v>
      </c>
      <c r="B675" s="13"/>
      <c r="C675" s="13"/>
      <c r="D675" s="13"/>
      <c r="E675" s="14"/>
      <c r="F675" s="14">
        <f>SUMIF(Q653:Q674,"010117",F653:F674)</f>
        <v>0</v>
      </c>
      <c r="G675" s="14"/>
      <c r="H675" s="14">
        <f>SUMIF(Q653:Q674,"010117",H653:H674)</f>
        <v>0</v>
      </c>
      <c r="I675" s="14"/>
      <c r="J675" s="14">
        <f>SUMIF(Q653:Q674,"010117",J653:J674)</f>
        <v>0</v>
      </c>
      <c r="K675" s="14"/>
      <c r="L675" s="14">
        <f>SUMIF(Q653:Q674,"010117",L653:L674)</f>
        <v>0</v>
      </c>
      <c r="M675" s="13"/>
      <c r="N675" t="s">
        <v>107</v>
      </c>
    </row>
    <row r="676" spans="1:48" ht="30" customHeight="1" x14ac:dyDescent="0.3">
      <c r="A676" s="15" t="s">
        <v>1207</v>
      </c>
      <c r="B676" s="15" t="s">
        <v>52</v>
      </c>
      <c r="C676" s="13"/>
      <c r="D676" s="13"/>
      <c r="E676" s="14"/>
      <c r="F676" s="14"/>
      <c r="G676" s="14"/>
      <c r="H676" s="14"/>
      <c r="I676" s="14"/>
      <c r="J676" s="14"/>
      <c r="K676" s="14"/>
      <c r="L676" s="14"/>
      <c r="M676" s="13"/>
      <c r="Q676" s="1" t="s">
        <v>1208</v>
      </c>
    </row>
    <row r="677" spans="1:48" ht="30" customHeight="1" x14ac:dyDescent="0.3">
      <c r="A677" s="15" t="s">
        <v>58</v>
      </c>
      <c r="B677" s="15" t="s">
        <v>1209</v>
      </c>
      <c r="C677" s="15" t="s">
        <v>60</v>
      </c>
      <c r="D677" s="13">
        <v>20</v>
      </c>
      <c r="E677" s="14"/>
      <c r="F677" s="14"/>
      <c r="G677" s="14"/>
      <c r="H677" s="14"/>
      <c r="I677" s="14"/>
      <c r="J677" s="14"/>
      <c r="K677" s="14"/>
      <c r="L677" s="14"/>
      <c r="M677" s="15"/>
      <c r="N677" s="1" t="s">
        <v>1210</v>
      </c>
      <c r="O677" s="1" t="s">
        <v>52</v>
      </c>
      <c r="P677" s="1" t="s">
        <v>52</v>
      </c>
      <c r="Q677" s="1" t="s">
        <v>1208</v>
      </c>
      <c r="R677" s="1" t="s">
        <v>62</v>
      </c>
      <c r="S677" s="1" t="s">
        <v>63</v>
      </c>
      <c r="T677" s="1" t="s">
        <v>63</v>
      </c>
      <c r="AR677" s="1" t="s">
        <v>52</v>
      </c>
      <c r="AS677" s="1" t="s">
        <v>52</v>
      </c>
      <c r="AU677" s="1" t="s">
        <v>1211</v>
      </c>
      <c r="AV677">
        <v>490</v>
      </c>
    </row>
    <row r="678" spans="1:48" ht="30" customHeight="1" x14ac:dyDescent="0.3">
      <c r="A678" s="15" t="s">
        <v>58</v>
      </c>
      <c r="B678" s="15" t="s">
        <v>174</v>
      </c>
      <c r="C678" s="15" t="s">
        <v>60</v>
      </c>
      <c r="D678" s="13">
        <v>62</v>
      </c>
      <c r="E678" s="14"/>
      <c r="F678" s="14"/>
      <c r="G678" s="14"/>
      <c r="H678" s="14"/>
      <c r="I678" s="14"/>
      <c r="J678" s="14"/>
      <c r="K678" s="14"/>
      <c r="L678" s="14"/>
      <c r="M678" s="15"/>
      <c r="N678" s="1" t="s">
        <v>175</v>
      </c>
      <c r="O678" s="1" t="s">
        <v>52</v>
      </c>
      <c r="P678" s="1" t="s">
        <v>52</v>
      </c>
      <c r="Q678" s="1" t="s">
        <v>1208</v>
      </c>
      <c r="R678" s="1" t="s">
        <v>62</v>
      </c>
      <c r="S678" s="1" t="s">
        <v>63</v>
      </c>
      <c r="T678" s="1" t="s">
        <v>63</v>
      </c>
      <c r="AR678" s="1" t="s">
        <v>52</v>
      </c>
      <c r="AS678" s="1" t="s">
        <v>52</v>
      </c>
      <c r="AU678" s="1" t="s">
        <v>1212</v>
      </c>
      <c r="AV678">
        <v>491</v>
      </c>
    </row>
    <row r="679" spans="1:48" ht="30" customHeight="1" x14ac:dyDescent="0.3">
      <c r="A679" s="15" t="s">
        <v>58</v>
      </c>
      <c r="B679" s="15" t="s">
        <v>180</v>
      </c>
      <c r="C679" s="15" t="s">
        <v>60</v>
      </c>
      <c r="D679" s="13">
        <v>50</v>
      </c>
      <c r="E679" s="14"/>
      <c r="F679" s="14"/>
      <c r="G679" s="14"/>
      <c r="H679" s="14"/>
      <c r="I679" s="14"/>
      <c r="J679" s="14"/>
      <c r="K679" s="14"/>
      <c r="L679" s="14"/>
      <c r="M679" s="15"/>
      <c r="N679" s="1" t="s">
        <v>181</v>
      </c>
      <c r="O679" s="1" t="s">
        <v>52</v>
      </c>
      <c r="P679" s="1" t="s">
        <v>52</v>
      </c>
      <c r="Q679" s="1" t="s">
        <v>1208</v>
      </c>
      <c r="R679" s="1" t="s">
        <v>62</v>
      </c>
      <c r="S679" s="1" t="s">
        <v>63</v>
      </c>
      <c r="T679" s="1" t="s">
        <v>63</v>
      </c>
      <c r="AR679" s="1" t="s">
        <v>52</v>
      </c>
      <c r="AS679" s="1" t="s">
        <v>52</v>
      </c>
      <c r="AU679" s="1" t="s">
        <v>1213</v>
      </c>
      <c r="AV679">
        <v>492</v>
      </c>
    </row>
    <row r="680" spans="1:48" ht="30" customHeight="1" x14ac:dyDescent="0.3">
      <c r="A680" s="15" t="s">
        <v>58</v>
      </c>
      <c r="B680" s="15" t="s">
        <v>183</v>
      </c>
      <c r="C680" s="15" t="s">
        <v>60</v>
      </c>
      <c r="D680" s="13">
        <v>277</v>
      </c>
      <c r="E680" s="14"/>
      <c r="F680" s="14"/>
      <c r="G680" s="14"/>
      <c r="H680" s="14"/>
      <c r="I680" s="14"/>
      <c r="J680" s="14"/>
      <c r="K680" s="14"/>
      <c r="L680" s="14"/>
      <c r="M680" s="15"/>
      <c r="N680" s="1" t="s">
        <v>184</v>
      </c>
      <c r="O680" s="1" t="s">
        <v>52</v>
      </c>
      <c r="P680" s="1" t="s">
        <v>52</v>
      </c>
      <c r="Q680" s="1" t="s">
        <v>1208</v>
      </c>
      <c r="R680" s="1" t="s">
        <v>62</v>
      </c>
      <c r="S680" s="1" t="s">
        <v>63</v>
      </c>
      <c r="T680" s="1" t="s">
        <v>63</v>
      </c>
      <c r="AR680" s="1" t="s">
        <v>52</v>
      </c>
      <c r="AS680" s="1" t="s">
        <v>52</v>
      </c>
      <c r="AU680" s="1" t="s">
        <v>1214</v>
      </c>
      <c r="AV680">
        <v>493</v>
      </c>
    </row>
    <row r="681" spans="1:48" ht="30" customHeight="1" x14ac:dyDescent="0.3">
      <c r="A681" s="15" t="s">
        <v>820</v>
      </c>
      <c r="B681" s="15" t="s">
        <v>1215</v>
      </c>
      <c r="C681" s="15" t="s">
        <v>67</v>
      </c>
      <c r="D681" s="13">
        <v>1</v>
      </c>
      <c r="E681" s="14"/>
      <c r="F681" s="14"/>
      <c r="G681" s="14"/>
      <c r="H681" s="14"/>
      <c r="I681" s="14"/>
      <c r="J681" s="14"/>
      <c r="K681" s="14"/>
      <c r="L681" s="14"/>
      <c r="M681" s="15"/>
      <c r="N681" s="1" t="s">
        <v>1216</v>
      </c>
      <c r="O681" s="1" t="s">
        <v>52</v>
      </c>
      <c r="P681" s="1" t="s">
        <v>52</v>
      </c>
      <c r="Q681" s="1" t="s">
        <v>1208</v>
      </c>
      <c r="R681" s="1" t="s">
        <v>62</v>
      </c>
      <c r="S681" s="1" t="s">
        <v>63</v>
      </c>
      <c r="T681" s="1" t="s">
        <v>63</v>
      </c>
      <c r="AR681" s="1" t="s">
        <v>52</v>
      </c>
      <c r="AS681" s="1" t="s">
        <v>52</v>
      </c>
      <c r="AU681" s="1" t="s">
        <v>1217</v>
      </c>
      <c r="AV681">
        <v>494</v>
      </c>
    </row>
    <row r="682" spans="1:48" ht="30" customHeight="1" x14ac:dyDescent="0.3">
      <c r="A682" s="15" t="s">
        <v>1218</v>
      </c>
      <c r="B682" s="15" t="s">
        <v>1219</v>
      </c>
      <c r="C682" s="15" t="s">
        <v>60</v>
      </c>
      <c r="D682" s="13">
        <v>10</v>
      </c>
      <c r="E682" s="14"/>
      <c r="F682" s="14"/>
      <c r="G682" s="14"/>
      <c r="H682" s="14"/>
      <c r="I682" s="14"/>
      <c r="J682" s="14"/>
      <c r="K682" s="14"/>
      <c r="L682" s="14"/>
      <c r="M682" s="15"/>
      <c r="N682" s="1" t="s">
        <v>1220</v>
      </c>
      <c r="O682" s="1" t="s">
        <v>52</v>
      </c>
      <c r="P682" s="1" t="s">
        <v>52</v>
      </c>
      <c r="Q682" s="1" t="s">
        <v>1208</v>
      </c>
      <c r="R682" s="1" t="s">
        <v>62</v>
      </c>
      <c r="S682" s="1" t="s">
        <v>63</v>
      </c>
      <c r="T682" s="1" t="s">
        <v>63</v>
      </c>
      <c r="AR682" s="1" t="s">
        <v>52</v>
      </c>
      <c r="AS682" s="1" t="s">
        <v>52</v>
      </c>
      <c r="AU682" s="1" t="s">
        <v>1221</v>
      </c>
      <c r="AV682">
        <v>495</v>
      </c>
    </row>
    <row r="683" spans="1:48" ht="30" customHeight="1" x14ac:dyDescent="0.3">
      <c r="A683" s="15" t="s">
        <v>70</v>
      </c>
      <c r="B683" s="15" t="s">
        <v>71</v>
      </c>
      <c r="C683" s="15" t="s">
        <v>60</v>
      </c>
      <c r="D683" s="13">
        <v>7</v>
      </c>
      <c r="E683" s="14"/>
      <c r="F683" s="14"/>
      <c r="G683" s="14"/>
      <c r="H683" s="14"/>
      <c r="I683" s="14"/>
      <c r="J683" s="14"/>
      <c r="K683" s="14"/>
      <c r="L683" s="14"/>
      <c r="M683" s="15"/>
      <c r="N683" s="1" t="s">
        <v>72</v>
      </c>
      <c r="O683" s="1" t="s">
        <v>52</v>
      </c>
      <c r="P683" s="1" t="s">
        <v>52</v>
      </c>
      <c r="Q683" s="1" t="s">
        <v>1208</v>
      </c>
      <c r="R683" s="1" t="s">
        <v>62</v>
      </c>
      <c r="S683" s="1" t="s">
        <v>63</v>
      </c>
      <c r="T683" s="1" t="s">
        <v>63</v>
      </c>
      <c r="AR683" s="1" t="s">
        <v>52</v>
      </c>
      <c r="AS683" s="1" t="s">
        <v>52</v>
      </c>
      <c r="AU683" s="1" t="s">
        <v>1222</v>
      </c>
      <c r="AV683">
        <v>496</v>
      </c>
    </row>
    <row r="684" spans="1:48" ht="30" customHeight="1" x14ac:dyDescent="0.3">
      <c r="A684" s="15" t="s">
        <v>1223</v>
      </c>
      <c r="B684" s="15" t="s">
        <v>367</v>
      </c>
      <c r="C684" s="15" t="s">
        <v>273</v>
      </c>
      <c r="D684" s="13">
        <v>1</v>
      </c>
      <c r="E684" s="14"/>
      <c r="F684" s="14"/>
      <c r="G684" s="14"/>
      <c r="H684" s="14"/>
      <c r="I684" s="14"/>
      <c r="J684" s="14"/>
      <c r="K684" s="14"/>
      <c r="L684" s="14"/>
      <c r="M684" s="15"/>
      <c r="N684" s="1" t="s">
        <v>1224</v>
      </c>
      <c r="O684" s="1" t="s">
        <v>52</v>
      </c>
      <c r="P684" s="1" t="s">
        <v>52</v>
      </c>
      <c r="Q684" s="1" t="s">
        <v>1208</v>
      </c>
      <c r="R684" s="1" t="s">
        <v>62</v>
      </c>
      <c r="S684" s="1" t="s">
        <v>63</v>
      </c>
      <c r="T684" s="1" t="s">
        <v>63</v>
      </c>
      <c r="AR684" s="1" t="s">
        <v>52</v>
      </c>
      <c r="AS684" s="1" t="s">
        <v>52</v>
      </c>
      <c r="AU684" s="1" t="s">
        <v>1225</v>
      </c>
      <c r="AV684">
        <v>497</v>
      </c>
    </row>
    <row r="685" spans="1:48" ht="30" customHeight="1" x14ac:dyDescent="0.3">
      <c r="A685" s="15" t="s">
        <v>457</v>
      </c>
      <c r="B685" s="15" t="s">
        <v>464</v>
      </c>
      <c r="C685" s="15" t="s">
        <v>84</v>
      </c>
      <c r="D685" s="13">
        <v>5</v>
      </c>
      <c r="E685" s="14"/>
      <c r="F685" s="14"/>
      <c r="G685" s="14"/>
      <c r="H685" s="14"/>
      <c r="I685" s="14"/>
      <c r="J685" s="14"/>
      <c r="K685" s="14"/>
      <c r="L685" s="14"/>
      <c r="M685" s="15"/>
      <c r="N685" s="1" t="s">
        <v>465</v>
      </c>
      <c r="O685" s="1" t="s">
        <v>52</v>
      </c>
      <c r="P685" s="1" t="s">
        <v>52</v>
      </c>
      <c r="Q685" s="1" t="s">
        <v>1208</v>
      </c>
      <c r="R685" s="1" t="s">
        <v>62</v>
      </c>
      <c r="S685" s="1" t="s">
        <v>63</v>
      </c>
      <c r="T685" s="1" t="s">
        <v>63</v>
      </c>
      <c r="AR685" s="1" t="s">
        <v>52</v>
      </c>
      <c r="AS685" s="1" t="s">
        <v>52</v>
      </c>
      <c r="AU685" s="1" t="s">
        <v>1226</v>
      </c>
      <c r="AV685">
        <v>498</v>
      </c>
    </row>
    <row r="686" spans="1:48" ht="30" customHeight="1" x14ac:dyDescent="0.3">
      <c r="A686" s="15" t="s">
        <v>87</v>
      </c>
      <c r="B686" s="15" t="s">
        <v>1227</v>
      </c>
      <c r="C686" s="15" t="s">
        <v>60</v>
      </c>
      <c r="D686" s="13">
        <v>200</v>
      </c>
      <c r="E686" s="14"/>
      <c r="F686" s="14"/>
      <c r="G686" s="14"/>
      <c r="H686" s="14"/>
      <c r="I686" s="14"/>
      <c r="J686" s="14"/>
      <c r="K686" s="14"/>
      <c r="L686" s="14"/>
      <c r="M686" s="15"/>
      <c r="N686" s="1" t="s">
        <v>1228</v>
      </c>
      <c r="O686" s="1" t="s">
        <v>52</v>
      </c>
      <c r="P686" s="1" t="s">
        <v>52</v>
      </c>
      <c r="Q686" s="1" t="s">
        <v>1208</v>
      </c>
      <c r="R686" s="1" t="s">
        <v>62</v>
      </c>
      <c r="S686" s="1" t="s">
        <v>63</v>
      </c>
      <c r="T686" s="1" t="s">
        <v>63</v>
      </c>
      <c r="AR686" s="1" t="s">
        <v>52</v>
      </c>
      <c r="AS686" s="1" t="s">
        <v>52</v>
      </c>
      <c r="AU686" s="1" t="s">
        <v>1229</v>
      </c>
      <c r="AV686">
        <v>499</v>
      </c>
    </row>
    <row r="687" spans="1:48" ht="30" customHeight="1" x14ac:dyDescent="0.3">
      <c r="A687" s="15" t="s">
        <v>87</v>
      </c>
      <c r="B687" s="15" t="s">
        <v>237</v>
      </c>
      <c r="C687" s="15" t="s">
        <v>60</v>
      </c>
      <c r="D687" s="13">
        <v>1108</v>
      </c>
      <c r="E687" s="14"/>
      <c r="F687" s="14"/>
      <c r="G687" s="14"/>
      <c r="H687" s="14"/>
      <c r="I687" s="14"/>
      <c r="J687" s="14"/>
      <c r="K687" s="14"/>
      <c r="L687" s="14"/>
      <c r="M687" s="15"/>
      <c r="N687" s="1" t="s">
        <v>238</v>
      </c>
      <c r="O687" s="1" t="s">
        <v>52</v>
      </c>
      <c r="P687" s="1" t="s">
        <v>52</v>
      </c>
      <c r="Q687" s="1" t="s">
        <v>1208</v>
      </c>
      <c r="R687" s="1" t="s">
        <v>62</v>
      </c>
      <c r="S687" s="1" t="s">
        <v>63</v>
      </c>
      <c r="T687" s="1" t="s">
        <v>63</v>
      </c>
      <c r="AR687" s="1" t="s">
        <v>52</v>
      </c>
      <c r="AS687" s="1" t="s">
        <v>52</v>
      </c>
      <c r="AU687" s="1" t="s">
        <v>1230</v>
      </c>
      <c r="AV687">
        <v>500</v>
      </c>
    </row>
    <row r="688" spans="1:48" ht="30" customHeight="1" x14ac:dyDescent="0.3">
      <c r="A688" s="15" t="s">
        <v>87</v>
      </c>
      <c r="B688" s="15" t="s">
        <v>249</v>
      </c>
      <c r="C688" s="15" t="s">
        <v>60</v>
      </c>
      <c r="D688" s="13">
        <v>20</v>
      </c>
      <c r="E688" s="14"/>
      <c r="F688" s="14"/>
      <c r="G688" s="14"/>
      <c r="H688" s="14"/>
      <c r="I688" s="14"/>
      <c r="J688" s="14"/>
      <c r="K688" s="14"/>
      <c r="L688" s="14"/>
      <c r="M688" s="15"/>
      <c r="N688" s="1" t="s">
        <v>250</v>
      </c>
      <c r="O688" s="1" t="s">
        <v>52</v>
      </c>
      <c r="P688" s="1" t="s">
        <v>52</v>
      </c>
      <c r="Q688" s="1" t="s">
        <v>1208</v>
      </c>
      <c r="R688" s="1" t="s">
        <v>62</v>
      </c>
      <c r="S688" s="1" t="s">
        <v>63</v>
      </c>
      <c r="T688" s="1" t="s">
        <v>63</v>
      </c>
      <c r="AR688" s="1" t="s">
        <v>52</v>
      </c>
      <c r="AS688" s="1" t="s">
        <v>52</v>
      </c>
      <c r="AU688" s="1" t="s">
        <v>1231</v>
      </c>
      <c r="AV688">
        <v>501</v>
      </c>
    </row>
    <row r="689" spans="1:48" ht="30" customHeight="1" x14ac:dyDescent="0.3">
      <c r="A689" s="15" t="s">
        <v>87</v>
      </c>
      <c r="B689" s="15" t="s">
        <v>255</v>
      </c>
      <c r="C689" s="15" t="s">
        <v>60</v>
      </c>
      <c r="D689" s="13">
        <v>62</v>
      </c>
      <c r="E689" s="14"/>
      <c r="F689" s="14"/>
      <c r="G689" s="14"/>
      <c r="H689" s="14"/>
      <c r="I689" s="14"/>
      <c r="J689" s="14"/>
      <c r="K689" s="14"/>
      <c r="L689" s="14"/>
      <c r="M689" s="15"/>
      <c r="N689" s="1" t="s">
        <v>256</v>
      </c>
      <c r="O689" s="1" t="s">
        <v>52</v>
      </c>
      <c r="P689" s="1" t="s">
        <v>52</v>
      </c>
      <c r="Q689" s="1" t="s">
        <v>1208</v>
      </c>
      <c r="R689" s="1" t="s">
        <v>62</v>
      </c>
      <c r="S689" s="1" t="s">
        <v>63</v>
      </c>
      <c r="T689" s="1" t="s">
        <v>63</v>
      </c>
      <c r="AR689" s="1" t="s">
        <v>52</v>
      </c>
      <c r="AS689" s="1" t="s">
        <v>52</v>
      </c>
      <c r="AU689" s="1" t="s">
        <v>1232</v>
      </c>
      <c r="AV689">
        <v>502</v>
      </c>
    </row>
    <row r="690" spans="1:48" ht="30" customHeight="1" x14ac:dyDescent="0.3">
      <c r="A690" s="13"/>
      <c r="B690" s="13"/>
      <c r="C690" s="13"/>
      <c r="D690" s="13"/>
      <c r="E690" s="14"/>
      <c r="F690" s="14"/>
      <c r="G690" s="14"/>
      <c r="H690" s="14"/>
      <c r="I690" s="14"/>
      <c r="J690" s="14"/>
      <c r="K690" s="14"/>
      <c r="L690" s="14"/>
      <c r="M690" s="13"/>
      <c r="Q690" s="1" t="s">
        <v>1208</v>
      </c>
    </row>
    <row r="691" spans="1:48" ht="30" customHeight="1" x14ac:dyDescent="0.3">
      <c r="A691" s="13"/>
      <c r="B691" s="13"/>
      <c r="C691" s="13"/>
      <c r="D691" s="13"/>
      <c r="E691" s="14"/>
      <c r="F691" s="14"/>
      <c r="G691" s="14"/>
      <c r="H691" s="14"/>
      <c r="I691" s="14"/>
      <c r="J691" s="14"/>
      <c r="K691" s="14"/>
      <c r="L691" s="14"/>
      <c r="M691" s="13"/>
      <c r="Q691" s="1" t="s">
        <v>1208</v>
      </c>
    </row>
    <row r="692" spans="1:48" ht="30" customHeight="1" x14ac:dyDescent="0.3">
      <c r="A692" s="13"/>
      <c r="B692" s="13"/>
      <c r="C692" s="13"/>
      <c r="D692" s="13"/>
      <c r="E692" s="14"/>
      <c r="F692" s="14"/>
      <c r="G692" s="14"/>
      <c r="H692" s="14"/>
      <c r="I692" s="14"/>
      <c r="J692" s="14"/>
      <c r="K692" s="14"/>
      <c r="L692" s="14"/>
      <c r="M692" s="13"/>
      <c r="Q692" s="1" t="s">
        <v>1208</v>
      </c>
    </row>
    <row r="693" spans="1:48" ht="30" customHeight="1" x14ac:dyDescent="0.3">
      <c r="A693" s="13"/>
      <c r="B693" s="13"/>
      <c r="C693" s="13"/>
      <c r="D693" s="13"/>
      <c r="E693" s="14"/>
      <c r="F693" s="14"/>
      <c r="G693" s="14"/>
      <c r="H693" s="14"/>
      <c r="I693" s="14"/>
      <c r="J693" s="14"/>
      <c r="K693" s="14"/>
      <c r="L693" s="14"/>
      <c r="M693" s="13"/>
      <c r="Q693" s="1" t="s">
        <v>1208</v>
      </c>
    </row>
    <row r="694" spans="1:48" ht="30" customHeight="1" x14ac:dyDescent="0.3">
      <c r="A694" s="13"/>
      <c r="B694" s="13"/>
      <c r="C694" s="13"/>
      <c r="D694" s="13"/>
      <c r="E694" s="14"/>
      <c r="F694" s="14"/>
      <c r="G694" s="14"/>
      <c r="H694" s="14"/>
      <c r="I694" s="14"/>
      <c r="J694" s="14"/>
      <c r="K694" s="14"/>
      <c r="L694" s="14"/>
      <c r="M694" s="13"/>
      <c r="Q694" s="1" t="s">
        <v>1208</v>
      </c>
    </row>
    <row r="695" spans="1:48" ht="30" customHeight="1" x14ac:dyDescent="0.3">
      <c r="A695" s="13"/>
      <c r="B695" s="13"/>
      <c r="C695" s="13"/>
      <c r="D695" s="13"/>
      <c r="E695" s="14"/>
      <c r="F695" s="14"/>
      <c r="G695" s="14"/>
      <c r="H695" s="14"/>
      <c r="I695" s="14"/>
      <c r="J695" s="14"/>
      <c r="K695" s="14"/>
      <c r="L695" s="14"/>
      <c r="M695" s="13"/>
      <c r="Q695" s="1" t="s">
        <v>1208</v>
      </c>
    </row>
    <row r="696" spans="1:48" ht="30" customHeight="1" x14ac:dyDescent="0.3">
      <c r="A696" s="13"/>
      <c r="B696" s="13"/>
      <c r="C696" s="13"/>
      <c r="D696" s="13"/>
      <c r="E696" s="14"/>
      <c r="F696" s="14"/>
      <c r="G696" s="14"/>
      <c r="H696" s="14"/>
      <c r="I696" s="14"/>
      <c r="J696" s="14"/>
      <c r="K696" s="14"/>
      <c r="L696" s="14"/>
      <c r="M696" s="13"/>
      <c r="Q696" s="1" t="s">
        <v>1208</v>
      </c>
    </row>
    <row r="697" spans="1:48" ht="30" customHeight="1" x14ac:dyDescent="0.3">
      <c r="A697" s="13"/>
      <c r="B697" s="13"/>
      <c r="C697" s="13"/>
      <c r="D697" s="13"/>
      <c r="E697" s="14"/>
      <c r="F697" s="14"/>
      <c r="G697" s="14"/>
      <c r="H697" s="14"/>
      <c r="I697" s="14"/>
      <c r="J697" s="14"/>
      <c r="K697" s="14"/>
      <c r="L697" s="14"/>
      <c r="M697" s="13"/>
      <c r="Q697" s="1" t="s">
        <v>1208</v>
      </c>
    </row>
    <row r="698" spans="1:48" ht="30" customHeight="1" x14ac:dyDescent="0.3">
      <c r="A698" s="13"/>
      <c r="B698" s="13"/>
      <c r="C698" s="13"/>
      <c r="D698" s="13"/>
      <c r="E698" s="14"/>
      <c r="F698" s="14"/>
      <c r="G698" s="14"/>
      <c r="H698" s="14"/>
      <c r="I698" s="14"/>
      <c r="J698" s="14"/>
      <c r="K698" s="14"/>
      <c r="L698" s="14"/>
      <c r="M698" s="13"/>
      <c r="Q698" s="1" t="s">
        <v>1208</v>
      </c>
    </row>
    <row r="699" spans="1:48" ht="30" customHeight="1" x14ac:dyDescent="0.3">
      <c r="A699" s="15" t="s">
        <v>106</v>
      </c>
      <c r="B699" s="13"/>
      <c r="C699" s="13"/>
      <c r="D699" s="13"/>
      <c r="E699" s="14"/>
      <c r="F699" s="14">
        <f>SUMIF(Q677:Q698,"010118",F677:F698)</f>
        <v>0</v>
      </c>
      <c r="G699" s="14"/>
      <c r="H699" s="14">
        <f>SUMIF(Q677:Q698,"010118",H677:H698)</f>
        <v>0</v>
      </c>
      <c r="I699" s="14"/>
      <c r="J699" s="14">
        <f>SUMIF(Q677:Q698,"010118",J677:J698)</f>
        <v>0</v>
      </c>
      <c r="K699" s="14"/>
      <c r="L699" s="14">
        <f>SUMIF(Q677:Q698,"010118",L677:L698)</f>
        <v>0</v>
      </c>
      <c r="M699" s="13"/>
      <c r="N699" t="s">
        <v>107</v>
      </c>
    </row>
    <row r="700" spans="1:48" ht="30" customHeight="1" x14ac:dyDescent="0.3">
      <c r="A700" s="15" t="s">
        <v>1233</v>
      </c>
      <c r="B700" s="15" t="s">
        <v>52</v>
      </c>
      <c r="C700" s="13"/>
      <c r="D700" s="13"/>
      <c r="E700" s="14"/>
      <c r="F700" s="14"/>
      <c r="G700" s="14"/>
      <c r="H700" s="14"/>
      <c r="I700" s="14"/>
      <c r="J700" s="14"/>
      <c r="K700" s="14"/>
      <c r="L700" s="14"/>
      <c r="M700" s="13"/>
      <c r="Q700" s="1" t="s">
        <v>1234</v>
      </c>
    </row>
    <row r="701" spans="1:48" ht="30" customHeight="1" x14ac:dyDescent="0.3">
      <c r="A701" s="15" t="s">
        <v>1223</v>
      </c>
      <c r="B701" s="15" t="s">
        <v>367</v>
      </c>
      <c r="C701" s="15" t="s">
        <v>273</v>
      </c>
      <c r="D701" s="13">
        <v>1</v>
      </c>
      <c r="E701" s="14"/>
      <c r="F701" s="14"/>
      <c r="G701" s="14"/>
      <c r="H701" s="14"/>
      <c r="I701" s="14"/>
      <c r="J701" s="14"/>
      <c r="K701" s="14"/>
      <c r="L701" s="14"/>
      <c r="M701" s="15"/>
      <c r="N701" s="1" t="s">
        <v>1224</v>
      </c>
      <c r="O701" s="1" t="s">
        <v>52</v>
      </c>
      <c r="P701" s="1" t="s">
        <v>52</v>
      </c>
      <c r="Q701" s="1" t="s">
        <v>1234</v>
      </c>
      <c r="R701" s="1" t="s">
        <v>62</v>
      </c>
      <c r="S701" s="1" t="s">
        <v>63</v>
      </c>
      <c r="T701" s="1" t="s">
        <v>63</v>
      </c>
      <c r="AR701" s="1" t="s">
        <v>52</v>
      </c>
      <c r="AS701" s="1" t="s">
        <v>52</v>
      </c>
      <c r="AU701" s="1" t="s">
        <v>1235</v>
      </c>
      <c r="AV701">
        <v>507</v>
      </c>
    </row>
    <row r="702" spans="1:48" ht="30" customHeight="1" x14ac:dyDescent="0.3">
      <c r="A702" s="15" t="s">
        <v>1236</v>
      </c>
      <c r="B702" s="15" t="s">
        <v>237</v>
      </c>
      <c r="C702" s="15" t="s">
        <v>60</v>
      </c>
      <c r="D702" s="13">
        <v>1108</v>
      </c>
      <c r="E702" s="14"/>
      <c r="F702" s="14"/>
      <c r="G702" s="14"/>
      <c r="H702" s="14"/>
      <c r="I702" s="14"/>
      <c r="J702" s="14"/>
      <c r="K702" s="14"/>
      <c r="L702" s="14"/>
      <c r="M702" s="15"/>
      <c r="N702" s="1" t="s">
        <v>1237</v>
      </c>
      <c r="O702" s="1" t="s">
        <v>52</v>
      </c>
      <c r="P702" s="1" t="s">
        <v>52</v>
      </c>
      <c r="Q702" s="1" t="s">
        <v>1234</v>
      </c>
      <c r="R702" s="1" t="s">
        <v>62</v>
      </c>
      <c r="S702" s="1" t="s">
        <v>63</v>
      </c>
      <c r="T702" s="1" t="s">
        <v>63</v>
      </c>
      <c r="AR702" s="1" t="s">
        <v>52</v>
      </c>
      <c r="AS702" s="1" t="s">
        <v>52</v>
      </c>
      <c r="AU702" s="1" t="s">
        <v>1238</v>
      </c>
      <c r="AV702">
        <v>508</v>
      </c>
    </row>
    <row r="703" spans="1:48" ht="30" customHeight="1" x14ac:dyDescent="0.3">
      <c r="A703" s="15" t="s">
        <v>1239</v>
      </c>
      <c r="B703" s="15" t="s">
        <v>183</v>
      </c>
      <c r="C703" s="15" t="s">
        <v>60</v>
      </c>
      <c r="D703" s="13">
        <v>277</v>
      </c>
      <c r="E703" s="14"/>
      <c r="F703" s="14"/>
      <c r="G703" s="14"/>
      <c r="H703" s="14"/>
      <c r="I703" s="14"/>
      <c r="J703" s="14"/>
      <c r="K703" s="14"/>
      <c r="L703" s="14"/>
      <c r="M703" s="15"/>
      <c r="N703" s="1" t="s">
        <v>1240</v>
      </c>
      <c r="O703" s="1" t="s">
        <v>52</v>
      </c>
      <c r="P703" s="1" t="s">
        <v>52</v>
      </c>
      <c r="Q703" s="1" t="s">
        <v>1234</v>
      </c>
      <c r="R703" s="1" t="s">
        <v>62</v>
      </c>
      <c r="S703" s="1" t="s">
        <v>63</v>
      </c>
      <c r="T703" s="1" t="s">
        <v>63</v>
      </c>
      <c r="AR703" s="1" t="s">
        <v>52</v>
      </c>
      <c r="AS703" s="1" t="s">
        <v>52</v>
      </c>
      <c r="AU703" s="1" t="s">
        <v>1241</v>
      </c>
      <c r="AV703">
        <v>509</v>
      </c>
    </row>
    <row r="704" spans="1:48" ht="30" customHeight="1" x14ac:dyDescent="0.3">
      <c r="A704" s="15" t="s">
        <v>1236</v>
      </c>
      <c r="B704" s="15" t="s">
        <v>255</v>
      </c>
      <c r="C704" s="15" t="s">
        <v>60</v>
      </c>
      <c r="D704" s="13">
        <v>62</v>
      </c>
      <c r="E704" s="14"/>
      <c r="F704" s="14"/>
      <c r="G704" s="14"/>
      <c r="H704" s="14"/>
      <c r="I704" s="14"/>
      <c r="J704" s="14"/>
      <c r="K704" s="14"/>
      <c r="L704" s="14"/>
      <c r="M704" s="15"/>
      <c r="N704" s="1" t="s">
        <v>1242</v>
      </c>
      <c r="O704" s="1" t="s">
        <v>52</v>
      </c>
      <c r="P704" s="1" t="s">
        <v>52</v>
      </c>
      <c r="Q704" s="1" t="s">
        <v>1234</v>
      </c>
      <c r="R704" s="1" t="s">
        <v>62</v>
      </c>
      <c r="S704" s="1" t="s">
        <v>63</v>
      </c>
      <c r="T704" s="1" t="s">
        <v>63</v>
      </c>
      <c r="AR704" s="1" t="s">
        <v>52</v>
      </c>
      <c r="AS704" s="1" t="s">
        <v>52</v>
      </c>
      <c r="AU704" s="1" t="s">
        <v>1243</v>
      </c>
      <c r="AV704">
        <v>510</v>
      </c>
    </row>
    <row r="705" spans="1:48" ht="30" customHeight="1" x14ac:dyDescent="0.3">
      <c r="A705" s="15" t="s">
        <v>1239</v>
      </c>
      <c r="B705" s="15" t="s">
        <v>174</v>
      </c>
      <c r="C705" s="15" t="s">
        <v>60</v>
      </c>
      <c r="D705" s="13">
        <v>62</v>
      </c>
      <c r="E705" s="14"/>
      <c r="F705" s="14"/>
      <c r="G705" s="14"/>
      <c r="H705" s="14"/>
      <c r="I705" s="14"/>
      <c r="J705" s="14"/>
      <c r="K705" s="14"/>
      <c r="L705" s="14"/>
      <c r="M705" s="15"/>
      <c r="N705" s="1" t="s">
        <v>1244</v>
      </c>
      <c r="O705" s="1" t="s">
        <v>52</v>
      </c>
      <c r="P705" s="1" t="s">
        <v>52</v>
      </c>
      <c r="Q705" s="1" t="s">
        <v>1234</v>
      </c>
      <c r="R705" s="1" t="s">
        <v>62</v>
      </c>
      <c r="S705" s="1" t="s">
        <v>63</v>
      </c>
      <c r="T705" s="1" t="s">
        <v>63</v>
      </c>
      <c r="AR705" s="1" t="s">
        <v>52</v>
      </c>
      <c r="AS705" s="1" t="s">
        <v>52</v>
      </c>
      <c r="AU705" s="1" t="s">
        <v>1245</v>
      </c>
      <c r="AV705">
        <v>511</v>
      </c>
    </row>
    <row r="706" spans="1:48" ht="30" customHeight="1" x14ac:dyDescent="0.3">
      <c r="A706" s="15" t="s">
        <v>1236</v>
      </c>
      <c r="B706" s="15" t="s">
        <v>1227</v>
      </c>
      <c r="C706" s="15" t="s">
        <v>60</v>
      </c>
      <c r="D706" s="13">
        <v>200</v>
      </c>
      <c r="E706" s="14"/>
      <c r="F706" s="14"/>
      <c r="G706" s="14"/>
      <c r="H706" s="14"/>
      <c r="I706" s="14"/>
      <c r="J706" s="14"/>
      <c r="K706" s="14"/>
      <c r="L706" s="14"/>
      <c r="M706" s="15"/>
      <c r="N706" s="1" t="s">
        <v>1246</v>
      </c>
      <c r="O706" s="1" t="s">
        <v>52</v>
      </c>
      <c r="P706" s="1" t="s">
        <v>52</v>
      </c>
      <c r="Q706" s="1" t="s">
        <v>1234</v>
      </c>
      <c r="R706" s="1" t="s">
        <v>62</v>
      </c>
      <c r="S706" s="1" t="s">
        <v>63</v>
      </c>
      <c r="T706" s="1" t="s">
        <v>63</v>
      </c>
      <c r="AR706" s="1" t="s">
        <v>52</v>
      </c>
      <c r="AS706" s="1" t="s">
        <v>52</v>
      </c>
      <c r="AU706" s="1" t="s">
        <v>1247</v>
      </c>
      <c r="AV706">
        <v>512</v>
      </c>
    </row>
    <row r="707" spans="1:48" ht="30" customHeight="1" x14ac:dyDescent="0.3">
      <c r="A707" s="15" t="s">
        <v>1248</v>
      </c>
      <c r="B707" s="15" t="s">
        <v>1249</v>
      </c>
      <c r="C707" s="15" t="s">
        <v>1250</v>
      </c>
      <c r="D707" s="13">
        <v>-887</v>
      </c>
      <c r="E707" s="14"/>
      <c r="F707" s="14"/>
      <c r="G707" s="14"/>
      <c r="H707" s="14"/>
      <c r="I707" s="14"/>
      <c r="J707" s="14"/>
      <c r="K707" s="14"/>
      <c r="L707" s="14"/>
      <c r="M707" s="15"/>
      <c r="N707" s="1" t="s">
        <v>1251</v>
      </c>
      <c r="O707" s="1" t="s">
        <v>52</v>
      </c>
      <c r="P707" s="1" t="s">
        <v>52</v>
      </c>
      <c r="Q707" s="1" t="s">
        <v>1234</v>
      </c>
      <c r="R707" s="1" t="s">
        <v>63</v>
      </c>
      <c r="S707" s="1" t="s">
        <v>63</v>
      </c>
      <c r="T707" s="1" t="s">
        <v>62</v>
      </c>
      <c r="AR707" s="1" t="s">
        <v>52</v>
      </c>
      <c r="AS707" s="1" t="s">
        <v>52</v>
      </c>
      <c r="AU707" s="1" t="s">
        <v>1252</v>
      </c>
      <c r="AV707">
        <v>513</v>
      </c>
    </row>
    <row r="708" spans="1:48" ht="30" customHeight="1" x14ac:dyDescent="0.3">
      <c r="A708" s="15" t="s">
        <v>1239</v>
      </c>
      <c r="B708" s="15" t="s">
        <v>180</v>
      </c>
      <c r="C708" s="15" t="s">
        <v>60</v>
      </c>
      <c r="D708" s="13">
        <v>50</v>
      </c>
      <c r="E708" s="14"/>
      <c r="F708" s="14"/>
      <c r="G708" s="14"/>
      <c r="H708" s="14"/>
      <c r="I708" s="14"/>
      <c r="J708" s="14"/>
      <c r="K708" s="14"/>
      <c r="L708" s="14"/>
      <c r="M708" s="15"/>
      <c r="N708" s="1" t="s">
        <v>1253</v>
      </c>
      <c r="O708" s="1" t="s">
        <v>52</v>
      </c>
      <c r="P708" s="1" t="s">
        <v>52</v>
      </c>
      <c r="Q708" s="1" t="s">
        <v>1234</v>
      </c>
      <c r="R708" s="1" t="s">
        <v>62</v>
      </c>
      <c r="S708" s="1" t="s">
        <v>63</v>
      </c>
      <c r="T708" s="1" t="s">
        <v>63</v>
      </c>
      <c r="AR708" s="1" t="s">
        <v>52</v>
      </c>
      <c r="AS708" s="1" t="s">
        <v>52</v>
      </c>
      <c r="AU708" s="1" t="s">
        <v>1254</v>
      </c>
      <c r="AV708">
        <v>514</v>
      </c>
    </row>
    <row r="709" spans="1:48" ht="30" customHeight="1" x14ac:dyDescent="0.3">
      <c r="A709" s="15" t="s">
        <v>1255</v>
      </c>
      <c r="B709" s="15" t="s">
        <v>249</v>
      </c>
      <c r="C709" s="15" t="s">
        <v>60</v>
      </c>
      <c r="D709" s="13">
        <v>20</v>
      </c>
      <c r="E709" s="14"/>
      <c r="F709" s="14"/>
      <c r="G709" s="14"/>
      <c r="H709" s="14"/>
      <c r="I709" s="14"/>
      <c r="J709" s="14"/>
      <c r="K709" s="14"/>
      <c r="L709" s="14"/>
      <c r="M709" s="15"/>
      <c r="N709" s="1" t="s">
        <v>1256</v>
      </c>
      <c r="O709" s="1" t="s">
        <v>52</v>
      </c>
      <c r="P709" s="1" t="s">
        <v>52</v>
      </c>
      <c r="Q709" s="1" t="s">
        <v>1234</v>
      </c>
      <c r="R709" s="1" t="s">
        <v>62</v>
      </c>
      <c r="S709" s="1" t="s">
        <v>63</v>
      </c>
      <c r="T709" s="1" t="s">
        <v>63</v>
      </c>
      <c r="AR709" s="1" t="s">
        <v>52</v>
      </c>
      <c r="AS709" s="1" t="s">
        <v>52</v>
      </c>
      <c r="AU709" s="1" t="s">
        <v>1257</v>
      </c>
      <c r="AV709">
        <v>515</v>
      </c>
    </row>
    <row r="710" spans="1:48" ht="30" customHeight="1" x14ac:dyDescent="0.3">
      <c r="A710" s="15" t="s">
        <v>1239</v>
      </c>
      <c r="B710" s="15" t="s">
        <v>1209</v>
      </c>
      <c r="C710" s="15" t="s">
        <v>60</v>
      </c>
      <c r="D710" s="13">
        <v>20</v>
      </c>
      <c r="E710" s="14"/>
      <c r="F710" s="14"/>
      <c r="G710" s="14"/>
      <c r="H710" s="14"/>
      <c r="I710" s="14"/>
      <c r="J710" s="14"/>
      <c r="K710" s="14"/>
      <c r="L710" s="14"/>
      <c r="M710" s="15"/>
      <c r="N710" s="1" t="s">
        <v>1258</v>
      </c>
      <c r="O710" s="1" t="s">
        <v>52</v>
      </c>
      <c r="P710" s="1" t="s">
        <v>52</v>
      </c>
      <c r="Q710" s="1" t="s">
        <v>1234</v>
      </c>
      <c r="R710" s="1" t="s">
        <v>62</v>
      </c>
      <c r="S710" s="1" t="s">
        <v>63</v>
      </c>
      <c r="T710" s="1" t="s">
        <v>63</v>
      </c>
      <c r="AR710" s="1" t="s">
        <v>52</v>
      </c>
      <c r="AS710" s="1" t="s">
        <v>52</v>
      </c>
      <c r="AU710" s="1" t="s">
        <v>1259</v>
      </c>
      <c r="AV710">
        <v>516</v>
      </c>
    </row>
    <row r="711" spans="1:48" ht="30" customHeight="1" x14ac:dyDescent="0.3">
      <c r="A711" s="13"/>
      <c r="B711" s="13"/>
      <c r="C711" s="13"/>
      <c r="D711" s="13"/>
      <c r="E711" s="14"/>
      <c r="F711" s="14"/>
      <c r="G711" s="14"/>
      <c r="H711" s="14"/>
      <c r="I711" s="14"/>
      <c r="J711" s="14"/>
      <c r="K711" s="14"/>
      <c r="L711" s="14"/>
      <c r="M711" s="13"/>
      <c r="Q711" s="1" t="s">
        <v>1234</v>
      </c>
    </row>
    <row r="712" spans="1:48" ht="30" customHeight="1" x14ac:dyDescent="0.3">
      <c r="A712" s="13"/>
      <c r="B712" s="13"/>
      <c r="C712" s="13"/>
      <c r="D712" s="13"/>
      <c r="E712" s="14"/>
      <c r="F712" s="14"/>
      <c r="G712" s="14"/>
      <c r="H712" s="14"/>
      <c r="I712" s="14"/>
      <c r="J712" s="14"/>
      <c r="K712" s="14"/>
      <c r="L712" s="14"/>
      <c r="M712" s="13"/>
      <c r="Q712" s="1" t="s">
        <v>1234</v>
      </c>
    </row>
    <row r="713" spans="1:48" ht="30" customHeight="1" x14ac:dyDescent="0.3">
      <c r="A713" s="13"/>
      <c r="B713" s="13"/>
      <c r="C713" s="13"/>
      <c r="D713" s="13"/>
      <c r="E713" s="14"/>
      <c r="F713" s="14"/>
      <c r="G713" s="14"/>
      <c r="H713" s="14"/>
      <c r="I713" s="14"/>
      <c r="J713" s="14"/>
      <c r="K713" s="14"/>
      <c r="L713" s="14"/>
      <c r="M713" s="13"/>
      <c r="Q713" s="1" t="s">
        <v>1234</v>
      </c>
    </row>
    <row r="714" spans="1:48" ht="30" customHeight="1" x14ac:dyDescent="0.3">
      <c r="A714" s="13"/>
      <c r="B714" s="13"/>
      <c r="C714" s="13"/>
      <c r="D714" s="13"/>
      <c r="E714" s="14"/>
      <c r="F714" s="14"/>
      <c r="G714" s="14"/>
      <c r="H714" s="14"/>
      <c r="I714" s="14"/>
      <c r="J714" s="14"/>
      <c r="K714" s="14"/>
      <c r="L714" s="14"/>
      <c r="M714" s="13"/>
      <c r="Q714" s="1" t="s">
        <v>1234</v>
      </c>
    </row>
    <row r="715" spans="1:48" ht="30" customHeight="1" x14ac:dyDescent="0.3">
      <c r="A715" s="13"/>
      <c r="B715" s="13"/>
      <c r="C715" s="13"/>
      <c r="D715" s="13"/>
      <c r="E715" s="14"/>
      <c r="F715" s="14"/>
      <c r="G715" s="14"/>
      <c r="H715" s="14"/>
      <c r="I715" s="14"/>
      <c r="J715" s="14"/>
      <c r="K715" s="14"/>
      <c r="L715" s="14"/>
      <c r="M715" s="13"/>
      <c r="Q715" s="1" t="s">
        <v>1234</v>
      </c>
    </row>
    <row r="716" spans="1:48" ht="30" customHeight="1" x14ac:dyDescent="0.3">
      <c r="A716" s="13"/>
      <c r="B716" s="13"/>
      <c r="C716" s="13"/>
      <c r="D716" s="13"/>
      <c r="E716" s="14"/>
      <c r="F716" s="14"/>
      <c r="G716" s="14"/>
      <c r="H716" s="14"/>
      <c r="I716" s="14"/>
      <c r="J716" s="14"/>
      <c r="K716" s="14"/>
      <c r="L716" s="14"/>
      <c r="M716" s="13"/>
      <c r="Q716" s="1" t="s">
        <v>1234</v>
      </c>
    </row>
    <row r="717" spans="1:48" ht="30" customHeight="1" x14ac:dyDescent="0.3">
      <c r="A717" s="13"/>
      <c r="B717" s="13"/>
      <c r="C717" s="13"/>
      <c r="D717" s="13"/>
      <c r="E717" s="14"/>
      <c r="F717" s="14"/>
      <c r="G717" s="14"/>
      <c r="H717" s="14"/>
      <c r="I717" s="14"/>
      <c r="J717" s="14"/>
      <c r="K717" s="14"/>
      <c r="L717" s="14"/>
      <c r="M717" s="13"/>
      <c r="Q717" s="1" t="s">
        <v>1234</v>
      </c>
    </row>
    <row r="718" spans="1:48" ht="30" customHeight="1" x14ac:dyDescent="0.3">
      <c r="A718" s="13"/>
      <c r="B718" s="13"/>
      <c r="C718" s="13"/>
      <c r="D718" s="13"/>
      <c r="E718" s="14"/>
      <c r="F718" s="14"/>
      <c r="G718" s="14"/>
      <c r="H718" s="14"/>
      <c r="I718" s="14"/>
      <c r="J718" s="14"/>
      <c r="K718" s="14"/>
      <c r="L718" s="14"/>
      <c r="M718" s="13"/>
      <c r="Q718" s="1" t="s">
        <v>1234</v>
      </c>
    </row>
    <row r="719" spans="1:48" ht="30" customHeight="1" x14ac:dyDescent="0.3">
      <c r="A719" s="13"/>
      <c r="B719" s="13"/>
      <c r="C719" s="13"/>
      <c r="D719" s="13"/>
      <c r="E719" s="14"/>
      <c r="F719" s="14"/>
      <c r="G719" s="14"/>
      <c r="H719" s="14"/>
      <c r="I719" s="14"/>
      <c r="J719" s="14"/>
      <c r="K719" s="14"/>
      <c r="L719" s="14"/>
      <c r="M719" s="13"/>
      <c r="Q719" s="1" t="s">
        <v>1234</v>
      </c>
    </row>
    <row r="720" spans="1:48" ht="30" customHeight="1" x14ac:dyDescent="0.3">
      <c r="A720" s="13"/>
      <c r="B720" s="13"/>
      <c r="C720" s="13"/>
      <c r="D720" s="13"/>
      <c r="E720" s="14"/>
      <c r="F720" s="14"/>
      <c r="G720" s="14"/>
      <c r="H720" s="14"/>
      <c r="I720" s="14"/>
      <c r="J720" s="14"/>
      <c r="K720" s="14"/>
      <c r="L720" s="14"/>
      <c r="M720" s="13"/>
      <c r="Q720" s="1" t="s">
        <v>1234</v>
      </c>
    </row>
    <row r="721" spans="1:48" ht="30" customHeight="1" x14ac:dyDescent="0.3">
      <c r="A721" s="13"/>
      <c r="B721" s="13"/>
      <c r="C721" s="13"/>
      <c r="D721" s="13"/>
      <c r="E721" s="14"/>
      <c r="F721" s="14"/>
      <c r="G721" s="14"/>
      <c r="H721" s="14"/>
      <c r="I721" s="14"/>
      <c r="J721" s="14"/>
      <c r="K721" s="14"/>
      <c r="L721" s="14"/>
      <c r="M721" s="13"/>
      <c r="Q721" s="1" t="s">
        <v>1234</v>
      </c>
    </row>
    <row r="722" spans="1:48" ht="30" customHeight="1" x14ac:dyDescent="0.3">
      <c r="A722" s="13"/>
      <c r="B722" s="13"/>
      <c r="C722" s="13"/>
      <c r="D722" s="13"/>
      <c r="E722" s="14"/>
      <c r="F722" s="14"/>
      <c r="G722" s="14"/>
      <c r="H722" s="14"/>
      <c r="I722" s="14"/>
      <c r="J722" s="14"/>
      <c r="K722" s="14"/>
      <c r="L722" s="14"/>
      <c r="M722" s="13"/>
      <c r="Q722" s="1" t="s">
        <v>1234</v>
      </c>
    </row>
    <row r="723" spans="1:48" ht="30" customHeight="1" x14ac:dyDescent="0.3">
      <c r="A723" s="15" t="s">
        <v>106</v>
      </c>
      <c r="B723" s="13"/>
      <c r="C723" s="13"/>
      <c r="D723" s="13"/>
      <c r="E723" s="14"/>
      <c r="F723" s="14">
        <f>SUMIF(Q701:Q722,"010119",F701:F722)</f>
        <v>0</v>
      </c>
      <c r="G723" s="14"/>
      <c r="H723" s="14">
        <f>SUMIF(Q701:Q722,"010119",H701:H722)</f>
        <v>0</v>
      </c>
      <c r="I723" s="14"/>
      <c r="J723" s="14">
        <f>SUMIF(Q701:Q722,"010119",J701:J722)</f>
        <v>0</v>
      </c>
      <c r="K723" s="14"/>
      <c r="L723" s="14">
        <f>SUMIF(Q701:Q722,"010119",L701:L722)</f>
        <v>0</v>
      </c>
      <c r="M723" s="13"/>
      <c r="N723" t="s">
        <v>107</v>
      </c>
    </row>
    <row r="724" spans="1:48" ht="30" customHeight="1" x14ac:dyDescent="0.3">
      <c r="A724" s="15" t="s">
        <v>1260</v>
      </c>
      <c r="B724" s="15" t="s">
        <v>52</v>
      </c>
      <c r="C724" s="13"/>
      <c r="D724" s="13"/>
      <c r="E724" s="14"/>
      <c r="F724" s="14"/>
      <c r="G724" s="14"/>
      <c r="H724" s="14"/>
      <c r="I724" s="14"/>
      <c r="J724" s="14"/>
      <c r="K724" s="14"/>
      <c r="L724" s="14"/>
      <c r="M724" s="13"/>
      <c r="Q724" s="1" t="s">
        <v>1261</v>
      </c>
    </row>
    <row r="725" spans="1:48" ht="30" customHeight="1" x14ac:dyDescent="0.3">
      <c r="A725" s="15" t="s">
        <v>1262</v>
      </c>
      <c r="B725" s="15" t="s">
        <v>1263</v>
      </c>
      <c r="C725" s="15" t="s">
        <v>698</v>
      </c>
      <c r="D725" s="13">
        <v>4</v>
      </c>
      <c r="E725" s="14"/>
      <c r="F725" s="14"/>
      <c r="G725" s="14"/>
      <c r="H725" s="14"/>
      <c r="I725" s="14"/>
      <c r="J725" s="14"/>
      <c r="K725" s="14"/>
      <c r="L725" s="14"/>
      <c r="M725" s="15"/>
      <c r="N725" s="1" t="s">
        <v>1264</v>
      </c>
      <c r="O725" s="1" t="s">
        <v>52</v>
      </c>
      <c r="P725" s="1" t="s">
        <v>52</v>
      </c>
      <c r="Q725" s="1" t="s">
        <v>1261</v>
      </c>
      <c r="R725" s="1" t="s">
        <v>62</v>
      </c>
      <c r="S725" s="1" t="s">
        <v>63</v>
      </c>
      <c r="T725" s="1" t="s">
        <v>63</v>
      </c>
      <c r="AR725" s="1" t="s">
        <v>52</v>
      </c>
      <c r="AS725" s="1" t="s">
        <v>52</v>
      </c>
      <c r="AU725" s="1" t="s">
        <v>1265</v>
      </c>
      <c r="AV725">
        <v>528</v>
      </c>
    </row>
    <row r="726" spans="1:48" ht="30" customHeight="1" x14ac:dyDescent="0.3">
      <c r="A726" s="15" t="s">
        <v>1266</v>
      </c>
      <c r="B726" s="15" t="s">
        <v>1267</v>
      </c>
      <c r="C726" s="15" t="s">
        <v>273</v>
      </c>
      <c r="D726" s="13">
        <v>1</v>
      </c>
      <c r="E726" s="14"/>
      <c r="F726" s="14"/>
      <c r="G726" s="14"/>
      <c r="H726" s="14"/>
      <c r="I726" s="14"/>
      <c r="J726" s="14"/>
      <c r="K726" s="14"/>
      <c r="L726" s="14"/>
      <c r="M726" s="15"/>
      <c r="N726" s="1" t="s">
        <v>1268</v>
      </c>
      <c r="O726" s="1" t="s">
        <v>52</v>
      </c>
      <c r="P726" s="1" t="s">
        <v>52</v>
      </c>
      <c r="Q726" s="1" t="s">
        <v>1261</v>
      </c>
      <c r="R726" s="1" t="s">
        <v>62</v>
      </c>
      <c r="S726" s="1" t="s">
        <v>63</v>
      </c>
      <c r="T726" s="1" t="s">
        <v>63</v>
      </c>
      <c r="AR726" s="1" t="s">
        <v>52</v>
      </c>
      <c r="AS726" s="1" t="s">
        <v>52</v>
      </c>
      <c r="AU726" s="1" t="s">
        <v>1269</v>
      </c>
      <c r="AV726">
        <v>529</v>
      </c>
    </row>
    <row r="727" spans="1:48" ht="30" customHeight="1" x14ac:dyDescent="0.3">
      <c r="A727" s="15" t="s">
        <v>1270</v>
      </c>
      <c r="B727" s="15" t="s">
        <v>1267</v>
      </c>
      <c r="C727" s="15" t="s">
        <v>273</v>
      </c>
      <c r="D727" s="13">
        <v>-1</v>
      </c>
      <c r="E727" s="14"/>
      <c r="F727" s="14"/>
      <c r="G727" s="14"/>
      <c r="H727" s="14"/>
      <c r="I727" s="14"/>
      <c r="J727" s="14"/>
      <c r="K727" s="14"/>
      <c r="L727" s="14"/>
      <c r="M727" s="15"/>
      <c r="N727" s="1" t="s">
        <v>1271</v>
      </c>
      <c r="O727" s="1" t="s">
        <v>52</v>
      </c>
      <c r="P727" s="1" t="s">
        <v>52</v>
      </c>
      <c r="Q727" s="1" t="s">
        <v>1261</v>
      </c>
      <c r="R727" s="1" t="s">
        <v>63</v>
      </c>
      <c r="S727" s="1" t="s">
        <v>63</v>
      </c>
      <c r="T727" s="1" t="s">
        <v>62</v>
      </c>
      <c r="AR727" s="1" t="s">
        <v>52</v>
      </c>
      <c r="AS727" s="1" t="s">
        <v>52</v>
      </c>
      <c r="AU727" s="1" t="s">
        <v>1272</v>
      </c>
      <c r="AV727">
        <v>539</v>
      </c>
    </row>
    <row r="728" spans="1:48" ht="30" customHeight="1" x14ac:dyDescent="0.3">
      <c r="A728" s="13"/>
      <c r="B728" s="13"/>
      <c r="C728" s="13"/>
      <c r="D728" s="13"/>
      <c r="E728" s="14"/>
      <c r="F728" s="14"/>
      <c r="G728" s="14"/>
      <c r="H728" s="14"/>
      <c r="I728" s="14"/>
      <c r="J728" s="14"/>
      <c r="K728" s="14"/>
      <c r="L728" s="14"/>
      <c r="M728" s="13"/>
      <c r="Q728" s="1" t="s">
        <v>1261</v>
      </c>
    </row>
    <row r="729" spans="1:48" ht="30" customHeight="1" x14ac:dyDescent="0.3">
      <c r="A729" s="13"/>
      <c r="B729" s="13"/>
      <c r="C729" s="13"/>
      <c r="D729" s="13"/>
      <c r="E729" s="14"/>
      <c r="F729" s="14"/>
      <c r="G729" s="14"/>
      <c r="H729" s="14"/>
      <c r="I729" s="14"/>
      <c r="J729" s="14"/>
      <c r="K729" s="14"/>
      <c r="L729" s="14"/>
      <c r="M729" s="13"/>
      <c r="Q729" s="1" t="s">
        <v>1261</v>
      </c>
    </row>
    <row r="730" spans="1:48" ht="30" customHeight="1" x14ac:dyDescent="0.3">
      <c r="A730" s="13"/>
      <c r="B730" s="13"/>
      <c r="C730" s="13"/>
      <c r="D730" s="13"/>
      <c r="E730" s="14"/>
      <c r="F730" s="14"/>
      <c r="G730" s="14"/>
      <c r="H730" s="14"/>
      <c r="I730" s="14"/>
      <c r="J730" s="14"/>
      <c r="K730" s="14"/>
      <c r="L730" s="14"/>
      <c r="M730" s="13"/>
      <c r="Q730" s="1" t="s">
        <v>1261</v>
      </c>
    </row>
    <row r="731" spans="1:48" ht="30" customHeight="1" x14ac:dyDescent="0.3">
      <c r="A731" s="13"/>
      <c r="B731" s="13"/>
      <c r="C731" s="13"/>
      <c r="D731" s="13"/>
      <c r="E731" s="14"/>
      <c r="F731" s="14"/>
      <c r="G731" s="14"/>
      <c r="H731" s="14"/>
      <c r="I731" s="14"/>
      <c r="J731" s="14"/>
      <c r="K731" s="14"/>
      <c r="L731" s="14"/>
      <c r="M731" s="13"/>
      <c r="Q731" s="1" t="s">
        <v>1261</v>
      </c>
    </row>
    <row r="732" spans="1:48" ht="30" customHeight="1" x14ac:dyDescent="0.3">
      <c r="A732" s="13"/>
      <c r="B732" s="13"/>
      <c r="C732" s="13"/>
      <c r="D732" s="13"/>
      <c r="E732" s="14"/>
      <c r="F732" s="14"/>
      <c r="G732" s="14"/>
      <c r="H732" s="14"/>
      <c r="I732" s="14"/>
      <c r="J732" s="14"/>
      <c r="K732" s="14"/>
      <c r="L732" s="14"/>
      <c r="M732" s="13"/>
      <c r="Q732" s="1" t="s">
        <v>1261</v>
      </c>
    </row>
    <row r="733" spans="1:48" ht="30" customHeight="1" x14ac:dyDescent="0.3">
      <c r="A733" s="13"/>
      <c r="B733" s="13"/>
      <c r="C733" s="13"/>
      <c r="D733" s="13"/>
      <c r="E733" s="14"/>
      <c r="F733" s="14"/>
      <c r="G733" s="14"/>
      <c r="H733" s="14"/>
      <c r="I733" s="14"/>
      <c r="J733" s="14"/>
      <c r="K733" s="14"/>
      <c r="L733" s="14"/>
      <c r="M733" s="13"/>
      <c r="Q733" s="1" t="s">
        <v>1261</v>
      </c>
    </row>
    <row r="734" spans="1:48" ht="30" customHeight="1" x14ac:dyDescent="0.3">
      <c r="A734" s="13"/>
      <c r="B734" s="13"/>
      <c r="C734" s="13"/>
      <c r="D734" s="13"/>
      <c r="E734" s="14"/>
      <c r="F734" s="14"/>
      <c r="G734" s="14"/>
      <c r="H734" s="14"/>
      <c r="I734" s="14"/>
      <c r="J734" s="14"/>
      <c r="K734" s="14"/>
      <c r="L734" s="14"/>
      <c r="M734" s="13"/>
      <c r="Q734" s="1" t="s">
        <v>1261</v>
      </c>
    </row>
    <row r="735" spans="1:48" ht="30" customHeight="1" x14ac:dyDescent="0.3">
      <c r="A735" s="13"/>
      <c r="B735" s="13"/>
      <c r="C735" s="13"/>
      <c r="D735" s="13"/>
      <c r="E735" s="14"/>
      <c r="F735" s="14"/>
      <c r="G735" s="14"/>
      <c r="H735" s="14"/>
      <c r="I735" s="14"/>
      <c r="J735" s="14"/>
      <c r="K735" s="14"/>
      <c r="L735" s="14"/>
      <c r="M735" s="13"/>
      <c r="Q735" s="1" t="s">
        <v>1261</v>
      </c>
    </row>
    <row r="736" spans="1:48" ht="30" customHeight="1" x14ac:dyDescent="0.3">
      <c r="A736" s="13"/>
      <c r="B736" s="13"/>
      <c r="C736" s="13"/>
      <c r="D736" s="13"/>
      <c r="E736" s="14"/>
      <c r="F736" s="14"/>
      <c r="G736" s="14"/>
      <c r="H736" s="14"/>
      <c r="I736" s="14"/>
      <c r="J736" s="14"/>
      <c r="K736" s="14"/>
      <c r="L736" s="14"/>
      <c r="M736" s="13"/>
      <c r="Q736" s="1" t="s">
        <v>1261</v>
      </c>
    </row>
    <row r="737" spans="1:48" ht="30" customHeight="1" x14ac:dyDescent="0.3">
      <c r="A737" s="13"/>
      <c r="B737" s="13"/>
      <c r="C737" s="13"/>
      <c r="D737" s="13"/>
      <c r="E737" s="14"/>
      <c r="F737" s="14"/>
      <c r="G737" s="14"/>
      <c r="H737" s="14"/>
      <c r="I737" s="14"/>
      <c r="J737" s="14"/>
      <c r="K737" s="14"/>
      <c r="L737" s="14"/>
      <c r="M737" s="13"/>
      <c r="Q737" s="1" t="s">
        <v>1261</v>
      </c>
    </row>
    <row r="738" spans="1:48" ht="30" customHeight="1" x14ac:dyDescent="0.3">
      <c r="A738" s="13"/>
      <c r="B738" s="13"/>
      <c r="C738" s="13"/>
      <c r="D738" s="13"/>
      <c r="E738" s="14"/>
      <c r="F738" s="14"/>
      <c r="G738" s="14"/>
      <c r="H738" s="14"/>
      <c r="I738" s="14"/>
      <c r="J738" s="14"/>
      <c r="K738" s="14"/>
      <c r="L738" s="14"/>
      <c r="M738" s="13"/>
      <c r="Q738" s="1" t="s">
        <v>1261</v>
      </c>
    </row>
    <row r="739" spans="1:48" ht="30" customHeight="1" x14ac:dyDescent="0.3">
      <c r="A739" s="13"/>
      <c r="B739" s="13"/>
      <c r="C739" s="13"/>
      <c r="D739" s="13"/>
      <c r="E739" s="14"/>
      <c r="F739" s="14"/>
      <c r="G739" s="14"/>
      <c r="H739" s="14"/>
      <c r="I739" s="14"/>
      <c r="J739" s="14"/>
      <c r="K739" s="14"/>
      <c r="L739" s="14"/>
      <c r="M739" s="13"/>
      <c r="Q739" s="1" t="s">
        <v>1261</v>
      </c>
    </row>
    <row r="740" spans="1:48" ht="30" customHeight="1" x14ac:dyDescent="0.3">
      <c r="A740" s="13"/>
      <c r="B740" s="13"/>
      <c r="C740" s="13"/>
      <c r="D740" s="13"/>
      <c r="E740" s="14"/>
      <c r="F740" s="14"/>
      <c r="G740" s="14"/>
      <c r="H740" s="14"/>
      <c r="I740" s="14"/>
      <c r="J740" s="14"/>
      <c r="K740" s="14"/>
      <c r="L740" s="14"/>
      <c r="M740" s="13"/>
      <c r="Q740" s="1" t="s">
        <v>1261</v>
      </c>
    </row>
    <row r="741" spans="1:48" ht="30" customHeight="1" x14ac:dyDescent="0.3">
      <c r="A741" s="13"/>
      <c r="B741" s="13"/>
      <c r="C741" s="13"/>
      <c r="D741" s="13"/>
      <c r="E741" s="14"/>
      <c r="F741" s="14"/>
      <c r="G741" s="14"/>
      <c r="H741" s="14"/>
      <c r="I741" s="14"/>
      <c r="J741" s="14"/>
      <c r="K741" s="14"/>
      <c r="L741" s="14"/>
      <c r="M741" s="13"/>
      <c r="Q741" s="1" t="s">
        <v>1261</v>
      </c>
    </row>
    <row r="742" spans="1:48" ht="30" customHeight="1" x14ac:dyDescent="0.3">
      <c r="A742" s="13"/>
      <c r="B742" s="13"/>
      <c r="C742" s="13"/>
      <c r="D742" s="13"/>
      <c r="E742" s="14"/>
      <c r="F742" s="14"/>
      <c r="G742" s="14"/>
      <c r="H742" s="14"/>
      <c r="I742" s="14"/>
      <c r="J742" s="14"/>
      <c r="K742" s="14"/>
      <c r="L742" s="14"/>
      <c r="M742" s="13"/>
      <c r="Q742" s="1" t="s">
        <v>1261</v>
      </c>
    </row>
    <row r="743" spans="1:48" ht="30" customHeight="1" x14ac:dyDescent="0.3">
      <c r="A743" s="13"/>
      <c r="B743" s="13"/>
      <c r="C743" s="13"/>
      <c r="D743" s="13"/>
      <c r="E743" s="14"/>
      <c r="F743" s="14"/>
      <c r="G743" s="14"/>
      <c r="H743" s="14"/>
      <c r="I743" s="14"/>
      <c r="J743" s="14"/>
      <c r="K743" s="14"/>
      <c r="L743" s="14"/>
      <c r="M743" s="13"/>
      <c r="Q743" s="1" t="s">
        <v>1261</v>
      </c>
    </row>
    <row r="744" spans="1:48" ht="30" customHeight="1" x14ac:dyDescent="0.3">
      <c r="A744" s="13"/>
      <c r="B744" s="13"/>
      <c r="C744" s="13"/>
      <c r="D744" s="13"/>
      <c r="E744" s="14"/>
      <c r="F744" s="14"/>
      <c r="G744" s="14"/>
      <c r="H744" s="14"/>
      <c r="I744" s="14"/>
      <c r="J744" s="14"/>
      <c r="K744" s="14"/>
      <c r="L744" s="14"/>
      <c r="M744" s="13"/>
      <c r="Q744" s="1" t="s">
        <v>1261</v>
      </c>
    </row>
    <row r="745" spans="1:48" ht="30" customHeight="1" x14ac:dyDescent="0.3">
      <c r="A745" s="13"/>
      <c r="B745" s="13"/>
      <c r="C745" s="13"/>
      <c r="D745" s="13"/>
      <c r="E745" s="14"/>
      <c r="F745" s="14"/>
      <c r="G745" s="14"/>
      <c r="H745" s="14"/>
      <c r="I745" s="14"/>
      <c r="J745" s="14"/>
      <c r="K745" s="14"/>
      <c r="L745" s="14"/>
      <c r="M745" s="13"/>
      <c r="Q745" s="1" t="s">
        <v>1261</v>
      </c>
    </row>
    <row r="746" spans="1:48" ht="30" customHeight="1" x14ac:dyDescent="0.3">
      <c r="A746" s="13"/>
      <c r="B746" s="13"/>
      <c r="C746" s="13"/>
      <c r="D746" s="13"/>
      <c r="E746" s="14"/>
      <c r="F746" s="14"/>
      <c r="G746" s="14"/>
      <c r="H746" s="14"/>
      <c r="I746" s="14"/>
      <c r="J746" s="14"/>
      <c r="K746" s="14"/>
      <c r="L746" s="14"/>
      <c r="M746" s="13"/>
      <c r="Q746" s="1" t="s">
        <v>1261</v>
      </c>
    </row>
    <row r="747" spans="1:48" ht="30" customHeight="1" x14ac:dyDescent="0.3">
      <c r="A747" s="15" t="s">
        <v>106</v>
      </c>
      <c r="B747" s="13"/>
      <c r="C747" s="13"/>
      <c r="D747" s="13"/>
      <c r="E747" s="14"/>
      <c r="F747" s="14">
        <f>SUMIF(Q725:Q746,"010120",F725:F746)</f>
        <v>0</v>
      </c>
      <c r="G747" s="14"/>
      <c r="H747" s="14">
        <f>SUMIF(Q725:Q746,"010120",H725:H746)</f>
        <v>0</v>
      </c>
      <c r="I747" s="14"/>
      <c r="J747" s="14">
        <f>SUMIF(Q725:Q746,"010120",J725:J746)</f>
        <v>0</v>
      </c>
      <c r="K747" s="14"/>
      <c r="L747" s="14">
        <f>SUMIF(Q725:Q746,"010120",L725:L746)</f>
        <v>0</v>
      </c>
      <c r="M747" s="13"/>
      <c r="N747" t="s">
        <v>107</v>
      </c>
    </row>
    <row r="748" spans="1:48" ht="30" customHeight="1" x14ac:dyDescent="0.3">
      <c r="A748" s="15" t="s">
        <v>1273</v>
      </c>
      <c r="B748" s="15" t="s">
        <v>52</v>
      </c>
      <c r="C748" s="13"/>
      <c r="D748" s="13"/>
      <c r="E748" s="14"/>
      <c r="F748" s="14"/>
      <c r="G748" s="14"/>
      <c r="H748" s="14"/>
      <c r="I748" s="14"/>
      <c r="J748" s="14"/>
      <c r="K748" s="14"/>
      <c r="L748" s="14"/>
      <c r="M748" s="13"/>
      <c r="Q748" s="1" t="s">
        <v>1274</v>
      </c>
    </row>
    <row r="749" spans="1:48" ht="30" customHeight="1" x14ac:dyDescent="0.3">
      <c r="A749" s="15" t="s">
        <v>110</v>
      </c>
      <c r="B749" s="15" t="s">
        <v>52</v>
      </c>
      <c r="C749" s="15" t="s">
        <v>1275</v>
      </c>
      <c r="D749" s="13">
        <v>1</v>
      </c>
      <c r="E749" s="14"/>
      <c r="F749" s="14"/>
      <c r="G749" s="14"/>
      <c r="H749" s="14"/>
      <c r="I749" s="14"/>
      <c r="J749" s="14"/>
      <c r="K749" s="14"/>
      <c r="L749" s="14"/>
      <c r="M749" s="15" t="s">
        <v>113</v>
      </c>
      <c r="N749" s="1" t="s">
        <v>1276</v>
      </c>
      <c r="O749" s="1" t="s">
        <v>52</v>
      </c>
      <c r="P749" s="1" t="s">
        <v>52</v>
      </c>
      <c r="Q749" s="1" t="s">
        <v>52</v>
      </c>
      <c r="R749" s="1" t="s">
        <v>62</v>
      </c>
      <c r="S749" s="1" t="s">
        <v>63</v>
      </c>
      <c r="T749" s="1" t="s">
        <v>63</v>
      </c>
      <c r="AR749" s="1" t="s">
        <v>113</v>
      </c>
      <c r="AS749" s="1" t="s">
        <v>52</v>
      </c>
      <c r="AU749" s="1" t="s">
        <v>1277</v>
      </c>
      <c r="AV749">
        <v>542</v>
      </c>
    </row>
    <row r="750" spans="1:48" ht="30" customHeight="1" x14ac:dyDescent="0.3">
      <c r="A750" s="15" t="s">
        <v>1278</v>
      </c>
      <c r="B750" s="15" t="s">
        <v>52</v>
      </c>
      <c r="C750" s="15" t="s">
        <v>1275</v>
      </c>
      <c r="D750" s="13">
        <v>1</v>
      </c>
      <c r="E750" s="14"/>
      <c r="F750" s="14"/>
      <c r="G750" s="14"/>
      <c r="H750" s="14"/>
      <c r="I750" s="14"/>
      <c r="J750" s="14"/>
      <c r="K750" s="14"/>
      <c r="L750" s="14"/>
      <c r="M750" s="15" t="s">
        <v>113</v>
      </c>
      <c r="N750" s="1" t="s">
        <v>1279</v>
      </c>
      <c r="O750" s="1" t="s">
        <v>52</v>
      </c>
      <c r="P750" s="1" t="s">
        <v>52</v>
      </c>
      <c r="Q750" s="1" t="s">
        <v>52</v>
      </c>
      <c r="R750" s="1" t="s">
        <v>62</v>
      </c>
      <c r="S750" s="1" t="s">
        <v>63</v>
      </c>
      <c r="T750" s="1" t="s">
        <v>63</v>
      </c>
      <c r="AR750" s="1" t="s">
        <v>113</v>
      </c>
      <c r="AS750" s="1" t="s">
        <v>52</v>
      </c>
      <c r="AU750" s="1" t="s">
        <v>1280</v>
      </c>
      <c r="AV750">
        <v>543</v>
      </c>
    </row>
    <row r="751" spans="1:48" ht="30" customHeight="1" x14ac:dyDescent="0.3">
      <c r="A751" s="15" t="s">
        <v>1281</v>
      </c>
      <c r="B751" s="15" t="s">
        <v>52</v>
      </c>
      <c r="C751" s="15" t="s">
        <v>1275</v>
      </c>
      <c r="D751" s="13">
        <v>1</v>
      </c>
      <c r="E751" s="14"/>
      <c r="F751" s="14"/>
      <c r="G751" s="14"/>
      <c r="H751" s="14"/>
      <c r="I751" s="14"/>
      <c r="J751" s="14"/>
      <c r="K751" s="14"/>
      <c r="L751" s="14"/>
      <c r="M751" s="15" t="s">
        <v>113</v>
      </c>
      <c r="N751" s="1" t="s">
        <v>1282</v>
      </c>
      <c r="O751" s="1" t="s">
        <v>52</v>
      </c>
      <c r="P751" s="1" t="s">
        <v>52</v>
      </c>
      <c r="Q751" s="1" t="s">
        <v>52</v>
      </c>
      <c r="R751" s="1" t="s">
        <v>62</v>
      </c>
      <c r="S751" s="1" t="s">
        <v>63</v>
      </c>
      <c r="T751" s="1" t="s">
        <v>63</v>
      </c>
      <c r="AR751" s="1" t="s">
        <v>113</v>
      </c>
      <c r="AS751" s="1" t="s">
        <v>52</v>
      </c>
      <c r="AU751" s="1" t="s">
        <v>1283</v>
      </c>
      <c r="AV751">
        <v>544</v>
      </c>
    </row>
    <row r="752" spans="1:48" ht="30" customHeight="1" x14ac:dyDescent="0.3">
      <c r="A752" s="15"/>
      <c r="B752" s="15"/>
      <c r="C752" s="15"/>
      <c r="D752" s="13"/>
      <c r="E752" s="14"/>
      <c r="F752" s="14"/>
      <c r="G752" s="14"/>
      <c r="H752" s="14"/>
      <c r="I752" s="14"/>
      <c r="J752" s="14"/>
      <c r="K752" s="14"/>
      <c r="L752" s="14"/>
      <c r="M752" s="15"/>
      <c r="N752" s="1"/>
      <c r="O752" s="1"/>
      <c r="P752" s="1"/>
      <c r="Q752" s="1"/>
      <c r="R752" s="1"/>
      <c r="S752" s="1"/>
      <c r="T752" s="1"/>
      <c r="AR752" s="1"/>
      <c r="AS752" s="1"/>
      <c r="AU752" s="1"/>
    </row>
    <row r="753" spans="1:17" ht="30" customHeight="1" x14ac:dyDescent="0.3">
      <c r="A753" s="13"/>
      <c r="B753" s="13"/>
      <c r="C753" s="13"/>
      <c r="D753" s="13"/>
      <c r="E753" s="14"/>
      <c r="F753" s="14"/>
      <c r="G753" s="14"/>
      <c r="H753" s="14"/>
      <c r="I753" s="14"/>
      <c r="J753" s="14"/>
      <c r="K753" s="14"/>
      <c r="L753" s="14"/>
      <c r="M753" s="13"/>
      <c r="Q753" s="1" t="s">
        <v>1274</v>
      </c>
    </row>
    <row r="754" spans="1:17" ht="30" customHeight="1" x14ac:dyDescent="0.3">
      <c r="A754" s="13"/>
      <c r="B754" s="13"/>
      <c r="C754" s="13"/>
      <c r="D754" s="13"/>
      <c r="E754" s="14"/>
      <c r="F754" s="14"/>
      <c r="G754" s="14"/>
      <c r="H754" s="14"/>
      <c r="I754" s="14"/>
      <c r="J754" s="14"/>
      <c r="K754" s="14"/>
      <c r="L754" s="14"/>
      <c r="M754" s="13"/>
      <c r="Q754" s="1" t="s">
        <v>1274</v>
      </c>
    </row>
    <row r="755" spans="1:17" ht="30" customHeight="1" x14ac:dyDescent="0.3">
      <c r="A755" s="13"/>
      <c r="B755" s="13"/>
      <c r="C755" s="13"/>
      <c r="D755" s="13"/>
      <c r="E755" s="14"/>
      <c r="F755" s="14"/>
      <c r="G755" s="14"/>
      <c r="H755" s="14"/>
      <c r="I755" s="14"/>
      <c r="J755" s="14"/>
      <c r="K755" s="14"/>
      <c r="L755" s="14"/>
      <c r="M755" s="13"/>
      <c r="Q755" s="1" t="s">
        <v>1274</v>
      </c>
    </row>
    <row r="756" spans="1:17" ht="30" customHeight="1" x14ac:dyDescent="0.3">
      <c r="A756" s="13"/>
      <c r="B756" s="13"/>
      <c r="C756" s="13"/>
      <c r="D756" s="13"/>
      <c r="E756" s="14"/>
      <c r="F756" s="14"/>
      <c r="G756" s="14"/>
      <c r="H756" s="14"/>
      <c r="I756" s="14"/>
      <c r="J756" s="14"/>
      <c r="K756" s="14"/>
      <c r="L756" s="14"/>
      <c r="M756" s="13"/>
      <c r="Q756" s="1" t="s">
        <v>1274</v>
      </c>
    </row>
    <row r="757" spans="1:17" ht="30" customHeight="1" x14ac:dyDescent="0.3">
      <c r="A757" s="13"/>
      <c r="B757" s="13"/>
      <c r="C757" s="13"/>
      <c r="D757" s="13"/>
      <c r="E757" s="14"/>
      <c r="F757" s="14"/>
      <c r="G757" s="14"/>
      <c r="H757" s="14"/>
      <c r="I757" s="14"/>
      <c r="J757" s="14"/>
      <c r="K757" s="14"/>
      <c r="L757" s="14"/>
      <c r="M757" s="13"/>
      <c r="Q757" s="1" t="s">
        <v>1274</v>
      </c>
    </row>
    <row r="758" spans="1:17" ht="30" customHeight="1" x14ac:dyDescent="0.3">
      <c r="A758" s="13"/>
      <c r="B758" s="13"/>
      <c r="C758" s="13"/>
      <c r="D758" s="13"/>
      <c r="E758" s="14"/>
      <c r="F758" s="14"/>
      <c r="G758" s="14"/>
      <c r="H758" s="14"/>
      <c r="I758" s="14"/>
      <c r="J758" s="14"/>
      <c r="K758" s="14"/>
      <c r="L758" s="14"/>
      <c r="M758" s="13"/>
      <c r="Q758" s="1" t="s">
        <v>1274</v>
      </c>
    </row>
    <row r="759" spans="1:17" ht="30" customHeight="1" x14ac:dyDescent="0.3">
      <c r="A759" s="13"/>
      <c r="B759" s="13"/>
      <c r="C759" s="13"/>
      <c r="D759" s="13"/>
      <c r="E759" s="14"/>
      <c r="F759" s="14"/>
      <c r="G759" s="14"/>
      <c r="H759" s="14"/>
      <c r="I759" s="14"/>
      <c r="J759" s="14"/>
      <c r="K759" s="14"/>
      <c r="L759" s="14"/>
      <c r="M759" s="13"/>
      <c r="Q759" s="1" t="s">
        <v>1274</v>
      </c>
    </row>
    <row r="760" spans="1:17" ht="30" customHeight="1" x14ac:dyDescent="0.3">
      <c r="A760" s="13"/>
      <c r="B760" s="13"/>
      <c r="C760" s="13"/>
      <c r="D760" s="13"/>
      <c r="E760" s="14"/>
      <c r="F760" s="14"/>
      <c r="G760" s="14"/>
      <c r="H760" s="14"/>
      <c r="I760" s="14"/>
      <c r="J760" s="14"/>
      <c r="K760" s="14"/>
      <c r="L760" s="14"/>
      <c r="M760" s="13"/>
      <c r="Q760" s="1" t="s">
        <v>1274</v>
      </c>
    </row>
    <row r="761" spans="1:17" ht="30" customHeight="1" x14ac:dyDescent="0.3">
      <c r="A761" s="13"/>
      <c r="B761" s="13"/>
      <c r="C761" s="13"/>
      <c r="D761" s="13"/>
      <c r="E761" s="14"/>
      <c r="F761" s="14"/>
      <c r="G761" s="14"/>
      <c r="H761" s="14"/>
      <c r="I761" s="14"/>
      <c r="J761" s="14"/>
      <c r="K761" s="14"/>
      <c r="L761" s="14"/>
      <c r="M761" s="13"/>
      <c r="Q761" s="1" t="s">
        <v>1274</v>
      </c>
    </row>
    <row r="762" spans="1:17" ht="30" customHeight="1" x14ac:dyDescent="0.3">
      <c r="A762" s="13"/>
      <c r="B762" s="13"/>
      <c r="C762" s="13"/>
      <c r="D762" s="13"/>
      <c r="E762" s="14"/>
      <c r="F762" s="14"/>
      <c r="G762" s="14"/>
      <c r="H762" s="14"/>
      <c r="I762" s="14"/>
      <c r="J762" s="14"/>
      <c r="K762" s="14"/>
      <c r="L762" s="14"/>
      <c r="M762" s="13"/>
      <c r="Q762" s="1" t="s">
        <v>1274</v>
      </c>
    </row>
    <row r="763" spans="1:17" ht="30" customHeight="1" x14ac:dyDescent="0.3">
      <c r="A763" s="13"/>
      <c r="B763" s="13"/>
      <c r="C763" s="13"/>
      <c r="D763" s="13"/>
      <c r="E763" s="14"/>
      <c r="F763" s="14"/>
      <c r="G763" s="14"/>
      <c r="H763" s="14"/>
      <c r="I763" s="14"/>
      <c r="J763" s="14"/>
      <c r="K763" s="14"/>
      <c r="L763" s="14"/>
      <c r="M763" s="13"/>
      <c r="Q763" s="1" t="s">
        <v>1274</v>
      </c>
    </row>
    <row r="764" spans="1:17" ht="30" customHeight="1" x14ac:dyDescent="0.3">
      <c r="A764" s="13"/>
      <c r="B764" s="13"/>
      <c r="C764" s="13"/>
      <c r="D764" s="13"/>
      <c r="E764" s="14"/>
      <c r="F764" s="14"/>
      <c r="G764" s="14"/>
      <c r="H764" s="14"/>
      <c r="I764" s="14"/>
      <c r="J764" s="14"/>
      <c r="K764" s="14"/>
      <c r="L764" s="14"/>
      <c r="M764" s="13"/>
      <c r="Q764" s="1" t="s">
        <v>1274</v>
      </c>
    </row>
    <row r="765" spans="1:17" ht="30" customHeight="1" x14ac:dyDescent="0.3">
      <c r="A765" s="13"/>
      <c r="B765" s="13"/>
      <c r="C765" s="13"/>
      <c r="D765" s="13"/>
      <c r="E765" s="14"/>
      <c r="F765" s="14"/>
      <c r="G765" s="14"/>
      <c r="H765" s="14"/>
      <c r="I765" s="14"/>
      <c r="J765" s="14"/>
      <c r="K765" s="14"/>
      <c r="L765" s="14"/>
      <c r="M765" s="13"/>
      <c r="Q765" s="1" t="s">
        <v>1274</v>
      </c>
    </row>
    <row r="766" spans="1:17" ht="30" customHeight="1" x14ac:dyDescent="0.3">
      <c r="A766" s="13"/>
      <c r="B766" s="13"/>
      <c r="C766" s="13"/>
      <c r="D766" s="13"/>
      <c r="E766" s="14"/>
      <c r="F766" s="14"/>
      <c r="G766" s="14"/>
      <c r="H766" s="14"/>
      <c r="I766" s="14"/>
      <c r="J766" s="14"/>
      <c r="K766" s="14"/>
      <c r="L766" s="14"/>
      <c r="M766" s="13"/>
      <c r="Q766" s="1" t="s">
        <v>1274</v>
      </c>
    </row>
    <row r="767" spans="1:17" ht="30" customHeight="1" x14ac:dyDescent="0.3">
      <c r="A767" s="13"/>
      <c r="B767" s="13"/>
      <c r="C767" s="13"/>
      <c r="D767" s="13"/>
      <c r="E767" s="14"/>
      <c r="F767" s="14"/>
      <c r="G767" s="14"/>
      <c r="H767" s="14"/>
      <c r="I767" s="14"/>
      <c r="J767" s="14"/>
      <c r="K767" s="14"/>
      <c r="L767" s="14"/>
      <c r="M767" s="13"/>
      <c r="Q767" s="1" t="s">
        <v>1274</v>
      </c>
    </row>
    <row r="768" spans="1:17" ht="30" customHeight="1" x14ac:dyDescent="0.3">
      <c r="A768" s="13"/>
      <c r="B768" s="13"/>
      <c r="C768" s="13"/>
      <c r="D768" s="13"/>
      <c r="E768" s="14"/>
      <c r="F768" s="14"/>
      <c r="G768" s="14"/>
      <c r="H768" s="14"/>
      <c r="I768" s="14"/>
      <c r="J768" s="14"/>
      <c r="K768" s="14"/>
      <c r="L768" s="14"/>
      <c r="M768" s="13"/>
      <c r="Q768" s="1" t="s">
        <v>1274</v>
      </c>
    </row>
    <row r="769" spans="1:48" ht="30" customHeight="1" x14ac:dyDescent="0.3">
      <c r="A769" s="13"/>
      <c r="B769" s="13"/>
      <c r="C769" s="13"/>
      <c r="D769" s="13"/>
      <c r="E769" s="14"/>
      <c r="F769" s="14"/>
      <c r="G769" s="14"/>
      <c r="H769" s="14"/>
      <c r="I769" s="14"/>
      <c r="J769" s="14"/>
      <c r="K769" s="14"/>
      <c r="L769" s="14"/>
      <c r="M769" s="13"/>
      <c r="Q769" s="1" t="s">
        <v>1274</v>
      </c>
    </row>
    <row r="770" spans="1:48" ht="30" customHeight="1" x14ac:dyDescent="0.3">
      <c r="A770" s="13"/>
      <c r="B770" s="13"/>
      <c r="C770" s="13"/>
      <c r="D770" s="13"/>
      <c r="E770" s="14"/>
      <c r="F770" s="14"/>
      <c r="G770" s="14"/>
      <c r="H770" s="14"/>
      <c r="I770" s="14"/>
      <c r="J770" s="14"/>
      <c r="K770" s="14"/>
      <c r="L770" s="14"/>
      <c r="M770" s="13"/>
      <c r="Q770" s="1" t="s">
        <v>1274</v>
      </c>
    </row>
    <row r="771" spans="1:48" ht="30" customHeight="1" x14ac:dyDescent="0.3">
      <c r="A771" s="15" t="s">
        <v>106</v>
      </c>
      <c r="B771" s="13"/>
      <c r="C771" s="13"/>
      <c r="D771" s="13"/>
      <c r="E771" s="14"/>
      <c r="F771" s="14">
        <f>SUMIF(Q749:Q770,"010121",F749:F770)</f>
        <v>0</v>
      </c>
      <c r="G771" s="14"/>
      <c r="H771" s="14">
        <f>SUMIF(Q749:Q770,"010121",H749:H770)</f>
        <v>0</v>
      </c>
      <c r="I771" s="14"/>
      <c r="J771" s="14">
        <f>SUMIF(Q749:Q770,"010121",J749:J770)</f>
        <v>0</v>
      </c>
      <c r="K771" s="14"/>
      <c r="L771" s="14">
        <f>SUMIF(Q749:Q770,"010121",L749:L770)</f>
        <v>0</v>
      </c>
      <c r="M771" s="13"/>
      <c r="N771" t="s">
        <v>107</v>
      </c>
    </row>
    <row r="772" spans="1:48" ht="30" customHeight="1" x14ac:dyDescent="0.3">
      <c r="A772" s="15" t="s">
        <v>1287</v>
      </c>
      <c r="B772" s="15" t="s">
        <v>52</v>
      </c>
      <c r="C772" s="13"/>
      <c r="D772" s="13"/>
      <c r="E772" s="14"/>
      <c r="F772" s="14"/>
      <c r="G772" s="14"/>
      <c r="H772" s="14"/>
      <c r="I772" s="14"/>
      <c r="J772" s="14"/>
      <c r="K772" s="14"/>
      <c r="L772" s="14"/>
      <c r="M772" s="13"/>
      <c r="Q772" s="1" t="s">
        <v>1288</v>
      </c>
    </row>
    <row r="773" spans="1:48" ht="30" customHeight="1" x14ac:dyDescent="0.3">
      <c r="A773" s="15" t="s">
        <v>1289</v>
      </c>
      <c r="B773" s="15" t="s">
        <v>52</v>
      </c>
      <c r="C773" s="15" t="s">
        <v>1275</v>
      </c>
      <c r="D773" s="13">
        <v>1</v>
      </c>
      <c r="E773" s="14"/>
      <c r="F773" s="14"/>
      <c r="G773" s="14"/>
      <c r="H773" s="14"/>
      <c r="I773" s="14"/>
      <c r="J773" s="14"/>
      <c r="K773" s="14"/>
      <c r="L773" s="14"/>
      <c r="M773" s="15" t="s">
        <v>394</v>
      </c>
      <c r="N773" s="1" t="s">
        <v>1290</v>
      </c>
      <c r="O773" s="1" t="s">
        <v>52</v>
      </c>
      <c r="P773" s="1" t="s">
        <v>52</v>
      </c>
      <c r="Q773" s="1" t="s">
        <v>52</v>
      </c>
      <c r="R773" s="1" t="s">
        <v>63</v>
      </c>
      <c r="S773" s="1" t="s">
        <v>63</v>
      </c>
      <c r="T773" s="1" t="s">
        <v>62</v>
      </c>
      <c r="AR773" s="1" t="s">
        <v>394</v>
      </c>
      <c r="AS773" s="1" t="s">
        <v>52</v>
      </c>
      <c r="AU773" s="1" t="s">
        <v>1291</v>
      </c>
      <c r="AV773">
        <v>547</v>
      </c>
    </row>
    <row r="774" spans="1:48" ht="30" customHeight="1" x14ac:dyDescent="0.3">
      <c r="A774" s="15" t="s">
        <v>1284</v>
      </c>
      <c r="B774" s="15" t="s">
        <v>52</v>
      </c>
      <c r="C774" s="15" t="s">
        <v>1275</v>
      </c>
      <c r="D774" s="13">
        <v>1</v>
      </c>
      <c r="E774" s="14"/>
      <c r="F774" s="14"/>
      <c r="G774" s="14"/>
      <c r="H774" s="14"/>
      <c r="I774" s="14"/>
      <c r="J774" s="14"/>
      <c r="K774" s="14"/>
      <c r="L774" s="14"/>
      <c r="M774" s="15" t="s">
        <v>113</v>
      </c>
      <c r="N774" s="1" t="s">
        <v>1285</v>
      </c>
      <c r="O774" s="1" t="s">
        <v>52</v>
      </c>
      <c r="P774" s="1" t="s">
        <v>52</v>
      </c>
      <c r="Q774" s="1" t="s">
        <v>52</v>
      </c>
      <c r="R774" s="1" t="s">
        <v>63</v>
      </c>
      <c r="S774" s="1" t="s">
        <v>63</v>
      </c>
      <c r="T774" s="1" t="s">
        <v>62</v>
      </c>
      <c r="AR774" s="1" t="s">
        <v>113</v>
      </c>
      <c r="AS774" s="1" t="s">
        <v>52</v>
      </c>
      <c r="AU774" s="1" t="s">
        <v>1286</v>
      </c>
      <c r="AV774">
        <v>545</v>
      </c>
    </row>
    <row r="775" spans="1:48" ht="30" customHeight="1" x14ac:dyDescent="0.3">
      <c r="A775" s="13"/>
      <c r="B775" s="13"/>
      <c r="C775" s="13"/>
      <c r="D775" s="13"/>
      <c r="E775" s="14"/>
      <c r="F775" s="14"/>
      <c r="G775" s="14"/>
      <c r="H775" s="14"/>
      <c r="I775" s="14"/>
      <c r="J775" s="14"/>
      <c r="K775" s="14"/>
      <c r="L775" s="14"/>
      <c r="M775" s="13"/>
      <c r="Q775" s="1" t="s">
        <v>1288</v>
      </c>
    </row>
    <row r="776" spans="1:48" ht="30" customHeight="1" x14ac:dyDescent="0.3">
      <c r="A776" s="13"/>
      <c r="B776" s="13"/>
      <c r="C776" s="13"/>
      <c r="D776" s="13"/>
      <c r="E776" s="14"/>
      <c r="F776" s="14"/>
      <c r="G776" s="14"/>
      <c r="H776" s="14"/>
      <c r="I776" s="14"/>
      <c r="J776" s="14"/>
      <c r="K776" s="14"/>
      <c r="L776" s="14"/>
      <c r="M776" s="13"/>
      <c r="Q776" s="1" t="s">
        <v>1288</v>
      </c>
    </row>
    <row r="777" spans="1:48" ht="30" customHeight="1" x14ac:dyDescent="0.3">
      <c r="A777" s="13"/>
      <c r="B777" s="13"/>
      <c r="C777" s="13"/>
      <c r="D777" s="13"/>
      <c r="E777" s="14"/>
      <c r="F777" s="14"/>
      <c r="G777" s="14"/>
      <c r="H777" s="14"/>
      <c r="I777" s="14"/>
      <c r="J777" s="14"/>
      <c r="K777" s="14"/>
      <c r="L777" s="14"/>
      <c r="M777" s="13"/>
      <c r="Q777" s="1" t="s">
        <v>1288</v>
      </c>
    </row>
    <row r="778" spans="1:48" ht="30" customHeight="1" x14ac:dyDescent="0.3">
      <c r="A778" s="13"/>
      <c r="B778" s="13"/>
      <c r="C778" s="13"/>
      <c r="D778" s="13"/>
      <c r="E778" s="14"/>
      <c r="F778" s="14"/>
      <c r="G778" s="14"/>
      <c r="H778" s="14"/>
      <c r="I778" s="14"/>
      <c r="J778" s="14"/>
      <c r="K778" s="14"/>
      <c r="L778" s="14"/>
      <c r="M778" s="13"/>
      <c r="Q778" s="1" t="s">
        <v>1288</v>
      </c>
    </row>
    <row r="779" spans="1:48" ht="30" customHeight="1" x14ac:dyDescent="0.3">
      <c r="A779" s="13"/>
      <c r="B779" s="13"/>
      <c r="C779" s="13"/>
      <c r="D779" s="13"/>
      <c r="E779" s="14"/>
      <c r="F779" s="14"/>
      <c r="G779" s="14"/>
      <c r="H779" s="14"/>
      <c r="I779" s="14"/>
      <c r="J779" s="14"/>
      <c r="K779" s="14"/>
      <c r="L779" s="14"/>
      <c r="M779" s="13"/>
      <c r="Q779" s="1" t="s">
        <v>1288</v>
      </c>
    </row>
    <row r="780" spans="1:48" ht="30" customHeight="1" x14ac:dyDescent="0.3">
      <c r="A780" s="13"/>
      <c r="B780" s="13"/>
      <c r="C780" s="13"/>
      <c r="D780" s="13"/>
      <c r="E780" s="14"/>
      <c r="F780" s="14"/>
      <c r="G780" s="14"/>
      <c r="H780" s="14"/>
      <c r="I780" s="14"/>
      <c r="J780" s="14"/>
      <c r="K780" s="14"/>
      <c r="L780" s="14"/>
      <c r="M780" s="13"/>
      <c r="Q780" s="1" t="s">
        <v>1288</v>
      </c>
    </row>
    <row r="781" spans="1:48" ht="30" customHeight="1" x14ac:dyDescent="0.3">
      <c r="A781" s="13"/>
      <c r="B781" s="13"/>
      <c r="C781" s="13"/>
      <c r="D781" s="13"/>
      <c r="E781" s="14"/>
      <c r="F781" s="14"/>
      <c r="G781" s="14"/>
      <c r="H781" s="14"/>
      <c r="I781" s="14"/>
      <c r="J781" s="14"/>
      <c r="K781" s="14"/>
      <c r="L781" s="14"/>
      <c r="M781" s="13"/>
      <c r="Q781" s="1" t="s">
        <v>1288</v>
      </c>
    </row>
    <row r="782" spans="1:48" ht="30" customHeight="1" x14ac:dyDescent="0.3">
      <c r="A782" s="13"/>
      <c r="B782" s="13"/>
      <c r="C782" s="13"/>
      <c r="D782" s="13"/>
      <c r="E782" s="14"/>
      <c r="F782" s="14"/>
      <c r="G782" s="14"/>
      <c r="H782" s="14"/>
      <c r="I782" s="14"/>
      <c r="J782" s="14"/>
      <c r="K782" s="14"/>
      <c r="L782" s="14"/>
      <c r="M782" s="13"/>
      <c r="Q782" s="1" t="s">
        <v>1288</v>
      </c>
    </row>
    <row r="783" spans="1:48" ht="30" customHeight="1" x14ac:dyDescent="0.3">
      <c r="A783" s="13"/>
      <c r="B783" s="13"/>
      <c r="C783" s="13"/>
      <c r="D783" s="13"/>
      <c r="E783" s="14"/>
      <c r="F783" s="14"/>
      <c r="G783" s="14"/>
      <c r="H783" s="14"/>
      <c r="I783" s="14"/>
      <c r="J783" s="14"/>
      <c r="K783" s="14"/>
      <c r="L783" s="14"/>
      <c r="M783" s="13"/>
      <c r="Q783" s="1" t="s">
        <v>1288</v>
      </c>
    </row>
    <row r="784" spans="1:48" ht="30" customHeight="1" x14ac:dyDescent="0.3">
      <c r="A784" s="13"/>
      <c r="B784" s="13"/>
      <c r="C784" s="13"/>
      <c r="D784" s="13"/>
      <c r="E784" s="14"/>
      <c r="F784" s="14"/>
      <c r="G784" s="14"/>
      <c r="H784" s="14"/>
      <c r="I784" s="14"/>
      <c r="J784" s="14"/>
      <c r="K784" s="14"/>
      <c r="L784" s="14"/>
      <c r="M784" s="13"/>
      <c r="Q784" s="1" t="s">
        <v>1288</v>
      </c>
    </row>
    <row r="785" spans="1:48" ht="30" customHeight="1" x14ac:dyDescent="0.3">
      <c r="A785" s="13"/>
      <c r="B785" s="13"/>
      <c r="C785" s="13"/>
      <c r="D785" s="13"/>
      <c r="E785" s="14"/>
      <c r="F785" s="14"/>
      <c r="G785" s="14"/>
      <c r="H785" s="14"/>
      <c r="I785" s="14"/>
      <c r="J785" s="14"/>
      <c r="K785" s="14"/>
      <c r="L785" s="14"/>
      <c r="M785" s="13"/>
      <c r="Q785" s="1" t="s">
        <v>1288</v>
      </c>
    </row>
    <row r="786" spans="1:48" ht="30" customHeight="1" x14ac:dyDescent="0.3">
      <c r="A786" s="13"/>
      <c r="B786" s="13"/>
      <c r="C786" s="13"/>
      <c r="D786" s="13"/>
      <c r="E786" s="14"/>
      <c r="F786" s="14"/>
      <c r="G786" s="14"/>
      <c r="H786" s="14"/>
      <c r="I786" s="14"/>
      <c r="J786" s="14"/>
      <c r="K786" s="14"/>
      <c r="L786" s="14"/>
      <c r="M786" s="13"/>
      <c r="Q786" s="1" t="s">
        <v>1288</v>
      </c>
    </row>
    <row r="787" spans="1:48" ht="30" customHeight="1" x14ac:dyDescent="0.3">
      <c r="A787" s="13"/>
      <c r="B787" s="13"/>
      <c r="C787" s="13"/>
      <c r="D787" s="13"/>
      <c r="E787" s="14"/>
      <c r="F787" s="14"/>
      <c r="G787" s="14"/>
      <c r="H787" s="14"/>
      <c r="I787" s="14"/>
      <c r="J787" s="14"/>
      <c r="K787" s="14"/>
      <c r="L787" s="14"/>
      <c r="M787" s="13"/>
      <c r="Q787" s="1" t="s">
        <v>1288</v>
      </c>
    </row>
    <row r="788" spans="1:48" ht="30" customHeight="1" x14ac:dyDescent="0.3">
      <c r="A788" s="13"/>
      <c r="B788" s="13"/>
      <c r="C788" s="13"/>
      <c r="D788" s="13"/>
      <c r="E788" s="14"/>
      <c r="F788" s="14"/>
      <c r="G788" s="14"/>
      <c r="H788" s="14"/>
      <c r="I788" s="14"/>
      <c r="J788" s="14"/>
      <c r="K788" s="14"/>
      <c r="L788" s="14"/>
      <c r="M788" s="13"/>
      <c r="Q788" s="1" t="s">
        <v>1288</v>
      </c>
    </row>
    <row r="789" spans="1:48" ht="30" customHeight="1" x14ac:dyDescent="0.3">
      <c r="A789" s="13"/>
      <c r="B789" s="13"/>
      <c r="C789" s="13"/>
      <c r="D789" s="13"/>
      <c r="E789" s="14"/>
      <c r="F789" s="14"/>
      <c r="G789" s="14"/>
      <c r="H789" s="14"/>
      <c r="I789" s="14"/>
      <c r="J789" s="14"/>
      <c r="K789" s="14"/>
      <c r="L789" s="14"/>
      <c r="M789" s="13"/>
      <c r="Q789" s="1" t="s">
        <v>1288</v>
      </c>
    </row>
    <row r="790" spans="1:48" ht="30" customHeight="1" x14ac:dyDescent="0.3">
      <c r="A790" s="13"/>
      <c r="B790" s="13"/>
      <c r="C790" s="13"/>
      <c r="D790" s="13"/>
      <c r="E790" s="14"/>
      <c r="F790" s="14"/>
      <c r="G790" s="14"/>
      <c r="H790" s="14"/>
      <c r="I790" s="14"/>
      <c r="J790" s="14"/>
      <c r="K790" s="14"/>
      <c r="L790" s="14"/>
      <c r="M790" s="13"/>
      <c r="Q790" s="1" t="s">
        <v>1288</v>
      </c>
    </row>
    <row r="791" spans="1:48" ht="30" customHeight="1" x14ac:dyDescent="0.3">
      <c r="A791" s="13"/>
      <c r="B791" s="13"/>
      <c r="C791" s="13"/>
      <c r="D791" s="13"/>
      <c r="E791" s="14"/>
      <c r="F791" s="14"/>
      <c r="G791" s="14"/>
      <c r="H791" s="14"/>
      <c r="I791" s="14"/>
      <c r="J791" s="14"/>
      <c r="K791" s="14"/>
      <c r="L791" s="14"/>
      <c r="M791" s="13"/>
      <c r="Q791" s="1" t="s">
        <v>1288</v>
      </c>
    </row>
    <row r="792" spans="1:48" ht="30" customHeight="1" x14ac:dyDescent="0.3">
      <c r="A792" s="13"/>
      <c r="B792" s="13"/>
      <c r="C792" s="13"/>
      <c r="D792" s="13"/>
      <c r="E792" s="14"/>
      <c r="F792" s="14"/>
      <c r="G792" s="14"/>
      <c r="H792" s="14"/>
      <c r="I792" s="14"/>
      <c r="J792" s="14"/>
      <c r="K792" s="14"/>
      <c r="L792" s="14"/>
      <c r="M792" s="13"/>
      <c r="Q792" s="1" t="s">
        <v>1288</v>
      </c>
    </row>
    <row r="793" spans="1:48" ht="30" customHeight="1" x14ac:dyDescent="0.3">
      <c r="A793" s="13"/>
      <c r="B793" s="13"/>
      <c r="C793" s="13"/>
      <c r="D793" s="13"/>
      <c r="E793" s="14"/>
      <c r="F793" s="14"/>
      <c r="G793" s="14"/>
      <c r="H793" s="14"/>
      <c r="I793" s="14"/>
      <c r="J793" s="14"/>
      <c r="K793" s="14"/>
      <c r="L793" s="14"/>
      <c r="M793" s="13"/>
      <c r="Q793" s="1" t="s">
        <v>1288</v>
      </c>
    </row>
    <row r="794" spans="1:48" ht="30" customHeight="1" x14ac:dyDescent="0.3">
      <c r="A794" s="13"/>
      <c r="B794" s="13"/>
      <c r="C794" s="13"/>
      <c r="D794" s="13"/>
      <c r="E794" s="14"/>
      <c r="F794" s="14"/>
      <c r="G794" s="14"/>
      <c r="H794" s="14"/>
      <c r="I794" s="14"/>
      <c r="J794" s="14"/>
      <c r="K794" s="14"/>
      <c r="L794" s="14"/>
      <c r="M794" s="13"/>
      <c r="Q794" s="1" t="s">
        <v>1288</v>
      </c>
    </row>
    <row r="795" spans="1:48" ht="30" customHeight="1" x14ac:dyDescent="0.3">
      <c r="A795" s="15" t="s">
        <v>106</v>
      </c>
      <c r="B795" s="13"/>
      <c r="C795" s="13"/>
      <c r="D795" s="13"/>
      <c r="E795" s="14"/>
      <c r="F795" s="14">
        <f>SUMIF(Q773:Q794,"010122",F773:F794)</f>
        <v>0</v>
      </c>
      <c r="G795" s="14"/>
      <c r="H795" s="14">
        <f>SUMIF(Q773:Q794,"010122",H773:H794)</f>
        <v>0</v>
      </c>
      <c r="I795" s="14"/>
      <c r="J795" s="14">
        <f>SUMIF(Q773:Q794,"010122",J773:J794)</f>
        <v>0</v>
      </c>
      <c r="K795" s="14"/>
      <c r="L795" s="14">
        <f>SUMIF(Q773:Q794,"010122",L773:L794)</f>
        <v>0</v>
      </c>
      <c r="M795" s="13"/>
      <c r="N795" t="s">
        <v>107</v>
      </c>
    </row>
    <row r="796" spans="1:48" ht="30" customHeight="1" x14ac:dyDescent="0.3">
      <c r="A796" s="15" t="s">
        <v>1292</v>
      </c>
      <c r="B796" s="15" t="s">
        <v>52</v>
      </c>
      <c r="C796" s="13"/>
      <c r="D796" s="13"/>
      <c r="E796" s="14"/>
      <c r="F796" s="14"/>
      <c r="G796" s="14"/>
      <c r="H796" s="14"/>
      <c r="I796" s="14"/>
      <c r="J796" s="14"/>
      <c r="K796" s="14"/>
      <c r="L796" s="14"/>
      <c r="M796" s="13"/>
      <c r="Q796" s="1" t="s">
        <v>1293</v>
      </c>
    </row>
    <row r="797" spans="1:48" ht="30" customHeight="1" x14ac:dyDescent="0.3">
      <c r="A797" s="15" t="s">
        <v>58</v>
      </c>
      <c r="B797" s="15" t="s">
        <v>1209</v>
      </c>
      <c r="C797" s="15" t="s">
        <v>60</v>
      </c>
      <c r="D797" s="13">
        <v>70</v>
      </c>
      <c r="E797" s="14"/>
      <c r="F797" s="14"/>
      <c r="G797" s="14"/>
      <c r="H797" s="14"/>
      <c r="I797" s="14"/>
      <c r="J797" s="14"/>
      <c r="K797" s="14"/>
      <c r="L797" s="14"/>
      <c r="M797" s="15"/>
      <c r="N797" s="1" t="s">
        <v>1210</v>
      </c>
      <c r="O797" s="1" t="s">
        <v>52</v>
      </c>
      <c r="P797" s="1" t="s">
        <v>52</v>
      </c>
      <c r="Q797" s="1" t="s">
        <v>1293</v>
      </c>
      <c r="R797" s="1" t="s">
        <v>62</v>
      </c>
      <c r="S797" s="1" t="s">
        <v>63</v>
      </c>
      <c r="T797" s="1" t="s">
        <v>63</v>
      </c>
      <c r="AR797" s="1" t="s">
        <v>52</v>
      </c>
      <c r="AS797" s="1" t="s">
        <v>52</v>
      </c>
      <c r="AU797" s="1" t="s">
        <v>1294</v>
      </c>
      <c r="AV797">
        <v>566</v>
      </c>
    </row>
    <row r="798" spans="1:48" ht="30" customHeight="1" x14ac:dyDescent="0.3">
      <c r="A798" s="15" t="s">
        <v>1295</v>
      </c>
      <c r="B798" s="15" t="s">
        <v>1296</v>
      </c>
      <c r="C798" s="15" t="s">
        <v>60</v>
      </c>
      <c r="D798" s="13">
        <v>25</v>
      </c>
      <c r="E798" s="14"/>
      <c r="F798" s="14"/>
      <c r="G798" s="14"/>
      <c r="H798" s="14"/>
      <c r="I798" s="14"/>
      <c r="J798" s="14"/>
      <c r="K798" s="14"/>
      <c r="L798" s="14"/>
      <c r="M798" s="15"/>
      <c r="N798" s="1" t="s">
        <v>1297</v>
      </c>
      <c r="O798" s="1" t="s">
        <v>52</v>
      </c>
      <c r="P798" s="1" t="s">
        <v>52</v>
      </c>
      <c r="Q798" s="1" t="s">
        <v>1293</v>
      </c>
      <c r="R798" s="1" t="s">
        <v>62</v>
      </c>
      <c r="S798" s="1" t="s">
        <v>63</v>
      </c>
      <c r="T798" s="1" t="s">
        <v>63</v>
      </c>
      <c r="AR798" s="1" t="s">
        <v>52</v>
      </c>
      <c r="AS798" s="1" t="s">
        <v>52</v>
      </c>
      <c r="AU798" s="1" t="s">
        <v>1298</v>
      </c>
      <c r="AV798">
        <v>587</v>
      </c>
    </row>
    <row r="799" spans="1:48" ht="30" customHeight="1" x14ac:dyDescent="0.3">
      <c r="A799" s="15" t="s">
        <v>476</v>
      </c>
      <c r="B799" s="15" t="s">
        <v>1299</v>
      </c>
      <c r="C799" s="15" t="s">
        <v>60</v>
      </c>
      <c r="D799" s="13">
        <v>140</v>
      </c>
      <c r="E799" s="14"/>
      <c r="F799" s="14"/>
      <c r="G799" s="14"/>
      <c r="H799" s="14"/>
      <c r="I799" s="14"/>
      <c r="J799" s="14"/>
      <c r="K799" s="14"/>
      <c r="L799" s="14"/>
      <c r="M799" s="15"/>
      <c r="N799" s="1" t="s">
        <v>1300</v>
      </c>
      <c r="O799" s="1" t="s">
        <v>52</v>
      </c>
      <c r="P799" s="1" t="s">
        <v>52</v>
      </c>
      <c r="Q799" s="1" t="s">
        <v>1293</v>
      </c>
      <c r="R799" s="1" t="s">
        <v>62</v>
      </c>
      <c r="S799" s="1" t="s">
        <v>63</v>
      </c>
      <c r="T799" s="1" t="s">
        <v>63</v>
      </c>
      <c r="AR799" s="1" t="s">
        <v>52</v>
      </c>
      <c r="AS799" s="1" t="s">
        <v>52</v>
      </c>
      <c r="AU799" s="1" t="s">
        <v>1301</v>
      </c>
      <c r="AV799">
        <v>588</v>
      </c>
    </row>
    <row r="800" spans="1:48" ht="30" customHeight="1" x14ac:dyDescent="0.3">
      <c r="A800" s="15" t="s">
        <v>1302</v>
      </c>
      <c r="B800" s="15" t="s">
        <v>1303</v>
      </c>
      <c r="C800" s="15" t="s">
        <v>60</v>
      </c>
      <c r="D800" s="13">
        <v>25</v>
      </c>
      <c r="E800" s="14"/>
      <c r="F800" s="14"/>
      <c r="G800" s="14"/>
      <c r="H800" s="14"/>
      <c r="I800" s="14"/>
      <c r="J800" s="14"/>
      <c r="K800" s="14"/>
      <c r="L800" s="14"/>
      <c r="M800" s="15"/>
      <c r="N800" s="1" t="s">
        <v>1304</v>
      </c>
      <c r="O800" s="1" t="s">
        <v>52</v>
      </c>
      <c r="P800" s="1" t="s">
        <v>52</v>
      </c>
      <c r="Q800" s="1" t="s">
        <v>1293</v>
      </c>
      <c r="R800" s="1" t="s">
        <v>62</v>
      </c>
      <c r="S800" s="1" t="s">
        <v>63</v>
      </c>
      <c r="T800" s="1" t="s">
        <v>63</v>
      </c>
      <c r="AR800" s="1" t="s">
        <v>52</v>
      </c>
      <c r="AS800" s="1" t="s">
        <v>52</v>
      </c>
      <c r="AU800" s="1" t="s">
        <v>1305</v>
      </c>
      <c r="AV800">
        <v>585</v>
      </c>
    </row>
    <row r="801" spans="1:48" ht="30" customHeight="1" x14ac:dyDescent="0.3">
      <c r="A801" s="15" t="s">
        <v>1302</v>
      </c>
      <c r="B801" s="15" t="s">
        <v>1306</v>
      </c>
      <c r="C801" s="15" t="s">
        <v>60</v>
      </c>
      <c r="D801" s="13">
        <v>60</v>
      </c>
      <c r="E801" s="14"/>
      <c r="F801" s="14"/>
      <c r="G801" s="14"/>
      <c r="H801" s="14"/>
      <c r="I801" s="14"/>
      <c r="J801" s="14"/>
      <c r="K801" s="14"/>
      <c r="L801" s="14"/>
      <c r="M801" s="15"/>
      <c r="N801" s="1" t="s">
        <v>1307</v>
      </c>
      <c r="O801" s="1" t="s">
        <v>52</v>
      </c>
      <c r="P801" s="1" t="s">
        <v>52</v>
      </c>
      <c r="Q801" s="1" t="s">
        <v>1293</v>
      </c>
      <c r="R801" s="1" t="s">
        <v>62</v>
      </c>
      <c r="S801" s="1" t="s">
        <v>63</v>
      </c>
      <c r="T801" s="1" t="s">
        <v>63</v>
      </c>
      <c r="AR801" s="1" t="s">
        <v>52</v>
      </c>
      <c r="AS801" s="1" t="s">
        <v>52</v>
      </c>
      <c r="AU801" s="1" t="s">
        <v>1308</v>
      </c>
      <c r="AV801">
        <v>586</v>
      </c>
    </row>
    <row r="802" spans="1:48" ht="30" customHeight="1" x14ac:dyDescent="0.3">
      <c r="A802" s="15" t="s">
        <v>1309</v>
      </c>
      <c r="B802" s="15" t="s">
        <v>1310</v>
      </c>
      <c r="C802" s="15" t="s">
        <v>60</v>
      </c>
      <c r="D802" s="13">
        <v>150</v>
      </c>
      <c r="E802" s="14"/>
      <c r="F802" s="14"/>
      <c r="G802" s="14"/>
      <c r="H802" s="14"/>
      <c r="I802" s="14"/>
      <c r="J802" s="14"/>
      <c r="K802" s="14"/>
      <c r="L802" s="14"/>
      <c r="M802" s="15"/>
      <c r="N802" s="1" t="s">
        <v>1311</v>
      </c>
      <c r="O802" s="1" t="s">
        <v>52</v>
      </c>
      <c r="P802" s="1" t="s">
        <v>52</v>
      </c>
      <c r="Q802" s="1" t="s">
        <v>1293</v>
      </c>
      <c r="R802" s="1" t="s">
        <v>62</v>
      </c>
      <c r="S802" s="1" t="s">
        <v>63</v>
      </c>
      <c r="T802" s="1" t="s">
        <v>63</v>
      </c>
      <c r="AR802" s="1" t="s">
        <v>52</v>
      </c>
      <c r="AS802" s="1" t="s">
        <v>52</v>
      </c>
      <c r="AU802" s="1" t="s">
        <v>1312</v>
      </c>
      <c r="AV802">
        <v>571</v>
      </c>
    </row>
    <row r="803" spans="1:48" ht="30" customHeight="1" x14ac:dyDescent="0.3">
      <c r="A803" s="15" t="s">
        <v>1313</v>
      </c>
      <c r="B803" s="15" t="s">
        <v>1314</v>
      </c>
      <c r="C803" s="15" t="s">
        <v>698</v>
      </c>
      <c r="D803" s="13">
        <v>3</v>
      </c>
      <c r="E803" s="14"/>
      <c r="F803" s="14"/>
      <c r="G803" s="14"/>
      <c r="H803" s="14"/>
      <c r="I803" s="14"/>
      <c r="J803" s="14"/>
      <c r="K803" s="14"/>
      <c r="L803" s="14"/>
      <c r="M803" s="15"/>
      <c r="N803" s="1" t="s">
        <v>1315</v>
      </c>
      <c r="O803" s="1" t="s">
        <v>52</v>
      </c>
      <c r="P803" s="1" t="s">
        <v>52</v>
      </c>
      <c r="Q803" s="1" t="s">
        <v>1293</v>
      </c>
      <c r="R803" s="1" t="s">
        <v>63</v>
      </c>
      <c r="S803" s="1" t="s">
        <v>63</v>
      </c>
      <c r="T803" s="1" t="s">
        <v>62</v>
      </c>
      <c r="AR803" s="1" t="s">
        <v>52</v>
      </c>
      <c r="AS803" s="1" t="s">
        <v>52</v>
      </c>
      <c r="AU803" s="1" t="s">
        <v>1316</v>
      </c>
      <c r="AV803">
        <v>583</v>
      </c>
    </row>
    <row r="804" spans="1:48" ht="30" customHeight="1" x14ac:dyDescent="0.3">
      <c r="A804" s="15" t="s">
        <v>1317</v>
      </c>
      <c r="B804" s="15" t="s">
        <v>1318</v>
      </c>
      <c r="C804" s="15" t="s">
        <v>698</v>
      </c>
      <c r="D804" s="13">
        <v>3</v>
      </c>
      <c r="E804" s="14"/>
      <c r="F804" s="14"/>
      <c r="G804" s="14"/>
      <c r="H804" s="14"/>
      <c r="I804" s="14"/>
      <c r="J804" s="14"/>
      <c r="K804" s="14"/>
      <c r="L804" s="14"/>
      <c r="M804" s="15"/>
      <c r="N804" s="1" t="s">
        <v>1319</v>
      </c>
      <c r="O804" s="1" t="s">
        <v>52</v>
      </c>
      <c r="P804" s="1" t="s">
        <v>52</v>
      </c>
      <c r="Q804" s="1" t="s">
        <v>1293</v>
      </c>
      <c r="R804" s="1" t="s">
        <v>63</v>
      </c>
      <c r="S804" s="1" t="s">
        <v>63</v>
      </c>
      <c r="T804" s="1" t="s">
        <v>62</v>
      </c>
      <c r="AR804" s="1" t="s">
        <v>52</v>
      </c>
      <c r="AS804" s="1" t="s">
        <v>52</v>
      </c>
      <c r="AU804" s="1" t="s">
        <v>1320</v>
      </c>
      <c r="AV804">
        <v>584</v>
      </c>
    </row>
    <row r="805" spans="1:48" ht="30" customHeight="1" x14ac:dyDescent="0.3">
      <c r="A805" s="15" t="s">
        <v>1321</v>
      </c>
      <c r="B805" s="15" t="s">
        <v>1322</v>
      </c>
      <c r="C805" s="15" t="s">
        <v>112</v>
      </c>
      <c r="D805" s="13">
        <v>1</v>
      </c>
      <c r="E805" s="14"/>
      <c r="F805" s="14"/>
      <c r="G805" s="14"/>
      <c r="H805" s="14"/>
      <c r="I805" s="14"/>
      <c r="J805" s="14"/>
      <c r="K805" s="14"/>
      <c r="L805" s="14"/>
      <c r="M805" s="15"/>
      <c r="N805" s="1" t="s">
        <v>1323</v>
      </c>
      <c r="O805" s="1" t="s">
        <v>52</v>
      </c>
      <c r="P805" s="1" t="s">
        <v>52</v>
      </c>
      <c r="Q805" s="1" t="s">
        <v>1293</v>
      </c>
      <c r="R805" s="1" t="s">
        <v>62</v>
      </c>
      <c r="S805" s="1" t="s">
        <v>63</v>
      </c>
      <c r="T805" s="1" t="s">
        <v>63</v>
      </c>
      <c r="AR805" s="1" t="s">
        <v>52</v>
      </c>
      <c r="AS805" s="1" t="s">
        <v>52</v>
      </c>
      <c r="AU805" s="1" t="s">
        <v>1324</v>
      </c>
      <c r="AV805">
        <v>601</v>
      </c>
    </row>
    <row r="806" spans="1:48" ht="30" customHeight="1" x14ac:dyDescent="0.3">
      <c r="A806" s="15" t="s">
        <v>1325</v>
      </c>
      <c r="B806" s="15" t="s">
        <v>1326</v>
      </c>
      <c r="C806" s="15" t="s">
        <v>112</v>
      </c>
      <c r="D806" s="13">
        <v>1</v>
      </c>
      <c r="E806" s="14"/>
      <c r="F806" s="14"/>
      <c r="G806" s="14"/>
      <c r="H806" s="14"/>
      <c r="I806" s="14"/>
      <c r="J806" s="14"/>
      <c r="K806" s="14"/>
      <c r="L806" s="14"/>
      <c r="M806" s="15"/>
      <c r="N806" s="1" t="s">
        <v>1327</v>
      </c>
      <c r="O806" s="1" t="s">
        <v>52</v>
      </c>
      <c r="P806" s="1" t="s">
        <v>52</v>
      </c>
      <c r="Q806" s="1" t="s">
        <v>1293</v>
      </c>
      <c r="R806" s="1" t="s">
        <v>62</v>
      </c>
      <c r="S806" s="1" t="s">
        <v>63</v>
      </c>
      <c r="T806" s="1" t="s">
        <v>63</v>
      </c>
      <c r="AR806" s="1" t="s">
        <v>52</v>
      </c>
      <c r="AS806" s="1" t="s">
        <v>52</v>
      </c>
      <c r="AU806" s="1" t="s">
        <v>1328</v>
      </c>
      <c r="AV806">
        <v>574</v>
      </c>
    </row>
    <row r="807" spans="1:48" ht="30" customHeight="1" x14ac:dyDescent="0.3">
      <c r="A807" s="15" t="s">
        <v>1329</v>
      </c>
      <c r="B807" s="15" t="s">
        <v>1330</v>
      </c>
      <c r="C807" s="15" t="s">
        <v>112</v>
      </c>
      <c r="D807" s="13">
        <v>1</v>
      </c>
      <c r="E807" s="14"/>
      <c r="F807" s="14"/>
      <c r="G807" s="14"/>
      <c r="H807" s="14"/>
      <c r="I807" s="14"/>
      <c r="J807" s="14"/>
      <c r="K807" s="14"/>
      <c r="L807" s="14"/>
      <c r="M807" s="15"/>
      <c r="N807" s="1" t="s">
        <v>1331</v>
      </c>
      <c r="O807" s="1" t="s">
        <v>52</v>
      </c>
      <c r="P807" s="1" t="s">
        <v>52</v>
      </c>
      <c r="Q807" s="1" t="s">
        <v>1293</v>
      </c>
      <c r="R807" s="1" t="s">
        <v>62</v>
      </c>
      <c r="S807" s="1" t="s">
        <v>63</v>
      </c>
      <c r="T807" s="1" t="s">
        <v>63</v>
      </c>
      <c r="AR807" s="1" t="s">
        <v>52</v>
      </c>
      <c r="AS807" s="1" t="s">
        <v>52</v>
      </c>
      <c r="AU807" s="1" t="s">
        <v>1332</v>
      </c>
      <c r="AV807">
        <v>575</v>
      </c>
    </row>
    <row r="808" spans="1:48" ht="30" customHeight="1" x14ac:dyDescent="0.3">
      <c r="A808" s="15" t="s">
        <v>1309</v>
      </c>
      <c r="B808" s="15" t="s">
        <v>1333</v>
      </c>
      <c r="C808" s="15" t="s">
        <v>60</v>
      </c>
      <c r="D808" s="13">
        <v>385</v>
      </c>
      <c r="E808" s="14"/>
      <c r="F808" s="14"/>
      <c r="G808" s="14"/>
      <c r="H808" s="14"/>
      <c r="I808" s="14"/>
      <c r="J808" s="14"/>
      <c r="K808" s="14"/>
      <c r="L808" s="14"/>
      <c r="M808" s="15"/>
      <c r="N808" s="1" t="s">
        <v>1334</v>
      </c>
      <c r="O808" s="1" t="s">
        <v>52</v>
      </c>
      <c r="P808" s="1" t="s">
        <v>52</v>
      </c>
      <c r="Q808" s="1" t="s">
        <v>1293</v>
      </c>
      <c r="R808" s="1" t="s">
        <v>62</v>
      </c>
      <c r="S808" s="1" t="s">
        <v>63</v>
      </c>
      <c r="T808" s="1" t="s">
        <v>63</v>
      </c>
      <c r="AR808" s="1" t="s">
        <v>52</v>
      </c>
      <c r="AS808" s="1" t="s">
        <v>52</v>
      </c>
      <c r="AU808" s="1" t="s">
        <v>1335</v>
      </c>
      <c r="AV808">
        <v>577</v>
      </c>
    </row>
    <row r="809" spans="1:48" ht="30" customHeight="1" x14ac:dyDescent="0.3">
      <c r="A809" s="15" t="s">
        <v>1336</v>
      </c>
      <c r="B809" s="15" t="s">
        <v>1337</v>
      </c>
      <c r="C809" s="15" t="s">
        <v>698</v>
      </c>
      <c r="D809" s="13">
        <v>5</v>
      </c>
      <c r="E809" s="14"/>
      <c r="F809" s="14"/>
      <c r="G809" s="14"/>
      <c r="H809" s="14"/>
      <c r="I809" s="14"/>
      <c r="J809" s="14"/>
      <c r="K809" s="14"/>
      <c r="L809" s="14"/>
      <c r="M809" s="15"/>
      <c r="N809" s="1" t="s">
        <v>1338</v>
      </c>
      <c r="O809" s="1" t="s">
        <v>52</v>
      </c>
      <c r="P809" s="1" t="s">
        <v>52</v>
      </c>
      <c r="Q809" s="1" t="s">
        <v>1293</v>
      </c>
      <c r="R809" s="1" t="s">
        <v>62</v>
      </c>
      <c r="S809" s="1" t="s">
        <v>63</v>
      </c>
      <c r="T809" s="1" t="s">
        <v>63</v>
      </c>
      <c r="AR809" s="1" t="s">
        <v>52</v>
      </c>
      <c r="AS809" s="1" t="s">
        <v>52</v>
      </c>
      <c r="AU809" s="1" t="s">
        <v>1339</v>
      </c>
      <c r="AV809">
        <v>578</v>
      </c>
    </row>
    <row r="810" spans="1:48" ht="30" customHeight="1" x14ac:dyDescent="0.3">
      <c r="A810" s="15" t="s">
        <v>1340</v>
      </c>
      <c r="B810" s="15" t="s">
        <v>1341</v>
      </c>
      <c r="C810" s="15" t="s">
        <v>698</v>
      </c>
      <c r="D810" s="13">
        <v>5</v>
      </c>
      <c r="E810" s="14"/>
      <c r="F810" s="14"/>
      <c r="G810" s="14"/>
      <c r="H810" s="14"/>
      <c r="I810" s="14"/>
      <c r="J810" s="14"/>
      <c r="K810" s="14"/>
      <c r="L810" s="14"/>
      <c r="M810" s="15"/>
      <c r="N810" s="1" t="s">
        <v>1342</v>
      </c>
      <c r="O810" s="1" t="s">
        <v>52</v>
      </c>
      <c r="P810" s="1" t="s">
        <v>52</v>
      </c>
      <c r="Q810" s="1" t="s">
        <v>1293</v>
      </c>
      <c r="R810" s="1" t="s">
        <v>62</v>
      </c>
      <c r="S810" s="1" t="s">
        <v>63</v>
      </c>
      <c r="T810" s="1" t="s">
        <v>63</v>
      </c>
      <c r="AR810" s="1" t="s">
        <v>52</v>
      </c>
      <c r="AS810" s="1" t="s">
        <v>52</v>
      </c>
      <c r="AU810" s="1" t="s">
        <v>1343</v>
      </c>
      <c r="AV810">
        <v>579</v>
      </c>
    </row>
    <row r="811" spans="1:48" ht="30" customHeight="1" x14ac:dyDescent="0.3">
      <c r="A811" s="15" t="s">
        <v>1344</v>
      </c>
      <c r="B811" s="15" t="s">
        <v>1345</v>
      </c>
      <c r="C811" s="15" t="s">
        <v>1346</v>
      </c>
      <c r="D811" s="13">
        <v>40</v>
      </c>
      <c r="E811" s="14"/>
      <c r="F811" s="14"/>
      <c r="G811" s="14"/>
      <c r="H811" s="14"/>
      <c r="I811" s="14"/>
      <c r="J811" s="14"/>
      <c r="K811" s="14"/>
      <c r="L811" s="14"/>
      <c r="M811" s="15"/>
      <c r="N811" s="1" t="s">
        <v>1347</v>
      </c>
      <c r="O811" s="1" t="s">
        <v>52</v>
      </c>
      <c r="P811" s="1" t="s">
        <v>52</v>
      </c>
      <c r="Q811" s="1" t="s">
        <v>1293</v>
      </c>
      <c r="R811" s="1" t="s">
        <v>62</v>
      </c>
      <c r="S811" s="1" t="s">
        <v>63</v>
      </c>
      <c r="T811" s="1" t="s">
        <v>63</v>
      </c>
      <c r="AR811" s="1" t="s">
        <v>52</v>
      </c>
      <c r="AS811" s="1" t="s">
        <v>52</v>
      </c>
      <c r="AU811" s="1" t="s">
        <v>1348</v>
      </c>
      <c r="AV811">
        <v>580</v>
      </c>
    </row>
    <row r="812" spans="1:48" ht="30" customHeight="1" x14ac:dyDescent="0.3">
      <c r="A812" s="15" t="s">
        <v>1349</v>
      </c>
      <c r="B812" s="15" t="s">
        <v>1350</v>
      </c>
      <c r="C812" s="15" t="s">
        <v>698</v>
      </c>
      <c r="D812" s="13">
        <v>2</v>
      </c>
      <c r="E812" s="14"/>
      <c r="F812" s="14"/>
      <c r="G812" s="14"/>
      <c r="H812" s="14"/>
      <c r="I812" s="14"/>
      <c r="J812" s="14"/>
      <c r="K812" s="14"/>
      <c r="L812" s="14"/>
      <c r="M812" s="15"/>
      <c r="N812" s="1" t="s">
        <v>1351</v>
      </c>
      <c r="O812" s="1" t="s">
        <v>52</v>
      </c>
      <c r="P812" s="1" t="s">
        <v>52</v>
      </c>
      <c r="Q812" s="1" t="s">
        <v>1293</v>
      </c>
      <c r="R812" s="1" t="s">
        <v>62</v>
      </c>
      <c r="S812" s="1" t="s">
        <v>63</v>
      </c>
      <c r="T812" s="1" t="s">
        <v>63</v>
      </c>
      <c r="AR812" s="1" t="s">
        <v>52</v>
      </c>
      <c r="AS812" s="1" t="s">
        <v>52</v>
      </c>
      <c r="AU812" s="1" t="s">
        <v>1352</v>
      </c>
      <c r="AV812">
        <v>581</v>
      </c>
    </row>
    <row r="813" spans="1:48" ht="30" customHeight="1" x14ac:dyDescent="0.3">
      <c r="A813" s="15" t="s">
        <v>1353</v>
      </c>
      <c r="B813" s="15" t="s">
        <v>1322</v>
      </c>
      <c r="C813" s="15" t="s">
        <v>112</v>
      </c>
      <c r="D813" s="13">
        <v>2</v>
      </c>
      <c r="E813" s="14"/>
      <c r="F813" s="14"/>
      <c r="G813" s="14"/>
      <c r="H813" s="14"/>
      <c r="I813" s="14"/>
      <c r="J813" s="14"/>
      <c r="K813" s="14"/>
      <c r="L813" s="14"/>
      <c r="M813" s="15"/>
      <c r="N813" s="1" t="s">
        <v>1354</v>
      </c>
      <c r="O813" s="1" t="s">
        <v>52</v>
      </c>
      <c r="P813" s="1" t="s">
        <v>52</v>
      </c>
      <c r="Q813" s="1" t="s">
        <v>1293</v>
      </c>
      <c r="R813" s="1" t="s">
        <v>62</v>
      </c>
      <c r="S813" s="1" t="s">
        <v>63</v>
      </c>
      <c r="T813" s="1" t="s">
        <v>63</v>
      </c>
      <c r="AR813" s="1" t="s">
        <v>52</v>
      </c>
      <c r="AS813" s="1" t="s">
        <v>52</v>
      </c>
      <c r="AU813" s="1" t="s">
        <v>1355</v>
      </c>
      <c r="AV813">
        <v>590</v>
      </c>
    </row>
    <row r="814" spans="1:48" ht="30" customHeight="1" x14ac:dyDescent="0.3">
      <c r="A814" s="13"/>
      <c r="B814" s="13"/>
      <c r="C814" s="13"/>
      <c r="D814" s="13"/>
      <c r="E814" s="14"/>
      <c r="F814" s="14"/>
      <c r="G814" s="14"/>
      <c r="H814" s="14"/>
      <c r="I814" s="14"/>
      <c r="J814" s="14"/>
      <c r="K814" s="14"/>
      <c r="L814" s="14"/>
      <c r="M814" s="13"/>
      <c r="Q814" s="1" t="s">
        <v>1293</v>
      </c>
    </row>
    <row r="815" spans="1:48" ht="30" customHeight="1" x14ac:dyDescent="0.3">
      <c r="A815" s="13"/>
      <c r="B815" s="13"/>
      <c r="C815" s="13"/>
      <c r="D815" s="13"/>
      <c r="E815" s="14"/>
      <c r="F815" s="14"/>
      <c r="G815" s="14"/>
      <c r="H815" s="14"/>
      <c r="I815" s="14"/>
      <c r="J815" s="14"/>
      <c r="K815" s="14"/>
      <c r="L815" s="14"/>
      <c r="M815" s="13"/>
      <c r="Q815" s="1" t="s">
        <v>1293</v>
      </c>
    </row>
    <row r="816" spans="1:48" ht="30" customHeight="1" x14ac:dyDescent="0.3">
      <c r="A816" s="13"/>
      <c r="B816" s="13"/>
      <c r="C816" s="13"/>
      <c r="D816" s="13"/>
      <c r="E816" s="14"/>
      <c r="F816" s="14"/>
      <c r="G816" s="14"/>
      <c r="H816" s="14"/>
      <c r="I816" s="14"/>
      <c r="J816" s="14"/>
      <c r="K816" s="14"/>
      <c r="L816" s="14"/>
      <c r="M816" s="13"/>
      <c r="Q816" s="1" t="s">
        <v>1293</v>
      </c>
    </row>
    <row r="817" spans="1:48" ht="30" customHeight="1" x14ac:dyDescent="0.3">
      <c r="A817" s="13"/>
      <c r="B817" s="13"/>
      <c r="C817" s="13"/>
      <c r="D817" s="13"/>
      <c r="E817" s="14"/>
      <c r="F817" s="14"/>
      <c r="G817" s="14"/>
      <c r="H817" s="14"/>
      <c r="I817" s="14"/>
      <c r="J817" s="14"/>
      <c r="K817" s="14"/>
      <c r="L817" s="14"/>
      <c r="M817" s="13"/>
      <c r="Q817" s="1" t="s">
        <v>1293</v>
      </c>
    </row>
    <row r="818" spans="1:48" ht="30" customHeight="1" x14ac:dyDescent="0.3">
      <c r="A818" s="13"/>
      <c r="B818" s="13"/>
      <c r="C818" s="13"/>
      <c r="D818" s="13"/>
      <c r="E818" s="14"/>
      <c r="F818" s="14"/>
      <c r="G818" s="14"/>
      <c r="H818" s="14"/>
      <c r="I818" s="14"/>
      <c r="J818" s="14"/>
      <c r="K818" s="14"/>
      <c r="L818" s="14"/>
      <c r="M818" s="13"/>
      <c r="Q818" s="1" t="s">
        <v>1293</v>
      </c>
    </row>
    <row r="819" spans="1:48" ht="30" customHeight="1" x14ac:dyDescent="0.3">
      <c r="A819" s="15" t="s">
        <v>106</v>
      </c>
      <c r="B819" s="13"/>
      <c r="C819" s="13"/>
      <c r="D819" s="13"/>
      <c r="E819" s="14"/>
      <c r="F819" s="14">
        <f>SUMIF(Q797:Q818,"010123",F797:F818)</f>
        <v>0</v>
      </c>
      <c r="G819" s="14"/>
      <c r="H819" s="14">
        <f>SUMIF(Q797:Q818,"010123",H797:H818)</f>
        <v>0</v>
      </c>
      <c r="I819" s="14"/>
      <c r="J819" s="14">
        <f>SUMIF(Q797:Q818,"010123",J797:J818)</f>
        <v>0</v>
      </c>
      <c r="K819" s="14"/>
      <c r="L819" s="14">
        <f>SUMIF(Q797:Q818,"010123",L797:L818)</f>
        <v>0</v>
      </c>
      <c r="M819" s="13"/>
      <c r="N819" t="s">
        <v>107</v>
      </c>
    </row>
    <row r="820" spans="1:48" ht="30" customHeight="1" x14ac:dyDescent="0.3">
      <c r="A820" s="15" t="s">
        <v>1356</v>
      </c>
      <c r="B820" s="15" t="s">
        <v>52</v>
      </c>
      <c r="C820" s="13"/>
      <c r="D820" s="13"/>
      <c r="E820" s="14"/>
      <c r="F820" s="14"/>
      <c r="G820" s="14"/>
      <c r="H820" s="14"/>
      <c r="I820" s="14"/>
      <c r="J820" s="14"/>
      <c r="K820" s="14"/>
      <c r="L820" s="14"/>
      <c r="M820" s="13"/>
      <c r="Q820" s="1" t="s">
        <v>1357</v>
      </c>
    </row>
    <row r="821" spans="1:48" ht="30" customHeight="1" x14ac:dyDescent="0.3">
      <c r="A821" s="15" t="s">
        <v>1358</v>
      </c>
      <c r="B821" s="15" t="s">
        <v>1359</v>
      </c>
      <c r="C821" s="15" t="s">
        <v>698</v>
      </c>
      <c r="D821" s="13">
        <v>1</v>
      </c>
      <c r="E821" s="14"/>
      <c r="F821" s="14"/>
      <c r="G821" s="14"/>
      <c r="H821" s="14"/>
      <c r="I821" s="14"/>
      <c r="J821" s="14"/>
      <c r="K821" s="14"/>
      <c r="L821" s="14"/>
      <c r="M821" s="15"/>
      <c r="N821" s="1" t="s">
        <v>1360</v>
      </c>
      <c r="O821" s="1" t="s">
        <v>52</v>
      </c>
      <c r="P821" s="1" t="s">
        <v>52</v>
      </c>
      <c r="Q821" s="1" t="s">
        <v>1357</v>
      </c>
      <c r="R821" s="1" t="s">
        <v>62</v>
      </c>
      <c r="S821" s="1" t="s">
        <v>63</v>
      </c>
      <c r="T821" s="1" t="s">
        <v>63</v>
      </c>
      <c r="AR821" s="1" t="s">
        <v>52</v>
      </c>
      <c r="AS821" s="1" t="s">
        <v>52</v>
      </c>
      <c r="AU821" s="1" t="s">
        <v>1361</v>
      </c>
      <c r="AV821">
        <v>608</v>
      </c>
    </row>
    <row r="822" spans="1:48" ht="30" customHeight="1" x14ac:dyDescent="0.3">
      <c r="A822" s="15" t="s">
        <v>1362</v>
      </c>
      <c r="B822" s="15" t="s">
        <v>1362</v>
      </c>
      <c r="C822" s="15" t="s">
        <v>698</v>
      </c>
      <c r="D822" s="13">
        <v>1</v>
      </c>
      <c r="E822" s="14"/>
      <c r="F822" s="14"/>
      <c r="G822" s="14"/>
      <c r="H822" s="14"/>
      <c r="I822" s="14"/>
      <c r="J822" s="14"/>
      <c r="K822" s="14"/>
      <c r="L822" s="14"/>
      <c r="M822" s="15"/>
      <c r="N822" s="1" t="s">
        <v>1363</v>
      </c>
      <c r="O822" s="1" t="s">
        <v>52</v>
      </c>
      <c r="P822" s="1" t="s">
        <v>52</v>
      </c>
      <c r="Q822" s="1" t="s">
        <v>1357</v>
      </c>
      <c r="R822" s="1" t="s">
        <v>62</v>
      </c>
      <c r="S822" s="1" t="s">
        <v>63</v>
      </c>
      <c r="T822" s="1" t="s">
        <v>63</v>
      </c>
      <c r="AR822" s="1" t="s">
        <v>52</v>
      </c>
      <c r="AS822" s="1" t="s">
        <v>52</v>
      </c>
      <c r="AU822" s="1" t="s">
        <v>1364</v>
      </c>
      <c r="AV822">
        <v>604</v>
      </c>
    </row>
    <row r="823" spans="1:48" ht="30" customHeight="1" x14ac:dyDescent="0.3">
      <c r="A823" s="15" t="s">
        <v>1365</v>
      </c>
      <c r="B823" s="15" t="s">
        <v>1365</v>
      </c>
      <c r="C823" s="15" t="s">
        <v>698</v>
      </c>
      <c r="D823" s="13">
        <v>1</v>
      </c>
      <c r="E823" s="14"/>
      <c r="F823" s="14"/>
      <c r="G823" s="14"/>
      <c r="H823" s="14"/>
      <c r="I823" s="14"/>
      <c r="J823" s="14"/>
      <c r="K823" s="14"/>
      <c r="L823" s="14"/>
      <c r="M823" s="15"/>
      <c r="N823" s="1" t="s">
        <v>1366</v>
      </c>
      <c r="O823" s="1" t="s">
        <v>52</v>
      </c>
      <c r="P823" s="1" t="s">
        <v>52</v>
      </c>
      <c r="Q823" s="1" t="s">
        <v>1357</v>
      </c>
      <c r="R823" s="1" t="s">
        <v>62</v>
      </c>
      <c r="S823" s="1" t="s">
        <v>63</v>
      </c>
      <c r="T823" s="1" t="s">
        <v>63</v>
      </c>
      <c r="AR823" s="1" t="s">
        <v>52</v>
      </c>
      <c r="AS823" s="1" t="s">
        <v>52</v>
      </c>
      <c r="AU823" s="1" t="s">
        <v>1367</v>
      </c>
      <c r="AV823">
        <v>605</v>
      </c>
    </row>
    <row r="824" spans="1:48" ht="30" customHeight="1" x14ac:dyDescent="0.3">
      <c r="A824" s="15" t="s">
        <v>1368</v>
      </c>
      <c r="B824" s="15" t="s">
        <v>1368</v>
      </c>
      <c r="C824" s="15" t="s">
        <v>698</v>
      </c>
      <c r="D824" s="13">
        <v>4</v>
      </c>
      <c r="E824" s="14"/>
      <c r="F824" s="14"/>
      <c r="G824" s="14"/>
      <c r="H824" s="14"/>
      <c r="I824" s="14"/>
      <c r="J824" s="14"/>
      <c r="K824" s="14"/>
      <c r="L824" s="14"/>
      <c r="M824" s="15"/>
      <c r="N824" s="1" t="s">
        <v>1369</v>
      </c>
      <c r="O824" s="1" t="s">
        <v>52</v>
      </c>
      <c r="P824" s="1" t="s">
        <v>52</v>
      </c>
      <c r="Q824" s="1" t="s">
        <v>1357</v>
      </c>
      <c r="R824" s="1" t="s">
        <v>62</v>
      </c>
      <c r="S824" s="1" t="s">
        <v>63</v>
      </c>
      <c r="T824" s="1" t="s">
        <v>63</v>
      </c>
      <c r="AR824" s="1" t="s">
        <v>52</v>
      </c>
      <c r="AS824" s="1" t="s">
        <v>52</v>
      </c>
      <c r="AU824" s="1" t="s">
        <v>1370</v>
      </c>
      <c r="AV824">
        <v>606</v>
      </c>
    </row>
    <row r="825" spans="1:48" ht="30" customHeight="1" x14ac:dyDescent="0.3">
      <c r="A825" s="15" t="s">
        <v>1371</v>
      </c>
      <c r="B825" s="15" t="s">
        <v>1371</v>
      </c>
      <c r="C825" s="15" t="s">
        <v>698</v>
      </c>
      <c r="D825" s="13">
        <v>1</v>
      </c>
      <c r="E825" s="14"/>
      <c r="F825" s="14"/>
      <c r="G825" s="14"/>
      <c r="H825" s="14"/>
      <c r="I825" s="14"/>
      <c r="J825" s="14"/>
      <c r="K825" s="14"/>
      <c r="L825" s="14"/>
      <c r="M825" s="15"/>
      <c r="N825" s="1" t="s">
        <v>1372</v>
      </c>
      <c r="O825" s="1" t="s">
        <v>52</v>
      </c>
      <c r="P825" s="1" t="s">
        <v>52</v>
      </c>
      <c r="Q825" s="1" t="s">
        <v>1357</v>
      </c>
      <c r="R825" s="1" t="s">
        <v>62</v>
      </c>
      <c r="S825" s="1" t="s">
        <v>63</v>
      </c>
      <c r="T825" s="1" t="s">
        <v>63</v>
      </c>
      <c r="AR825" s="1" t="s">
        <v>52</v>
      </c>
      <c r="AS825" s="1" t="s">
        <v>52</v>
      </c>
      <c r="AU825" s="1" t="s">
        <v>1373</v>
      </c>
      <c r="AV825">
        <v>607</v>
      </c>
    </row>
    <row r="826" spans="1:48" ht="30" customHeight="1" x14ac:dyDescent="0.3">
      <c r="A826" s="15" t="s">
        <v>1075</v>
      </c>
      <c r="B826" s="15" t="s">
        <v>1374</v>
      </c>
      <c r="C826" s="15" t="s">
        <v>60</v>
      </c>
      <c r="D826" s="13">
        <v>80</v>
      </c>
      <c r="E826" s="14"/>
      <c r="F826" s="14"/>
      <c r="G826" s="14"/>
      <c r="H826" s="14"/>
      <c r="I826" s="14"/>
      <c r="J826" s="14"/>
      <c r="K826" s="14"/>
      <c r="L826" s="14"/>
      <c r="M826" s="15"/>
      <c r="N826" s="1" t="s">
        <v>1375</v>
      </c>
      <c r="O826" s="1" t="s">
        <v>52</v>
      </c>
      <c r="P826" s="1" t="s">
        <v>52</v>
      </c>
      <c r="Q826" s="1" t="s">
        <v>1357</v>
      </c>
      <c r="R826" s="1" t="s">
        <v>62</v>
      </c>
      <c r="S826" s="1" t="s">
        <v>63</v>
      </c>
      <c r="T826" s="1" t="s">
        <v>63</v>
      </c>
      <c r="AR826" s="1" t="s">
        <v>52</v>
      </c>
      <c r="AS826" s="1" t="s">
        <v>52</v>
      </c>
      <c r="AU826" s="1" t="s">
        <v>1376</v>
      </c>
      <c r="AV826">
        <v>624</v>
      </c>
    </row>
    <row r="827" spans="1:48" ht="30" customHeight="1" x14ac:dyDescent="0.3">
      <c r="A827" s="15" t="s">
        <v>1075</v>
      </c>
      <c r="B827" s="15" t="s">
        <v>1377</v>
      </c>
      <c r="C827" s="15" t="s">
        <v>60</v>
      </c>
      <c r="D827" s="13">
        <v>440</v>
      </c>
      <c r="E827" s="14"/>
      <c r="F827" s="14"/>
      <c r="G827" s="14"/>
      <c r="H827" s="14"/>
      <c r="I827" s="14"/>
      <c r="J827" s="14"/>
      <c r="K827" s="14"/>
      <c r="L827" s="14"/>
      <c r="M827" s="15"/>
      <c r="N827" s="1" t="s">
        <v>1378</v>
      </c>
      <c r="O827" s="1" t="s">
        <v>52</v>
      </c>
      <c r="P827" s="1" t="s">
        <v>52</v>
      </c>
      <c r="Q827" s="1" t="s">
        <v>1357</v>
      </c>
      <c r="R827" s="1" t="s">
        <v>62</v>
      </c>
      <c r="S827" s="1" t="s">
        <v>63</v>
      </c>
      <c r="T827" s="1" t="s">
        <v>63</v>
      </c>
      <c r="AR827" s="1" t="s">
        <v>52</v>
      </c>
      <c r="AS827" s="1" t="s">
        <v>52</v>
      </c>
      <c r="AU827" s="1" t="s">
        <v>1379</v>
      </c>
      <c r="AV827">
        <v>610</v>
      </c>
    </row>
    <row r="828" spans="1:48" ht="30" customHeight="1" x14ac:dyDescent="0.3">
      <c r="A828" s="15" t="s">
        <v>1075</v>
      </c>
      <c r="B828" s="15" t="s">
        <v>1380</v>
      </c>
      <c r="C828" s="15" t="s">
        <v>60</v>
      </c>
      <c r="D828" s="13">
        <v>480</v>
      </c>
      <c r="E828" s="14"/>
      <c r="F828" s="14"/>
      <c r="G828" s="14"/>
      <c r="H828" s="14"/>
      <c r="I828" s="14"/>
      <c r="J828" s="14"/>
      <c r="K828" s="14"/>
      <c r="L828" s="14"/>
      <c r="M828" s="15"/>
      <c r="N828" s="1" t="s">
        <v>1381</v>
      </c>
      <c r="O828" s="1" t="s">
        <v>52</v>
      </c>
      <c r="P828" s="1" t="s">
        <v>52</v>
      </c>
      <c r="Q828" s="1" t="s">
        <v>1357</v>
      </c>
      <c r="R828" s="1" t="s">
        <v>62</v>
      </c>
      <c r="S828" s="1" t="s">
        <v>63</v>
      </c>
      <c r="T828" s="1" t="s">
        <v>63</v>
      </c>
      <c r="AR828" s="1" t="s">
        <v>52</v>
      </c>
      <c r="AS828" s="1" t="s">
        <v>52</v>
      </c>
      <c r="AU828" s="1" t="s">
        <v>1382</v>
      </c>
      <c r="AV828">
        <v>611</v>
      </c>
    </row>
    <row r="829" spans="1:48" ht="30" customHeight="1" x14ac:dyDescent="0.3">
      <c r="A829" s="15" t="s">
        <v>1075</v>
      </c>
      <c r="B829" s="15" t="s">
        <v>1383</v>
      </c>
      <c r="C829" s="15" t="s">
        <v>60</v>
      </c>
      <c r="D829" s="13">
        <v>80</v>
      </c>
      <c r="E829" s="14"/>
      <c r="F829" s="14"/>
      <c r="G829" s="14"/>
      <c r="H829" s="14"/>
      <c r="I829" s="14"/>
      <c r="J829" s="14"/>
      <c r="K829" s="14"/>
      <c r="L829" s="14"/>
      <c r="M829" s="15"/>
      <c r="N829" s="1" t="s">
        <v>1384</v>
      </c>
      <c r="O829" s="1" t="s">
        <v>52</v>
      </c>
      <c r="P829" s="1" t="s">
        <v>52</v>
      </c>
      <c r="Q829" s="1" t="s">
        <v>1357</v>
      </c>
      <c r="R829" s="1" t="s">
        <v>62</v>
      </c>
      <c r="S829" s="1" t="s">
        <v>63</v>
      </c>
      <c r="T829" s="1" t="s">
        <v>63</v>
      </c>
      <c r="AR829" s="1" t="s">
        <v>52</v>
      </c>
      <c r="AS829" s="1" t="s">
        <v>52</v>
      </c>
      <c r="AU829" s="1" t="s">
        <v>1385</v>
      </c>
      <c r="AV829">
        <v>612</v>
      </c>
    </row>
    <row r="830" spans="1:48" ht="30" customHeight="1" x14ac:dyDescent="0.3">
      <c r="A830" s="15" t="s">
        <v>70</v>
      </c>
      <c r="B830" s="15" t="s">
        <v>71</v>
      </c>
      <c r="C830" s="15" t="s">
        <v>60</v>
      </c>
      <c r="D830" s="13">
        <v>15</v>
      </c>
      <c r="E830" s="14"/>
      <c r="F830" s="14"/>
      <c r="G830" s="14"/>
      <c r="H830" s="14"/>
      <c r="I830" s="14"/>
      <c r="J830" s="14"/>
      <c r="K830" s="14"/>
      <c r="L830" s="14"/>
      <c r="M830" s="15"/>
      <c r="N830" s="1" t="s">
        <v>1386</v>
      </c>
      <c r="O830" s="1" t="s">
        <v>52</v>
      </c>
      <c r="P830" s="1" t="s">
        <v>52</v>
      </c>
      <c r="Q830" s="1" t="s">
        <v>1357</v>
      </c>
      <c r="R830" s="1" t="s">
        <v>62</v>
      </c>
      <c r="S830" s="1" t="s">
        <v>63</v>
      </c>
      <c r="T830" s="1" t="s">
        <v>63</v>
      </c>
      <c r="AR830" s="1" t="s">
        <v>52</v>
      </c>
      <c r="AS830" s="1" t="s">
        <v>52</v>
      </c>
      <c r="AU830" s="1" t="s">
        <v>1387</v>
      </c>
      <c r="AV830">
        <v>613</v>
      </c>
    </row>
    <row r="831" spans="1:48" ht="30" customHeight="1" x14ac:dyDescent="0.3">
      <c r="A831" s="15" t="s">
        <v>70</v>
      </c>
      <c r="B831" s="15" t="s">
        <v>1388</v>
      </c>
      <c r="C831" s="15" t="s">
        <v>60</v>
      </c>
      <c r="D831" s="13">
        <v>20</v>
      </c>
      <c r="E831" s="14"/>
      <c r="F831" s="14"/>
      <c r="G831" s="14"/>
      <c r="H831" s="14"/>
      <c r="I831" s="14"/>
      <c r="J831" s="14"/>
      <c r="K831" s="14"/>
      <c r="L831" s="14"/>
      <c r="M831" s="15"/>
      <c r="N831" s="1" t="s">
        <v>1389</v>
      </c>
      <c r="O831" s="1" t="s">
        <v>52</v>
      </c>
      <c r="P831" s="1" t="s">
        <v>52</v>
      </c>
      <c r="Q831" s="1" t="s">
        <v>1357</v>
      </c>
      <c r="R831" s="1" t="s">
        <v>62</v>
      </c>
      <c r="S831" s="1" t="s">
        <v>63</v>
      </c>
      <c r="T831" s="1" t="s">
        <v>63</v>
      </c>
      <c r="AR831" s="1" t="s">
        <v>52</v>
      </c>
      <c r="AS831" s="1" t="s">
        <v>52</v>
      </c>
      <c r="AU831" s="1" t="s">
        <v>1390</v>
      </c>
      <c r="AV831">
        <v>614</v>
      </c>
    </row>
    <row r="832" spans="1:48" ht="30" customHeight="1" x14ac:dyDescent="0.3">
      <c r="A832" s="15" t="s">
        <v>70</v>
      </c>
      <c r="B832" s="15" t="s">
        <v>1391</v>
      </c>
      <c r="C832" s="15" t="s">
        <v>60</v>
      </c>
      <c r="D832" s="13">
        <v>65</v>
      </c>
      <c r="E832" s="14"/>
      <c r="F832" s="14"/>
      <c r="G832" s="14"/>
      <c r="H832" s="14"/>
      <c r="I832" s="14"/>
      <c r="J832" s="14"/>
      <c r="K832" s="14"/>
      <c r="L832" s="14"/>
      <c r="M832" s="15"/>
      <c r="N832" s="1" t="s">
        <v>1392</v>
      </c>
      <c r="O832" s="1" t="s">
        <v>52</v>
      </c>
      <c r="P832" s="1" t="s">
        <v>52</v>
      </c>
      <c r="Q832" s="1" t="s">
        <v>1357</v>
      </c>
      <c r="R832" s="1" t="s">
        <v>62</v>
      </c>
      <c r="S832" s="1" t="s">
        <v>63</v>
      </c>
      <c r="T832" s="1" t="s">
        <v>63</v>
      </c>
      <c r="AR832" s="1" t="s">
        <v>52</v>
      </c>
      <c r="AS832" s="1" t="s">
        <v>52</v>
      </c>
      <c r="AU832" s="1" t="s">
        <v>1393</v>
      </c>
      <c r="AV832">
        <v>615</v>
      </c>
    </row>
    <row r="833" spans="1:48" ht="30" customHeight="1" x14ac:dyDescent="0.3">
      <c r="A833" s="15" t="s">
        <v>70</v>
      </c>
      <c r="B833" s="15" t="s">
        <v>1394</v>
      </c>
      <c r="C833" s="15" t="s">
        <v>60</v>
      </c>
      <c r="D833" s="13">
        <v>30</v>
      </c>
      <c r="E833" s="14"/>
      <c r="F833" s="14"/>
      <c r="G833" s="14"/>
      <c r="H833" s="14"/>
      <c r="I833" s="14"/>
      <c r="J833" s="14"/>
      <c r="K833" s="14"/>
      <c r="L833" s="14"/>
      <c r="M833" s="15"/>
      <c r="N833" s="1" t="s">
        <v>1395</v>
      </c>
      <c r="O833" s="1" t="s">
        <v>52</v>
      </c>
      <c r="P833" s="1" t="s">
        <v>52</v>
      </c>
      <c r="Q833" s="1" t="s">
        <v>1357</v>
      </c>
      <c r="R833" s="1" t="s">
        <v>62</v>
      </c>
      <c r="S833" s="1" t="s">
        <v>63</v>
      </c>
      <c r="T833" s="1" t="s">
        <v>63</v>
      </c>
      <c r="AR833" s="1" t="s">
        <v>52</v>
      </c>
      <c r="AS833" s="1" t="s">
        <v>52</v>
      </c>
      <c r="AU833" s="1" t="s">
        <v>1396</v>
      </c>
      <c r="AV833">
        <v>616</v>
      </c>
    </row>
    <row r="834" spans="1:48" ht="30" customHeight="1" x14ac:dyDescent="0.3">
      <c r="A834" s="15" t="s">
        <v>77</v>
      </c>
      <c r="B834" s="15" t="s">
        <v>78</v>
      </c>
      <c r="C834" s="15" t="s">
        <v>79</v>
      </c>
      <c r="D834" s="13">
        <v>130</v>
      </c>
      <c r="E834" s="14"/>
      <c r="F834" s="14"/>
      <c r="G834" s="14"/>
      <c r="H834" s="14"/>
      <c r="I834" s="14"/>
      <c r="J834" s="14"/>
      <c r="K834" s="14"/>
      <c r="L834" s="14"/>
      <c r="M834" s="15"/>
      <c r="N834" s="1" t="s">
        <v>80</v>
      </c>
      <c r="O834" s="1" t="s">
        <v>52</v>
      </c>
      <c r="P834" s="1" t="s">
        <v>52</v>
      </c>
      <c r="Q834" s="1" t="s">
        <v>1357</v>
      </c>
      <c r="R834" s="1" t="s">
        <v>63</v>
      </c>
      <c r="S834" s="1" t="s">
        <v>62</v>
      </c>
      <c r="T834" s="1" t="s">
        <v>63</v>
      </c>
      <c r="AR834" s="1" t="s">
        <v>52</v>
      </c>
      <c r="AS834" s="1" t="s">
        <v>52</v>
      </c>
      <c r="AU834" s="1" t="s">
        <v>1397</v>
      </c>
      <c r="AV834">
        <v>618</v>
      </c>
    </row>
    <row r="835" spans="1:48" ht="30" customHeight="1" x14ac:dyDescent="0.3">
      <c r="A835" s="15" t="s">
        <v>65</v>
      </c>
      <c r="B835" s="15" t="s">
        <v>1398</v>
      </c>
      <c r="C835" s="15" t="s">
        <v>67</v>
      </c>
      <c r="D835" s="13">
        <v>3</v>
      </c>
      <c r="E835" s="14"/>
      <c r="F835" s="14"/>
      <c r="G835" s="14"/>
      <c r="H835" s="14"/>
      <c r="I835" s="14"/>
      <c r="J835" s="14"/>
      <c r="K835" s="14"/>
      <c r="L835" s="14"/>
      <c r="M835" s="15"/>
      <c r="N835" s="1" t="s">
        <v>1399</v>
      </c>
      <c r="O835" s="1" t="s">
        <v>52</v>
      </c>
      <c r="P835" s="1" t="s">
        <v>52</v>
      </c>
      <c r="Q835" s="1" t="s">
        <v>1357</v>
      </c>
      <c r="R835" s="1" t="s">
        <v>62</v>
      </c>
      <c r="S835" s="1" t="s">
        <v>63</v>
      </c>
      <c r="T835" s="1" t="s">
        <v>63</v>
      </c>
      <c r="AR835" s="1" t="s">
        <v>52</v>
      </c>
      <c r="AS835" s="1" t="s">
        <v>52</v>
      </c>
      <c r="AU835" s="1" t="s">
        <v>1400</v>
      </c>
      <c r="AV835">
        <v>619</v>
      </c>
    </row>
    <row r="836" spans="1:48" ht="30" customHeight="1" x14ac:dyDescent="0.3">
      <c r="A836" s="15" t="s">
        <v>58</v>
      </c>
      <c r="B836" s="15" t="s">
        <v>1209</v>
      </c>
      <c r="C836" s="15" t="s">
        <v>60</v>
      </c>
      <c r="D836" s="13">
        <v>80</v>
      </c>
      <c r="E836" s="14"/>
      <c r="F836" s="14"/>
      <c r="G836" s="14"/>
      <c r="H836" s="14"/>
      <c r="I836" s="14"/>
      <c r="J836" s="14"/>
      <c r="K836" s="14"/>
      <c r="L836" s="14"/>
      <c r="M836" s="15"/>
      <c r="N836" s="1" t="s">
        <v>1401</v>
      </c>
      <c r="O836" s="1" t="s">
        <v>52</v>
      </c>
      <c r="P836" s="1" t="s">
        <v>52</v>
      </c>
      <c r="Q836" s="1" t="s">
        <v>1357</v>
      </c>
      <c r="R836" s="1" t="s">
        <v>62</v>
      </c>
      <c r="S836" s="1" t="s">
        <v>63</v>
      </c>
      <c r="T836" s="1" t="s">
        <v>63</v>
      </c>
      <c r="AR836" s="1" t="s">
        <v>52</v>
      </c>
      <c r="AS836" s="1" t="s">
        <v>52</v>
      </c>
      <c r="AU836" s="1" t="s">
        <v>1402</v>
      </c>
      <c r="AV836">
        <v>620</v>
      </c>
    </row>
    <row r="837" spans="1:48" ht="30" customHeight="1" x14ac:dyDescent="0.3">
      <c r="A837" s="15" t="s">
        <v>58</v>
      </c>
      <c r="B837" s="15" t="s">
        <v>180</v>
      </c>
      <c r="C837" s="15" t="s">
        <v>60</v>
      </c>
      <c r="D837" s="13">
        <v>110</v>
      </c>
      <c r="E837" s="14"/>
      <c r="F837" s="14"/>
      <c r="G837" s="14"/>
      <c r="H837" s="14"/>
      <c r="I837" s="14"/>
      <c r="J837" s="14"/>
      <c r="K837" s="14"/>
      <c r="L837" s="14"/>
      <c r="M837" s="15"/>
      <c r="N837" s="1" t="s">
        <v>1403</v>
      </c>
      <c r="O837" s="1" t="s">
        <v>52</v>
      </c>
      <c r="P837" s="1" t="s">
        <v>52</v>
      </c>
      <c r="Q837" s="1" t="s">
        <v>1357</v>
      </c>
      <c r="R837" s="1" t="s">
        <v>62</v>
      </c>
      <c r="S837" s="1" t="s">
        <v>63</v>
      </c>
      <c r="T837" s="1" t="s">
        <v>63</v>
      </c>
      <c r="AR837" s="1" t="s">
        <v>52</v>
      </c>
      <c r="AS837" s="1" t="s">
        <v>52</v>
      </c>
      <c r="AU837" s="1" t="s">
        <v>1404</v>
      </c>
      <c r="AV837">
        <v>621</v>
      </c>
    </row>
    <row r="838" spans="1:48" ht="30" customHeight="1" x14ac:dyDescent="0.3">
      <c r="A838" s="15" t="s">
        <v>58</v>
      </c>
      <c r="B838" s="15" t="s">
        <v>183</v>
      </c>
      <c r="C838" s="15" t="s">
        <v>60</v>
      </c>
      <c r="D838" s="13">
        <v>160</v>
      </c>
      <c r="E838" s="14"/>
      <c r="F838" s="14"/>
      <c r="G838" s="14"/>
      <c r="H838" s="14"/>
      <c r="I838" s="14"/>
      <c r="J838" s="14"/>
      <c r="K838" s="14"/>
      <c r="L838" s="14"/>
      <c r="M838" s="15"/>
      <c r="N838" s="1" t="s">
        <v>1405</v>
      </c>
      <c r="O838" s="1" t="s">
        <v>52</v>
      </c>
      <c r="P838" s="1" t="s">
        <v>52</v>
      </c>
      <c r="Q838" s="1" t="s">
        <v>1357</v>
      </c>
      <c r="R838" s="1" t="s">
        <v>62</v>
      </c>
      <c r="S838" s="1" t="s">
        <v>63</v>
      </c>
      <c r="T838" s="1" t="s">
        <v>63</v>
      </c>
      <c r="AR838" s="1" t="s">
        <v>52</v>
      </c>
      <c r="AS838" s="1" t="s">
        <v>52</v>
      </c>
      <c r="AU838" s="1" t="s">
        <v>1406</v>
      </c>
      <c r="AV838">
        <v>622</v>
      </c>
    </row>
    <row r="839" spans="1:48" ht="30" customHeight="1" x14ac:dyDescent="0.3">
      <c r="A839" s="15" t="s">
        <v>58</v>
      </c>
      <c r="B839" s="15" t="s">
        <v>186</v>
      </c>
      <c r="C839" s="15" t="s">
        <v>60</v>
      </c>
      <c r="D839" s="13">
        <v>25</v>
      </c>
      <c r="E839" s="14"/>
      <c r="F839" s="14"/>
      <c r="G839" s="14"/>
      <c r="H839" s="14"/>
      <c r="I839" s="14"/>
      <c r="J839" s="14"/>
      <c r="K839" s="14"/>
      <c r="L839" s="14"/>
      <c r="M839" s="15"/>
      <c r="N839" s="1" t="s">
        <v>1407</v>
      </c>
      <c r="O839" s="1" t="s">
        <v>52</v>
      </c>
      <c r="P839" s="1" t="s">
        <v>52</v>
      </c>
      <c r="Q839" s="1" t="s">
        <v>1357</v>
      </c>
      <c r="R839" s="1" t="s">
        <v>62</v>
      </c>
      <c r="S839" s="1" t="s">
        <v>63</v>
      </c>
      <c r="T839" s="1" t="s">
        <v>63</v>
      </c>
      <c r="AR839" s="1" t="s">
        <v>52</v>
      </c>
      <c r="AS839" s="1" t="s">
        <v>52</v>
      </c>
      <c r="AU839" s="1" t="s">
        <v>1408</v>
      </c>
      <c r="AV839">
        <v>623</v>
      </c>
    </row>
    <row r="840" spans="1:48" ht="30" customHeight="1" x14ac:dyDescent="0.3">
      <c r="A840" s="13"/>
      <c r="B840" s="13"/>
      <c r="C840" s="13"/>
      <c r="D840" s="13"/>
      <c r="E840" s="14"/>
      <c r="F840" s="14"/>
      <c r="G840" s="14"/>
      <c r="H840" s="14"/>
      <c r="I840" s="14"/>
      <c r="J840" s="14"/>
      <c r="K840" s="14"/>
      <c r="L840" s="14"/>
      <c r="M840" s="13"/>
      <c r="Q840" s="1" t="s">
        <v>1357</v>
      </c>
    </row>
    <row r="841" spans="1:48" ht="30" customHeight="1" x14ac:dyDescent="0.3">
      <c r="A841" s="13"/>
      <c r="B841" s="13"/>
      <c r="C841" s="13"/>
      <c r="D841" s="13"/>
      <c r="E841" s="14"/>
      <c r="F841" s="14"/>
      <c r="G841" s="14"/>
      <c r="H841" s="14"/>
      <c r="I841" s="14"/>
      <c r="J841" s="14"/>
      <c r="K841" s="14"/>
      <c r="L841" s="14"/>
      <c r="M841" s="13"/>
      <c r="Q841" s="1" t="s">
        <v>1357</v>
      </c>
    </row>
    <row r="842" spans="1:48" ht="30" customHeight="1" x14ac:dyDescent="0.3">
      <c r="A842" s="13"/>
      <c r="B842" s="13"/>
      <c r="C842" s="13"/>
      <c r="D842" s="13"/>
      <c r="E842" s="14"/>
      <c r="F842" s="14"/>
      <c r="G842" s="14"/>
      <c r="H842" s="14"/>
      <c r="I842" s="14"/>
      <c r="J842" s="14"/>
      <c r="K842" s="14"/>
      <c r="L842" s="14"/>
      <c r="M842" s="13"/>
      <c r="Q842" s="1" t="s">
        <v>1357</v>
      </c>
    </row>
    <row r="843" spans="1:48" ht="30" customHeight="1" x14ac:dyDescent="0.3">
      <c r="A843" s="15" t="s">
        <v>106</v>
      </c>
      <c r="B843" s="13"/>
      <c r="C843" s="13"/>
      <c r="D843" s="13"/>
      <c r="E843" s="14"/>
      <c r="F843" s="14">
        <f>SUMIF(Q821:Q842,"010124",F821:F842)</f>
        <v>0</v>
      </c>
      <c r="G843" s="14"/>
      <c r="H843" s="14">
        <f>SUMIF(Q821:Q842,"010124",H821:H842)</f>
        <v>0</v>
      </c>
      <c r="I843" s="14"/>
      <c r="J843" s="14">
        <f>SUMIF(Q821:Q842,"010124",J821:J842)</f>
        <v>0</v>
      </c>
      <c r="K843" s="14"/>
      <c r="L843" s="14">
        <f>SUMIF(Q821:Q842,"010124",L821:L842)</f>
        <v>0</v>
      </c>
      <c r="M843" s="13"/>
      <c r="N843" t="s">
        <v>107</v>
      </c>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4" fitToHeight="0" orientation="landscape" verticalDpi="0" r:id="rId1"/>
  <rowBreaks count="24" manualBreakCount="24">
    <brk id="27" max="16383" man="1"/>
    <brk id="51" max="16383" man="1"/>
    <brk id="99" max="16383" man="1"/>
    <brk id="147" max="16383" man="1"/>
    <brk id="195" max="16383" man="1"/>
    <brk id="267" max="16383" man="1"/>
    <brk id="291" max="16383" man="1"/>
    <brk id="339" max="16383" man="1"/>
    <brk id="363" max="16383" man="1"/>
    <brk id="387" max="16383" man="1"/>
    <brk id="411" max="16383" man="1"/>
    <brk id="459" max="16383" man="1"/>
    <brk id="483" max="16383" man="1"/>
    <brk id="531" max="16383" man="1"/>
    <brk id="603" max="16383" man="1"/>
    <brk id="651" max="16383" man="1"/>
    <brk id="675" max="16383" man="1"/>
    <brk id="699" max="16383" man="1"/>
    <brk id="723" max="16383" man="1"/>
    <brk id="747" max="16383" man="1"/>
    <brk id="771" max="16383" man="1"/>
    <brk id="795" max="16383" man="1"/>
    <brk id="819" max="16383" man="1"/>
    <brk id="84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7</vt:i4>
      </vt:variant>
    </vt:vector>
  </HeadingPairs>
  <TitlesOfParts>
    <vt:vector size="11" baseType="lpstr">
      <vt:lpstr>원가계산서</vt:lpstr>
      <vt:lpstr>공종별집계표</vt:lpstr>
      <vt:lpstr>관급자재</vt:lpstr>
      <vt:lpstr>공종별내역서</vt:lpstr>
      <vt:lpstr>공종별내역서!Print_Area</vt:lpstr>
      <vt:lpstr>공종별집계표!Print_Area</vt:lpstr>
      <vt:lpstr>관급자재!Print_Area</vt:lpstr>
      <vt:lpstr>공종별내역서!Print_Titles</vt:lpstr>
      <vt:lpstr>공종별집계표!Print_Titles</vt:lpstr>
      <vt:lpstr>관급자재!Print_Titles</vt:lpstr>
      <vt:lpstr>원가계산서!Print_Titles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kjh</dc:creator>
  <cp:lastModifiedBy>user</cp:lastModifiedBy>
  <dcterms:created xsi:type="dcterms:W3CDTF">2026-06-15T03:28:00Z</dcterms:created>
  <dcterms:modified xsi:type="dcterms:W3CDTF">2026-07-06T11:15:54Z</dcterms:modified>
</cp:coreProperties>
</file>