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er\Desktop\☆업무\1. 공고문\2026년\7.7. 공고\156. 다누리 어린이 실내놀이터 조성사업 통신설비공사\"/>
    </mc:Choice>
  </mc:AlternateContent>
  <xr:revisionPtr revIDLastSave="0" documentId="13_ncr:1_{8C5DF666-6F2E-48EE-9F48-0AAC717B17F9}" xr6:coauthVersionLast="36" xr6:coauthVersionMax="36" xr10:uidLastSave="{00000000-0000-0000-0000-000000000000}"/>
  <bookViews>
    <workbookView xWindow="0" yWindow="0" windowWidth="28800" windowHeight="12180" tabRatio="724" firstSheet="1" activeTab="1" xr2:uid="{00000000-000D-0000-FFFF-FFFF00000000}"/>
  </bookViews>
  <sheets>
    <sheet name="총괄표2" sheetId="16" state="hidden" r:id="rId1"/>
    <sheet name="내역서" sheetId="10" r:id="rId2"/>
    <sheet name="일위노임" sheetId="15" state="hidden" r:id="rId3"/>
    <sheet name="합산" sheetId="6" state="hidden" r:id="rId4"/>
    <sheet name="옵션" sheetId="5"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dfdfe" hidden="1">#REF!</definedName>
    <definedName name="__IntlFixup" hidden="1">TRUE</definedName>
    <definedName name="__JJ132">#REF!</definedName>
    <definedName name="__JK132">#REF!</definedName>
    <definedName name="__JN132">#REF!</definedName>
    <definedName name="__key2" hidden="1">[1]조명시설!#REF!</definedName>
    <definedName name="__p1">#REF!</definedName>
    <definedName name="_1¤§¤_¤¡" hidden="1">{#N/A,#N/A,FALSE,"Sheet1"}</definedName>
    <definedName name="_14K123_" hidden="1">{#N/A,#N/A,FALSE,"현장 NCR 분석";#N/A,#N/A,FALSE,"현장품질감사";#N/A,#N/A,FALSE,"현장품질감사"}</definedName>
    <definedName name="_19K123_" hidden="1">{#N/A,#N/A,FALSE,"현장 NCR 분석";#N/A,#N/A,FALSE,"현장품질감사";#N/A,#N/A,FALSE,"현장품질감사"}</definedName>
    <definedName name="_22wrn.Ã¶°ñÁý°èÇ_._.5Ä­." hidden="1">{#N/A,#N/A,FALSE,"Sheet1"}</definedName>
    <definedName name="_2309f" hidden="1">#REF!</definedName>
    <definedName name="_2323fil" hidden="1">#REF!</definedName>
    <definedName name="_23fil" hidden="1">#REF!</definedName>
    <definedName name="_23i99" hidden="1">#REF!</definedName>
    <definedName name="_24342" hidden="1">#REF!</definedName>
    <definedName name="_323fil" hidden="1">#REF!</definedName>
    <definedName name="_324dfel" hidden="1">#REF!</definedName>
    <definedName name="_32fial" hidden="1">#REF!</definedName>
    <definedName name="_333ddl" hidden="1">#REF!</definedName>
    <definedName name="_33S" hidden="1">#REF!</definedName>
    <definedName name="_34_0_S" hidden="1">#REF!</definedName>
    <definedName name="_34234if" hidden="1">#REF!</definedName>
    <definedName name="_3ihil" hidden="1">#REF!</definedName>
    <definedName name="_95년_포상금_지급내역">#REF!</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cil34"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e" hidden="1">#REF!</definedName>
    <definedName name="_ddaill" hidden="1">#REF!</definedName>
    <definedName name="_ddd" hidden="1">#REF!</definedName>
    <definedName name="_dddilaa" hidden="1">#REF!</definedName>
    <definedName name="_ddeailt"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geteiil" hidden="1">#REF!</definedName>
    <definedName name="_dhihil" hidden="1">#REF!</definedName>
    <definedName name="_diael2" hidden="1">#REF!</definedName>
    <definedName name="_dicicliwliw" hidden="1">#REF!</definedName>
    <definedName name="_didil"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[2]조명시설!#REF!</definedName>
    <definedName name="_Dist_Bin" hidden="1">[3]조명시설!#REF!</definedName>
    <definedName name="_Dist_Values" hidden="1">[3]조명시설!#REF!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ffil3" hidden="1">#REF!</definedName>
    <definedName name="_eeill" hidden="1">#REF!</definedName>
    <definedName name="_efdcil" hidden="1">#REF!</definedName>
    <definedName name="_efefea"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lila" hidden="1">#REF!</definedName>
    <definedName name="_efoiejfeoi" hidden="1">#REF!</definedName>
    <definedName name="_efril" hidden="1">#REF!</definedName>
    <definedName name="_efrilla"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flffl"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eirfl"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d"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dz" hidden="1">#REF!</definedName>
    <definedName name="_feilf" hidden="1">#REF!</definedName>
    <definedName name="_feilff" hidden="1">#REF!</definedName>
    <definedName name="_feilfz" hidden="1">#REF!</definedName>
    <definedName name="_feilli2" hidden="1">#REF!</definedName>
    <definedName name="_feillw" hidden="1">#REF!</definedName>
    <definedName name="_feilsaz" hidden="1">#REF!</definedName>
    <definedName name="_feilsd" hidden="1">#REF!</definedName>
    <definedName name="_feilss2" hidden="1">#REF!</definedName>
    <definedName name="_feilsse" hidden="1">#REF!</definedName>
    <definedName name="_feilza"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oqi2z"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ddlz"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lz" hidden="1">#REF!</definedName>
    <definedName name="_ffeipe" hidden="1">#REF!</definedName>
    <definedName name="_ffiill" hidden="1">#REF!</definedName>
    <definedName name="_ffiilz" hidden="1">#REF!</definedName>
    <definedName name="_ffilez" hidden="1">#REF!</definedName>
    <definedName name="_ffill" hidden="1">#REF!</definedName>
    <definedName name="_ffkefe" hidden="1">#REF!</definedName>
    <definedName name="_fgegeil" hidden="1">#REF!</definedName>
    <definedName name="_ficil2" hidden="1">#REF!</definedName>
    <definedName name="_ficil2z"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llz"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ezz" hidden="1">#REF!</definedName>
    <definedName name="_Fill" hidden="1">#REF!</definedName>
    <definedName name="_fill1" hidden="1">#REF!</definedName>
    <definedName name="_fill2" hidden="1">#REF!</definedName>
    <definedName name="_Fill23" hidden="1">#REF!</definedName>
    <definedName name="_fill3" hidden="1">#REF!</definedName>
    <definedName name="_fille" hidden="1">#REF!</definedName>
    <definedName name="_fills" hidden="1">#REF!</definedName>
    <definedName name="_filoodez"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reri"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dz" hidden="1">#REF!</definedName>
    <definedName name="_geili" hidden="1">#REF!</definedName>
    <definedName name="_geill" hidden="1">#REF!</definedName>
    <definedName name="_geillz" hidden="1">#REF!</definedName>
    <definedName name="_geillz2"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illez" hidden="1">#REF!</definedName>
    <definedName name="_gill" hidden="1">#REF!</definedName>
    <definedName name="_gkjqi" hidden="1">#REF!</definedName>
    <definedName name="_gnandifi" hidden="1">#REF!</definedName>
    <definedName name="_gqill" hidden="1">#REF!</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hidden="1">#REF!</definedName>
    <definedName name="_JJ132">#REF!</definedName>
    <definedName name="_JK132">#REF!</definedName>
    <definedName name="_JN132">#REF!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hidden="1">#REF!</definedName>
    <definedName name="_Key2" hidden="1">#REF!</definedName>
    <definedName name="_key21" hidden="1">[1]조명시설!#REF!</definedName>
    <definedName name="_Key3" hidden="1">#REF!</definedName>
    <definedName name="_kfkf" hidden="1">#REF!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ill" hidden="1">#REF!</definedName>
    <definedName name="_oillu" hidden="1">#REF!</definedName>
    <definedName name="_Order1" hidden="1">255</definedName>
    <definedName name="_Order2" hidden="1">255</definedName>
    <definedName name="_p1">#REF!</definedName>
    <definedName name="_P3" hidden="1">{#N/A,#N/A,FALSE,"배수1"}</definedName>
    <definedName name="_P4" hidden="1">{#N/A,#N/A,FALSE,"혼합골재"}</definedName>
    <definedName name="_P5" hidden="1">{#N/A,#N/A,FALSE,"배수1"}</definedName>
    <definedName name="_P6" hidden="1">{#N/A,#N/A,FALSE,"2~8번"}</definedName>
    <definedName name="_paeil" hidden="1">#REF!</definedName>
    <definedName name="_paeilax" hidden="1">#REF!</definedName>
    <definedName name="_paielo" hidden="1">#REF!</definedName>
    <definedName name="_paiill" hidden="1">#REF!</definedName>
    <definedName name="_paile" hidden="1">#REF!</definedName>
    <definedName name="_pailez" hidden="1">#REF!</definedName>
    <definedName name="_paill" hidden="1">#REF!</definedName>
    <definedName name="_Parse_In" hidden="1">#REF!</definedName>
    <definedName name="_pedill" hidden="1">#REF!</definedName>
    <definedName name="_peeil" hidden="1">#REF!</definedName>
    <definedName name="_pefpepf" hidden="1">#REF!</definedName>
    <definedName name="_pegrill" hidden="1">#REF!</definedName>
    <definedName name="_peill" hidden="1">#REF!</definedName>
    <definedName name="_peiopz" hidden="1">#REF!</definedName>
    <definedName name="_peip" hidden="1">#REF!</definedName>
    <definedName name="_peoioep" hidden="1">#REF!</definedName>
    <definedName name="_pepck" hidden="1">#REF!</definedName>
    <definedName name="_pepck2z"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fillzez"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a"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S3" hidden="1">{#N/A,#N/A,FALSE,"포장2"}</definedName>
    <definedName name="_seiell2" hidden="1">#REF!</definedName>
    <definedName name="_sfile" hidden="1">#REF!</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hidden="1">#REF!</definedName>
    <definedName name="_SORT1" hidden="1">#REF!</definedName>
    <definedName name="_ssoeoiif2" hidden="1">#REF!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fdillz"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노임단가" hidden="1">[4]공예을!#REF!</definedName>
    <definedName name="_재ㅐ햐" hidden="1">#REF!</definedName>
    <definedName name="a">#REF!</definedName>
    <definedName name="aaaaa" hidden="1">{#N/A,#N/A,FALSE,"조골재"}</definedName>
    <definedName name="aaaaaaaaaa" hidden="1">{#N/A,#N/A,FALSE,"운반시간"}</definedName>
    <definedName name="aaaaaaaaaaaaaaaaaa" hidden="1">{#N/A,#N/A,FALSE,"단가표지"}</definedName>
    <definedName name="aaaaaaaaaaaaaaaaaaaaa" hidden="1">{#N/A,#N/A,FALSE,"혼합골재"}</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lf">#REF!</definedName>
    <definedName name="anscount" hidden="1">1</definedName>
    <definedName name="AREA0002" hidden="1">#REF!</definedName>
    <definedName name="b">#REF!</definedName>
    <definedName name="bbb" hidden="1">{#N/A,#N/A,FALSE,"조골재"}</definedName>
    <definedName name="bbbbb" hidden="1">{#N/A,#N/A,FALSE,"운반시간"}</definedName>
    <definedName name="bbbbbbb" hidden="1">{#N/A,#N/A,FALSE,"조골재"}</definedName>
    <definedName name="bbbbbbbbbb" hidden="1">{#N/A,#N/A,FALSE,"표지목차"}</definedName>
    <definedName name="bbbbbbbbbbbbb" hidden="1">{#N/A,#N/A,FALSE,"혼합골재"}</definedName>
    <definedName name="bms" hidden="1">#REF!</definedName>
    <definedName name="bnn" hidden="1">{#N/A,#N/A,FALSE,"조골재"}</definedName>
    <definedName name="BOOK2" hidden="1">{#N/A,#N/A,TRUE,"손익보고"}</definedName>
    <definedName name="BOX형수로집계">#REF!</definedName>
    <definedName name="can" hidden="1">{#N/A,#N/A,FALSE,"명세표"}</definedName>
    <definedName name="CV_1C">#REF!</definedName>
    <definedName name="cxzbhvc" hidden="1">{#N/A,#N/A,FALSE,"현장 NCR 분석";#N/A,#N/A,FALSE,"현장품질감사";#N/A,#N/A,FALSE,"현장품질감사"}</definedName>
    <definedName name="d">#REF!</definedName>
    <definedName name="_xlnm.Database">#REF!</definedName>
    <definedName name="dataww" hidden="1">#REF!</definedName>
    <definedName name="ddddd" hidden="1">#REF!</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J" hidden="1">{#N/A,#N/A,FALSE,"골재소요량";#N/A,#N/A,FALSE,"골재소요량"}</definedName>
    <definedName name="DFASFD" hidden="1">{#N/A,#N/A,FALSE,"골재소요량";#N/A,#N/A,FALSE,"골재소요량"}</definedName>
    <definedName name="DFDASFGDASG" hidden="1">{#N/A,#N/A,FALSE,"단가표지"}</definedName>
    <definedName name="DFDF" hidden="1">{#N/A,#N/A,FALSE,"조골재"}</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ADSGAFDG" hidden="1">{#N/A,#N/A,FALSE,"운반시간"}</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fgf" hidden="1">{#N/A,#N/A,FALSE,"2~8번"}</definedName>
    <definedName name="dist_bin1" hidden="1">[1]조명시설!#REF!</definedName>
    <definedName name="dist_value1" hidden="1">[1]조명시설!#REF!</definedName>
    <definedName name="DKC" hidden="1">{#N/A,#N/A,FALSE,"현장 NCR 분석";#N/A,#N/A,FALSE,"현장품질감사";#N/A,#N/A,FALSE,"현장품질감사"}</definedName>
    <definedName name="dkdkdkdkd" hidden="1">{#N/A,#N/A,FALSE,"명세표"}</definedName>
    <definedName name="dldldldll" hidden="1">[5]조명시설!#REF!</definedName>
    <definedName name="dsaf" hidden="1">{#N/A,#N/A,FALSE,"조골재"}</definedName>
    <definedName name="DSF" hidden="1">{#N/A,#N/A,FALSE,"골재소요량";#N/A,#N/A,FALSE,"골재소요량"}</definedName>
    <definedName name="DSSDS" hidden="1">{#N/A,#N/A,FALSE,"명세표"}</definedName>
    <definedName name="ee" hidden="1">{#N/A,#N/A,FALSE,"단가표지"}</definedName>
    <definedName name="eee" hidden="1">{#N/A,#N/A,FALSE,"2~8번"}</definedName>
    <definedName name="ekfk" hidden="1">{#N/A,#N/A,FALSE,"현장 NCR 분석";#N/A,#N/A,FALSE,"현장품질감사";#N/A,#N/A,FALSE,"현장품질감사"}</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DGDFAGFD" hidden="1">{#N/A,#N/A,FALSE,"포장1";#N/A,#N/A,FALSE,"포장1"}</definedName>
    <definedName name="fdgfdg" hidden="1">{#N/A,#N/A,FALSE,"2~8번"}</definedName>
    <definedName name="fdgfgf" hidden="1">{#N/A,#N/A,FALSE,"운반시간"}</definedName>
    <definedName name="ffeil2z" hidden="1">#REF!</definedName>
    <definedName name="ffffff" hidden="1">{#N/A,#N/A,FALSE,"조골재"}</definedName>
    <definedName name="FGDAG" hidden="1">{#N/A,#N/A,FALSE,"포장2"}</definedName>
    <definedName name="FGDAGFG" hidden="1">{#N/A,#N/A,FALSE,"혼합골재"}</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hfdagfd" hidden="1">{#N/A,#N/A,FALSE,"표지목차"}</definedName>
    <definedName name="fhddg" hidden="1">{#N/A,#N/A,FALSE,"부대1"}</definedName>
    <definedName name="FHFH" hidden="1">#REF!</definedName>
    <definedName name="FHFK" hidden="1">#REF!</definedName>
    <definedName name="fifofl" hidden="1">#REF!</definedName>
    <definedName name="fill1" hidden="1">[1]조명시설!#REF!</definedName>
    <definedName name="GEMCO" hidden="1">#REF!</definedName>
    <definedName name="gfgdfg" hidden="1">#REF!</definedName>
    <definedName name="gfgfg" hidden="1">{#N/A,#N/A,FALSE,"골재소요량";#N/A,#N/A,FALSE,"골재소요량"}</definedName>
    <definedName name="GFGFHGFHF" hidden="1">{#N/A,#N/A,FALSE,"토공2"}</definedName>
    <definedName name="gfhgh" hidden="1">{#N/A,#N/A,FALSE,"배수2"}</definedName>
    <definedName name="ggfhgfshgh" hidden="1">{#N/A,#N/A,FALSE,"포장2"}</definedName>
    <definedName name="ggggg" hidden="1">{#N/A,#N/A,FALSE,"구조1"}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gfh" hidden="1">{#N/A,#N/A,FALSE,"포장2"}</definedName>
    <definedName name="GJHGLI" hidden="1">{#N/A,#N/A,FALSE,"포장1";#N/A,#N/A,FALSE,"포장1"}</definedName>
    <definedName name="G견적" hidden="1">{#N/A,#N/A,TRUE,"손익보고"}</definedName>
    <definedName name="hardwar" hidden="1">#REF!</definedName>
    <definedName name="HERE" hidden="1">{#N/A,#N/A,TRUE,"손익보고"}</definedName>
    <definedName name="hgd" hidden="1">{#N/A,#N/A,FALSE,"배수2"}</definedName>
    <definedName name="hgh" hidden="1">{#N/A,#N/A,FALSE,"단가표지"}</definedName>
    <definedName name="hghg" hidden="1">{#N/A,#N/A,FALSE,"운반시간"}</definedName>
    <definedName name="hkj" hidden="1">{#N/A,#N/A,FALSE,"혼합골재"}</definedName>
    <definedName name="HTML_CodePage" hidden="1">949</definedName>
    <definedName name="HTML_Control" hidden="1">{"'단계별시설공사비'!$A$3:$K$51"}</definedName>
    <definedName name="HTML_Description" hidden="1">""</definedName>
    <definedName name="HTML_Email" hidden="1">""</definedName>
    <definedName name="HTML_Header" hidden="1">"사업비총괄"</definedName>
    <definedName name="HTML_LastUpdate" hidden="1">"01-06-17"</definedName>
    <definedName name="HTML_LineAfter" hidden="1">FALSE</definedName>
    <definedName name="HTML_LineBefore" hidden="1">FALSE</definedName>
    <definedName name="HTML_Name" hidden="1">"김정호"</definedName>
    <definedName name="HTML_OBDlg2" hidden="1">TRUE</definedName>
    <definedName name="HTML_OBDlg4" hidden="1">TRUE</definedName>
    <definedName name="HTML_OS" hidden="1">0</definedName>
    <definedName name="HTML_PathFile" hidden="1">"C:\My Documents\6.htm"</definedName>
    <definedName name="HTML_Title" hidden="1">"비용산출"</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OIOIOIO" hidden="1">{#N/A,#N/A,FALSE,"표지목차"}</definedName>
    <definedName name="jhjg" hidden="1">{#N/A,#N/A,FALSE,"조골재"}</definedName>
    <definedName name="jhjh" hidden="1">{#N/A,#N/A,FALSE,"표지목차"}</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JKJKJK" hidden="1">{#N/A,#N/A,FALSE,"포장1";#N/A,#N/A,FALSE,"포장1"}</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DKDK" hidden="1">{#N/A,#N/A,FALSE,"조골재"}</definedName>
    <definedName name="khl" hidden="1">{#N/A,#N/A,FALSE,"2~8번"}</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{#N/A,#N/A,FALSE,"현장 NCR 분석";#N/A,#N/A,FALSE,"현장품질감사";#N/A,#N/A,FALSE,"현장품질감사"}</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LKLKLK" hidden="1">{#N/A,#N/A,FALSE,"포장2"}</definedName>
    <definedName name="kpqeiwri" hidden="1">#REF!</definedName>
    <definedName name="ksk" hidden="1">#REF!</definedName>
    <definedName name="ktf" hidden="1">#REF!</definedName>
    <definedName name="kty" hidden="1">#REF!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im" hidden="1">{#N/A,#N/A,FALSE,"혼합골재"}</definedName>
    <definedName name="ljkj" hidden="1">{#N/A,#N/A,FALSE,"현장 NCR 분석";#N/A,#N/A,FALSE,"현장품질감사";#N/A,#N/A,FALSE,"현장품질감사"}</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형측" hidden="1">{#N/A,#N/A,FALSE,"표지목차"}</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#REF!</definedName>
    <definedName name="NS" hidden="1">#REF!</definedName>
    <definedName name="ODD" hidden="1">{#N/A,#N/A,FALSE,"명세표"}</definedName>
    <definedName name="OHH" hidden="1">{#N/A,#N/A,FALSE,"명세표"}</definedName>
    <definedName name="old예산" hidden="1">{#N/A,#N/A,TRUE,"손익보고"}</definedName>
    <definedName name="ooo" hidden="1">#REF!</definedName>
    <definedName name="OPOP" hidden="1">#REF!</definedName>
    <definedName name="OPP" hidden="1">#REF!</definedName>
    <definedName name="OPPP" hidden="1">#REF!</definedName>
    <definedName name="owoel" hidden="1">#REF!</definedName>
    <definedName name="P">#REF!</definedName>
    <definedName name="piiuer" hidden="1">#REF!</definedName>
    <definedName name="plc" hidden="1">#REF!</definedName>
    <definedName name="PLC내용" hidden="1">#REF!</definedName>
    <definedName name="POI" hidden="1">#REF!</definedName>
    <definedName name="_xlnm.Print_Area" localSheetId="1">내역서!$A$1:$Q$81</definedName>
    <definedName name="_xlnm.Print_Area" localSheetId="2">일위노임!$A$1:$T$55</definedName>
    <definedName name="_xlnm.Print_Area" localSheetId="0">총괄표2!$D:$Q</definedName>
    <definedName name="_xlnm.Print_Area" localSheetId="3">합산!$A:$M</definedName>
    <definedName name="_xlnm.Print_Area">#REF!</definedName>
    <definedName name="Print_Area_MI">#REF!</definedName>
    <definedName name="_xlnm.Print_Titles" localSheetId="1">내역서!$1:$3</definedName>
    <definedName name="_xlnm.Print_Titles" localSheetId="2">일위노임!$1:$3</definedName>
    <definedName name="_xlnm.Print_Titles" localSheetId="0">총괄표2!$1:$3</definedName>
    <definedName name="_xlnm.Print_Titles" localSheetId="3">합산!$1:$3</definedName>
    <definedName name="_xlnm.Print_Titles">#REF!</definedName>
    <definedName name="psie" hidden="1">#REF!</definedName>
    <definedName name="Q">#REF!</definedName>
    <definedName name="Q3WEE" hidden="1">{#N/A,#N/A,FALSE,"조골재"}</definedName>
    <definedName name="qkqh1" hidden="1">{#N/A,#N/A,FALSE,"명세표"}</definedName>
    <definedName name="qor" hidden="1">[6]실행철강하도!$A$1:$A$4</definedName>
    <definedName name="QQ" hidden="1">{#N/A,#N/A,FALSE,"2~8번"}</definedName>
    <definedName name="QW" hidden="1">{#N/A,#N/A,FALSE,"배수2"}</definedName>
    <definedName name="QWS" hidden="1">#REF!</definedName>
    <definedName name="RHDT" hidden="1">#REF!</definedName>
    <definedName name="rjfl" hidden="1">#REF!</definedName>
    <definedName name="RK" hidden="1">#REF!</definedName>
    <definedName name="Royalty" hidden="1">{#N/A,#N/A,FALSE,"Sheet1"}</definedName>
    <definedName name="rth" hidden="1">#REF!</definedName>
    <definedName name="SDAS" hidden="1">{"'Firr(선)'!$AS$1:$AY$62","'Firr(사)'!$AS$1:$AY$62","'Firr(회)'!$AS$1:$AY$62","'Firr(선)'!$L$1:$V$62","'Firr(사)'!$L$1:$V$62","'Firr(회)'!$L$1:$V$62"}</definedName>
    <definedName name="SDCFG\" hidden="1">{#N/A,#N/A,FALSE,"운반시간"}</definedName>
    <definedName name="SDDFD" hidden="1">{#N/A,#N/A,FALSE,"배수1"}</definedName>
    <definedName name="sdf" hidden="1">{#N/A,#N/A,FALSE,"2~8번"}</definedName>
    <definedName name="SDFDFD" hidden="1">{#N/A,#N/A,FALSE,"운반시간"}</definedName>
    <definedName name="SDS" hidden="1">{#N/A,#N/A,FALSE,"2~8번"}</definedName>
    <definedName name="sdsdddd" hidden="1">{#N/A,#N/A,FALSE,"토공2"}</definedName>
    <definedName name="sdwf4rge" hidden="1">{#N/A,#N/A,FALSE,"운반시간"}</definedName>
    <definedName name="sfggf" hidden="1">{#N/A,#N/A,FALSE,"배수1"}</definedName>
    <definedName name="sgfsdfe" hidden="1">#REF!</definedName>
    <definedName name="sheet" hidden="1">{#N/A,#N/A,FALSE,"골재소요량";#N/A,#N/A,FALSE,"골재소요량"}</definedName>
    <definedName name="SIZE">#REF!</definedName>
    <definedName name="skdfsk" hidden="1">#REF!</definedName>
    <definedName name="sortt" hidden="1">#REF!</definedName>
    <definedName name="SS" hidden="1">{"'단계별시설공사비'!$A$3:$K$51"}</definedName>
    <definedName name="sss" hidden="1">{#N/A,#N/A,FALSE,"전력간선"}</definedName>
    <definedName name="sssss" hidden="1">{#N/A,#N/A,FALSE,"운반시간"}</definedName>
    <definedName name="ssssssss" hidden="1">#REF!</definedName>
    <definedName name="TTTT" hidden="1">#REF!</definedName>
    <definedName name="TYHFDGFD" hidden="1">{#N/A,#N/A,FALSE,"배수2"}</definedName>
    <definedName name="vcvcvc" hidden="1">{#N/A,#N/A,FALSE,"현장 NCR 분석";#N/A,#N/A,FALSE,"현장품질감사";#N/A,#N/A,FALSE,"현장품질감사"}</definedName>
    <definedName name="wer" hidden="1">{#N/A,#N/A,FALSE,"골재소요량";#N/A,#N/A,FALSE,"골재소요량"}</definedName>
    <definedName name="wjstjr" hidden="1">{#N/A,#N/A,FALSE,"현장 NCR 분석";#N/A,#N/A,FALSE,"현장품질감사";#N/A,#N/A,FALSE,"현장품질감사"}</definedName>
    <definedName name="WLQ" hidden="1">{#N/A,#N/A,FALSE,"명세표"}</definedName>
    <definedName name="wm.조골재1" hidden="1">{#N/A,#N/A,FALSE,"조골재"}</definedName>
    <definedName name="WQR" hidden="1">{#N/A,#N/A,FALSE,"Sheet1"}</definedName>
    <definedName name="wrn.2번." hidden="1">{#N/A,#N/A,FALSE,"2~8번"}</definedName>
    <definedName name="wrn.97년._.사업계획._.및._.예산지침." hidden="1">{#N/A,#N/A,TRUE,"1";#N/A,#N/A,TRUE,"2";#N/A,#N/A,TRUE,"3";#N/A,#N/A,TRUE,"4";#N/A,#N/A,TRUE,"5";#N/A,#N/A,TRUE,"6";#N/A,#N/A,TRUE,"7"}</definedName>
    <definedName name="wrn.abc." hidden="1">{#N/A,#N/A,TRUE,"천상그린44PY"}</definedName>
    <definedName name="wrn.test1." hidden="1">{#N/A,#N/A,FALSE,"명세표"}</definedName>
    <definedName name="wrn.골재소요량." hidden="1">{#N/A,#N/A,FALSE,"골재소요량";#N/A,#N/A,FALSE,"골재소요량"}</definedName>
    <definedName name="wrn.교대." hidden="1">{#N/A,#N/A,FALSE,"type1";#N/A,#N/A,FALSE,"지지력";#N/A,#N/A,FALSE,"PILE계산";#N/A,#N/A,FALSE,"PILE ";#N/A,#N/A,FALSE,"철근량";#N/A,#N/A,FALSE,"균열검토";#N/A,#N/A,FALSE,"날개벽";#N/A,#N/A,FALSE,"주철근조립도";#N/A,#N/A,FALSE,"교좌"}</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손익._.보고." hidden="1">{#N/A,#N/A,TRUE,"손익보고"}</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hidden="1">{#N/A,#N/A,TRUE,"토적및재료집계";#N/A,#N/A,TRUE,"토적및재료집계";#N/A,#N/A,TRUE,"단위량"}</definedName>
    <definedName name="wrn.업체별._.견적공사명." hidden="1">{"SJ - 기본 보기",#N/A,FALSE,"공사별 외주견적"}</definedName>
    <definedName name="wrn.운반시간." hidden="1">{#N/A,#N/A,FALSE,"운반시간"}</definedName>
    <definedName name="wrn.이정표." hidden="1">{#N/A,#N/A,FALSE,"이정표"}</definedName>
    <definedName name="wrn.이정표2." hidden="1">{#N/A,#N/A,FALSE,"이정표"}</definedName>
    <definedName name="wrn.전열선출서." hidden="1">{#N/A,#N/A,FALSE,"전열산출서"}</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BG견적서통" hidden="1">{#N/A,#N/A,TRUE,"손익보고"}</definedName>
    <definedName name="YUYUY" hidden="1">{#N/A,#N/A,FALSE,"혼합골재"}</definedName>
    <definedName name="Z_4F74ED08_7DE6_11D4_BC29_005004C1F3AD_.wvu.PrintTitles" hidden="1">#REF!</definedName>
    <definedName name="za" hidden="1">[7]실행철강하도!$A$1:$A$4</definedName>
    <definedName name="zx" hidden="1">#REF!</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ㄱ" hidden="1">{#N/A,#N/A,FALSE,"명세표"}</definedName>
    <definedName name="ㄱㄷㄱㄷ" hidden="1">{#N/A,#N/A,FALSE,"2~8번"}</definedName>
    <definedName name="가나다라마바사" hidden="1">{#N/A,#N/A,FALSE,"명세표"}</definedName>
    <definedName name="가로" hidden="1">{#N/A,#N/A,FALSE,"전력간선"}</definedName>
    <definedName name="가아" hidden="1">#REF!</definedName>
    <definedName name="간" hidden="1">{#N/A,#N/A,FALSE,"명세표"}</definedName>
    <definedName name="갑지" hidden="1">#REF!</definedName>
    <definedName name="강감찬">#REF!</definedName>
    <definedName name="강아지" hidden="1">#REF!</definedName>
    <definedName name="개소별명세표" hidden="1">{#N/A,#N/A,FALSE,"명세표"}</definedName>
    <definedName name="거ㅏ" hidden="1">#REF!</definedName>
    <definedName name="건설기계" hidden="1">{#N/A,#N/A,FALSE,"골재소요량";#N/A,#N/A,FALSE,"골재소요량"}</definedName>
    <definedName name="건축" hidden="1">{#N/A,#N/A,TRUE,"토적및재료집계";#N/A,#N/A,TRUE,"토적및재료집계";#N/A,#N/A,TRUE,"단위량"}</definedName>
    <definedName name="건축원가" hidden="1">[8]전기!$B$4:$B$163</definedName>
    <definedName name="검토서D" hidden="1">{#N/A,#N/A,FALSE,"현장 NCR 분석";#N/A,#N/A,FALSE,"현장품질감사";#N/A,#N/A,FALSE,"현장품질감사"}</definedName>
    <definedName name="결표지" hidden="1">{#N/A,#N/A,FALSE,"표지"}</definedName>
    <definedName name="경계블럭연장" hidden="1">[9]조명시설!#REF!</definedName>
    <definedName name="경계점말뚝">#REF!</definedName>
    <definedName name="계약단가">#REF!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급">#REF!</definedName>
    <definedName name="고도고도" hidden="1">{#N/A,#N/A,FALSE,"2~8번"}</definedName>
    <definedName name="고문" hidden="1">{#N/A,#N/A,FALSE,"현장 NCR 분석";#N/A,#N/A,FALSE,"현장품질감사";#N/A,#N/A,FALSE,"현장품질감사"}</definedName>
    <definedName name="곡동" hidden="1">{"'Firr(선)'!$AS$1:$AY$62","'Firr(사)'!$AS$1:$AY$62","'Firr(회)'!$AS$1:$AY$62","'Firr(선)'!$L$1:$V$62","'Firr(사)'!$L$1:$V$62","'Firr(회)'!$L$1:$V$62"}</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단임대장비사용료" hidden="1">{#N/A,#N/A,FALSE,"명세표"}</definedName>
    <definedName name="공사비">#REF!</definedName>
    <definedName name="공사시방서" hidden="1">{#N/A,#N/A,FALSE,"명세표"}</definedName>
    <definedName name="공사시방서1" hidden="1">{#N/A,#N/A,FALSE,"명세표"}</definedName>
    <definedName name="공사원가계산서" hidden="1">{#N/A,#N/A,TRUE,"토적및재료집계";#N/A,#N/A,TRUE,"토적및재료집계";#N/A,#N/A,TRUE,"단위량"}</definedName>
    <definedName name="공업용뇌관2">#REF!</definedName>
    <definedName name="공제" hidden="1">[10]조명시설!#REF!</definedName>
    <definedName name="공통가설" hidden="1">#REF!</definedName>
    <definedName name="곽동준" hidden="1">{"'Firr(선)'!$AS$1:$AY$62","'Firr(사)'!$AS$1:$AY$62","'Firr(회)'!$AS$1:$AY$62","'Firr(선)'!$L$1:$V$62","'Firr(사)'!$L$1:$V$62","'Firr(회)'!$L$1:$V$62"}</definedName>
    <definedName name="곽동중" hidden="1">{"'Firr(선)'!$AS$1:$AY$62","'Firr(사)'!$AS$1:$AY$62","'Firr(회)'!$AS$1:$AY$62","'Firr(선)'!$L$1:$V$62","'Firr(사)'!$L$1:$V$62","'Firr(회)'!$L$1:$V$62"}</definedName>
    <definedName name="교대펄근집계" hidden="1">{#N/A,#N/A,FALSE,"배수1"}</definedName>
    <definedName name="교육">#REF!</definedName>
    <definedName name="교통">#REF!</definedName>
    <definedName name="구산갑지" hidden="1">#REF!</definedName>
    <definedName name="구조물공" hidden="1">{#N/A,#N/A,FALSE,"이정표"}</definedName>
    <definedName name="그냥" hidden="1">{#N/A,#N/A,FALSE,"현장 NCR 분석";#N/A,#N/A,FALSE,"현장품질감사";#N/A,#N/A,FALSE,"현장품질감사"}</definedName>
    <definedName name="기간">#REF!</definedName>
    <definedName name="기별" hidden="1">{#N/A,#N/A,FALSE,"현장 NCR 분석";#N/A,#N/A,FALSE,"현장품질감사";#N/A,#N/A,FALSE,"현장품질감사"}</definedName>
    <definedName name="기별명세서" hidden="1">{#N/A,#N/A,FALSE,"현장 NCR 분석";#N/A,#N/A,FALSE,"현장품질감사";#N/A,#N/A,FALSE,"현장품질감사"}</definedName>
    <definedName name="기술3" hidden="1">{#N/A,#N/A,TRUE,"손익보고"}</definedName>
    <definedName name="기초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김" hidden="1">{#N/A,#N/A,FALSE,"명세표"}</definedName>
    <definedName name="김김김" hidden="1">{#N/A,#N/A,FALSE,"속도"}</definedName>
    <definedName name="김동" hidden="1">{"'Firr(선)'!$AS$1:$AY$62","'Firr(사)'!$AS$1:$AY$62","'Firr(회)'!$AS$1:$AY$62","'Firr(선)'!$L$1:$V$62","'Firr(사)'!$L$1:$V$62","'Firr(회)'!$L$1:$V$62"}</definedName>
    <definedName name="김동준" hidden="1">{"'Firr(선)'!$AS$1:$AY$62","'Firr(사)'!$AS$1:$AY$62","'Firr(회)'!$AS$1:$AY$62","'Firr(선)'!$L$1:$V$62","'Firr(사)'!$L$1:$V$62","'Firr(회)'!$L$1:$V$62"}</definedName>
    <definedName name="김유신">#REF!</definedName>
    <definedName name="깨기조서" hidden="1">{#N/A,#N/A,FALSE,"2~8번"}</definedName>
    <definedName name="ㄴㄴㄴ" hidden="1">{#N/A,#N/A,FALSE,"명세표"}</definedName>
    <definedName name="ㄴㄴㄴㄴ" hidden="1">#REF!</definedName>
    <definedName name="ㄴㄴㄴㄴㄴ" hidden="1">#REF!</definedName>
    <definedName name="ㄴㄴㄴㄴㄴㄴㄴㄴ" hidden="1">{#N/A,#N/A,FALSE,"배수2"}</definedName>
    <definedName name="ㄴㄹ" hidden="1">{#N/A,#N/A,FALSE,"2~8번"}</definedName>
    <definedName name="ㄴㄻㄹㄴ" hidden="1">{#N/A,#N/A,FALSE,"명세표"}</definedName>
    <definedName name="ㄴㅁㄹㅈㄹ" hidden="1">#REF!</definedName>
    <definedName name="ㄴㅁㅇㅁㄴ" hidden="1">#REF!</definedName>
    <definedName name="ㄴㅇㄹ" hidden="1">{#N/A,#N/A,FALSE,"속도"}</definedName>
    <definedName name="ㄴㅇ로ㅠㅎ" hidden="1">{#N/A,#N/A,FALSE,"구조2"}</definedName>
    <definedName name="ㄴㅇㅀ" hidden="1">{#N/A,#N/A,FALSE,"토공2"}</definedName>
    <definedName name="ㄴㅇㅎㄴㅇ" hidden="1">#REF!</definedName>
    <definedName name="ㄴ흂" hidden="1">{#N/A,#N/A,FALSE,"단가표지"}</definedName>
    <definedName name="나" hidden="1">{#N/A,#N/A,FALSE,"전력간선"}</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차공" hidden="1">{#N/A,#N/A,FALSE,"2~8번"}</definedName>
    <definedName name="남남" hidden="1">#REF!</definedName>
    <definedName name="남안산내역서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남양" hidden="1">{#N/A,#N/A,FALSE,"혼합골재"}</definedName>
    <definedName name="내역서2" hidden="1">{"'단계별시설공사비'!$A$3:$K$51"}</definedName>
    <definedName name="내역서4" hidden="1">[11]내역서!#REF!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무비단가산출서" hidden="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ㄷ숃ㄱ" hidden="1">#REF!</definedName>
    <definedName name="ㄷㅈㄷ" hidden="1">{#N/A,#N/A,FALSE,"속도"}</definedName>
    <definedName name="ㄷㅎㄹㅇ" hidden="1">#REF!</definedName>
    <definedName name="다이너마이트2">#REF!</definedName>
    <definedName name="단가">#REF!</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순공종">#REF!</definedName>
    <definedName name="대경설비" hidden="1">#REF!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질">#REF!</definedName>
    <definedName name="대기질측정">#REF!</definedName>
    <definedName name="대안설정">#REF!</definedName>
    <definedName name="대운반거리" hidden="1">#REF!</definedName>
    <definedName name="덕흥흥건축" hidden="1">#REF!</definedName>
    <definedName name="도면1" hidden="1">{"'Firr(선)'!$AS$1:$AY$62","'Firr(사)'!$AS$1:$AY$62","'Firr(회)'!$AS$1:$AY$62","'Firr(선)'!$L$1:$V$62","'Firr(사)'!$L$1:$V$62","'Firr(회)'!$L$1:$V$62"}</definedName>
    <definedName name="도면2" hidden="1">{"'Firr(선)'!$AS$1:$AY$62","'Firr(사)'!$AS$1:$AY$62","'Firr(회)'!$AS$1:$AY$62","'Firr(선)'!$L$1:$V$62","'Firr(사)'!$L$1:$V$62","'Firr(회)'!$L$1:$V$62"}</definedName>
    <definedName name="도면상태" hidden="1">{"'Firr(선)'!$AS$1:$AY$62","'Firr(사)'!$AS$1:$AY$62","'Firr(회)'!$AS$1:$AY$62","'Firr(선)'!$L$1:$V$62","'Firr(사)'!$L$1:$V$62","'Firr(회)'!$L$1:$V$62"}</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장손료노무비" hidden="1">{#N/A,#N/A,FALSE,"현장 NCR 분석";#N/A,#N/A,FALSE,"현장품질감사";#N/A,#N/A,FALSE,"현장품질감사"}</definedName>
    <definedName name="동식물상">#REF!</definedName>
    <definedName name="동준" hidden="1">{"'Firr(선)'!$AS$1:$AY$62","'Firr(사)'!$AS$1:$AY$62","'Firr(회)'!$AS$1:$AY$62","'Firr(선)'!$L$1:$V$62","'Firr(사)'!$L$1:$V$62","'Firr(회)'!$L$1:$V$62"}</definedName>
    <definedName name="ㄹ" hidden="1">{#N/A,#N/A,FALSE,"명세표"}</definedName>
    <definedName name="ㄹㄹㄹ" hidden="1">{#N/A,#N/A,FALSE,"명세표"}</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hidden="1">#REF!</definedName>
    <definedName name="ㄹㅇㄹ" hidden="1">{#N/A,#N/A,FALSE,"골재소요량";#N/A,#N/A,FALSE,"골재소요량"}</definedName>
    <definedName name="ㄹㅇㄹㅇ" hidden="1">#REF!</definedName>
    <definedName name="ㄹㅇ퓨ㅓㅜㅏㅗㅜㅠㅅ퐇휴ㅗㅎ" hidden="1">{#N/A,#N/A,FALSE,"조골재"}</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하허ㅏㅘ" hidden="1">{#N/A,#N/A,FALSE,"표지목차"}</definedName>
    <definedName name="로ㅗ" hidden="1">{#N/A,#N/A,FALSE,"현장 NCR 분석";#N/A,#N/A,FALSE,"현장품질감사";#N/A,#N/A,FALSE,"현장품질감사"}</definedName>
    <definedName name="류효정" hidden="1">{"'Firr(선)'!$AS$1:$AY$62","'Firr(사)'!$AS$1:$AY$62","'Firr(회)'!$AS$1:$AY$62","'Firr(선)'!$L$1:$V$62","'Firr(사)'!$L$1:$V$62","'Firr(회)'!$L$1:$V$62"}</definedName>
    <definedName name="ㅀ" hidden="1">{#N/A,#N/A,TRUE,"토적및재료집계";#N/A,#N/A,TRUE,"토적및재료집계";#N/A,#N/A,TRUE,"단위량"}</definedName>
    <definedName name="ㅀㅀㄴ" hidden="1">{#N/A,#N/A,FALSE,"조골재"}</definedName>
    <definedName name="ㅀㅎ" hidden="1">{#N/A,#N/A,FALSE,"2~8번"}</definedName>
    <definedName name="ㅁ" hidden="1">{#N/A,#N/A,FALSE,"명세표"}</definedName>
    <definedName name="ㅁ1">#REF!</definedName>
    <definedName name="ㅁㄴ" hidden="1">{#N/A,#N/A,FALSE,"2~8번"}</definedName>
    <definedName name="ㅁㄴㅁㅇㄴㅁㄴㅇ" hidden="1">{#N/A,#N/A,FALSE,"조골재"}</definedName>
    <definedName name="ㅁㄴㅇ" hidden="1">{#N/A,#N/A,FALSE,"운반시간"}</definedName>
    <definedName name="ㅁㄹ" hidden="1">{#N/A,#N/A,FALSE,"2~8번"}</definedName>
    <definedName name="ㅁㄹㄹ" hidden="1">{#N/A,#N/A,FALSE,"2~8번"}</definedName>
    <definedName name="ㅁㅀㅎ" hidden="1">{#N/A,#N/A,FALSE,"골재소요량";#N/A,#N/A,FALSE,"골재소요량"}</definedName>
    <definedName name="ㅁㅁ" hidden="1">{#N/A,#N/A,FALSE,"조골재"}</definedName>
    <definedName name="ㅁㅁㅁㅁㅁㅁㅁㅁ" hidden="1">{#N/A,#N/A,FALSE,"배수1"}</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ㅍㅊ" hidden="1">{#N/A,#N/A,FALSE,"속도"}</definedName>
    <definedName name="마직막" hidden="1">#REF!</definedName>
    <definedName name="만득이" hidden="1">{#N/A,#N/A,FALSE,"2~8번"}</definedName>
    <definedName name="머" hidden="1">{#N/A,#N/A,FALSE,"명세표"}</definedName>
    <definedName name="명수">#REF!</definedName>
    <definedName name="모선접지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화재">#REF!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뭐라카노" hidden="1">{#N/A,#N/A,FALSE,"운반시간"}</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민원사안조사서" hidden="1">{#N/A,#N/A,FALSE,"배수2"}</definedName>
    <definedName name="ㅂ" hidden="1">#REF!</definedName>
    <definedName name="ㅂㅂ" hidden="1">#REF!</definedName>
    <definedName name="ㅂㅂㅂㅂ" hidden="1">{#N/A,#N/A,FALSE,"명세표"}</definedName>
    <definedName name="ㅂㅂㅂㅂㅂㅂㅂ" hidden="1">{#N/A,#N/A,FALSE,"명세표"}</definedName>
    <definedName name="ㅂㅈ" hidden="1">{#N/A,#N/A,FALSE,"2~8번"}</definedName>
    <definedName name="ㅂㅈㄷ" hidden="1">{#N/A,#N/A,FALSE,"골재소요량";#N/A,#N/A,FALSE,"골재소요량"}</definedName>
    <definedName name="바" hidden="1">{#N/A,#N/A,FALSE,"명세표"}</definedName>
    <definedName name="박" hidden="1">{#N/A,#N/A,FALSE,"명세표"}</definedName>
    <definedName name="박창수" hidden="1">{#N/A,#N/A,FALSE,"표지"}</definedName>
    <definedName name="발받침손료" hidden="1">#REF!</definedName>
    <definedName name="방음벽" hidden="1">{#N/A,#N/A,FALSE,"2~8번"}</definedName>
    <definedName name="방음벽1" hidden="1">{#N/A,#N/A,FALSE,"운반시간"}</definedName>
    <definedName name="배수" hidden="1">{#N/A,#N/A,FALSE,"배수2"}</definedName>
    <definedName name="백색페인트">#REF!</definedName>
    <definedName name="변경" hidden="1">{#N/A,#N/A,FALSE,"현장 NCR 분석";#N/A,#N/A,FALSE,"현장품질감사";#N/A,#N/A,FALSE,"현장품질감사"}</definedName>
    <definedName name="변경_기초정산집계" hidden="1">#REF!</definedName>
    <definedName name="변경석축" hidden="1">{#N/A,#N/A,FALSE,"현장 NCR 분석";#N/A,#N/A,FALSE,"현장품질감사";#N/A,#N/A,FALSE,"현장품질감사"}</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정계수1">#REF!</definedName>
    <definedName name="보정계수2">#REF!</definedName>
    <definedName name="보정계수3">#REF!</definedName>
    <definedName name="보조">#REF!</definedName>
    <definedName name="보통공종">#REF!</definedName>
    <definedName name="보통인부">#REF!</definedName>
    <definedName name="복구계획도2" hidden="1">{#N/A,#N/A,FALSE,"현장 NCR 분석";#N/A,#N/A,FALSE,"현장품질감사";#N/A,#N/A,FALSE,"현장품질감사"}</definedName>
    <definedName name="복구물량" hidden="1">{#N/A,#N/A,FALSE,"현장 NCR 분석";#N/A,#N/A,FALSE,"현장품질감사";#N/A,#N/A,FALSE,"현장품질감사"}</definedName>
    <definedName name="복구집게" hidden="1">#REF!</definedName>
    <definedName name="복잡공종">#REF!</definedName>
    <definedName name="부대3" hidden="1">{#N/A,#N/A,FALSE,"부대2"}</definedName>
    <definedName name="부대공총괄수량집계" hidden="1">{#N/A,#N/A,FALSE,"2~8번"}</definedName>
    <definedName name="부대원본" hidden="1">{#N/A,#N/A,FALSE,"토공2"}</definedName>
    <definedName name="부대토공2" hidden="1">{#N/A,#N/A,FALSE,"구조2"}</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비닐전화선">#REF!</definedName>
    <definedName name="뿌로마이드">#REF!</definedName>
    <definedName name="ㅅㅅ" hidden="1">#REF!</definedName>
    <definedName name="ㅅㅅㅆㅆㅆ" hidden="1">{#N/A,#N/A,FALSE,"표지"}</definedName>
    <definedName name="사방품셈1" hidden="1">#REF!</definedName>
    <definedName name="사방품셈별표" hidden="1">#REF!</definedName>
    <definedName name="사정">#REF!</definedName>
    <definedName name="사후환경조사">#REF!</definedName>
    <definedName name="산업">#REF!</definedName>
    <definedName name="산출" hidden="1">{"'단계별시설공사비'!$A$3:$K$51"}</definedName>
    <definedName name="산출내역" hidden="1">{"'단계별시설공사비'!$A$3:$K$51"}</definedName>
    <definedName name="삼우설비" hidden="1">#REF!</definedName>
    <definedName name="새" hidden="1">{#N/A,#N/A,FALSE,"현장 NCR 분석";#N/A,#N/A,FALSE,"현장품질감사";#N/A,#N/A,FALSE,"현장품질감사"}</definedName>
    <definedName name="석축물량" hidden="1">{#N/A,#N/A,FALSE,"현장 NCR 분석";#N/A,#N/A,FALSE,"현장품질감사";#N/A,#N/A,FALSE,"현장품질감사"}</definedName>
    <definedName name="석항" hidden="1">{#N/A,#N/A,FALSE,"명세표"}</definedName>
    <definedName name="선택">#REF!</definedName>
    <definedName name="설" hidden="1">#REF!</definedName>
    <definedName name="설계규모">#REF!</definedName>
    <definedName name="설계변경1" hidden="1">{#N/A,#N/A,FALSE,"현장 NCR 분석";#N/A,#N/A,FALSE,"현장품질감사";#N/A,#N/A,FALSE,"현장품질감사"}</definedName>
    <definedName name="설변사유" hidden="1">{#N/A,#N/A,TRUE,"1";#N/A,#N/A,TRUE,"2";#N/A,#N/A,TRUE,"3";#N/A,#N/A,TRUE,"4";#N/A,#N/A,TRUE,"5";#N/A,#N/A,TRUE,"6";#N/A,#N/A,TRUE,"7"}</definedName>
    <definedName name="세로" hidden="1">{#N/A,#N/A,FALSE,"전력간선"}</definedName>
    <definedName name="세륜세차" hidden="1">[12]조명시설!#REF!</definedName>
    <definedName name="섹션오일페이퍼">#REF!</definedName>
    <definedName name="셔ㅛ" hidden="1">{#N/A,#N/A,FALSE,"운반시간"}</definedName>
    <definedName name="소음진동">#REF!</definedName>
    <definedName name="속도" hidden="1">{#N/A,#N/A,FALSE,"속도"}</definedName>
    <definedName name="손영주" hidden="1">{#N/A,#N/A,FALSE,"조골재"}</definedName>
    <definedName name="송전산출" hidden="1">{#N/A,#N/A,FALSE,"현장 NCR 분석";#N/A,#N/A,FALSE,"현장품질감사";#N/A,#N/A,FALSE,"현장품질감사"}</definedName>
    <definedName name="수리수문">#REF!</definedName>
    <definedName name="수질">#REF!</definedName>
    <definedName name="수질측정">#REF!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승용교" hidden="1">{#N/A,#N/A,FALSE,"2~8번"}</definedName>
    <definedName name="시중단가" hidden="1">{"'단계별시설공사비'!$A$3:$K$51"}</definedName>
    <definedName name="식재이식삽도" hidden="1">{#N/A,#N/A,FALSE,"운반시간"}</definedName>
    <definedName name="신성" hidden="1">{#N/A,#N/A,TRUE,"손익보고"}</definedName>
    <definedName name="신축공사" hidden="1">{"'단계별시설공사비'!$A$3:$K$51"}</definedName>
    <definedName name="실행적용임금">#REF!</definedName>
    <definedName name="심도조사기계손료">#REF!</definedName>
    <definedName name="ㅇ" hidden="1">{#N/A,#N/A,FALSE,"조골재"}</definedName>
    <definedName name="ㅇㄴㄹㄹㄴㄹㄹ" hidden="1">{#N/A,#N/A,FALSE,"운반시간"}</definedName>
    <definedName name="ㅇㄴㅁ" hidden="1">[13]실행철강하도!$A$1:$A$4</definedName>
    <definedName name="ㅇㄹ" hidden="1">{#N/A,#N/A,FALSE,"조골재"}</definedName>
    <definedName name="ㅇㄹㄹ" hidden="1">#REF!</definedName>
    <definedName name="ㅇㄹㄹㄴㅇㄹㅇㄹㄴㅇ" hidden="1">[14]조명시설!#REF!</definedName>
    <definedName name="ㅇㄹㄹㅇ" hidden="1">{#N/A,#N/A,FALSE,"2~8번"}</definedName>
    <definedName name="ㅇㄹㅇ" hidden="1">{#N/A,#N/A,FALSE,"운반시간"}</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hidden="1">{#N/A,#N/A,FALSE,"단가표지"}</definedName>
    <definedName name="ㅇ러알ㅇㄹㅇㄹ" hidden="1">[15]Sheet1!#REF!</definedName>
    <definedName name="ㅇㅇ" hidden="1">{#N/A,#N/A,FALSE,"현장 NCR 분석";#N/A,#N/A,FALSE,"현장품질감사";#N/A,#N/A,FALSE,"현장품질감사"}</definedName>
    <definedName name="ㅇㅇㄹ" hidden="1">#REF!</definedName>
    <definedName name="ㅇㅇ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ㅇ" hidden="1">[10]조명시설!#REF!</definedName>
    <definedName name="ㅇㅇㅇㅇㅇㅇ" hidden="1">{#N/A,#N/A,FALSE,"조골재"}</definedName>
    <definedName name="ㅇㅊㅍㅍㅊㅌㅍㅊㅌㅍㅌ" hidden="1">[14]조명시설!#REF!</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사" hidden="1">{#N/A,#N/A,FALSE,"구조1"}</definedName>
    <definedName name="아스콘2" hidden="1">[10]조명시설!#REF!</definedName>
    <definedName name="아스콘깨기" hidden="1">{#N/A,#N/A,FALSE,"골재소요량";#N/A,#N/A,FALSE,"골재소요량"}</definedName>
    <definedName name="아아" hidden="1">{#N/A,#N/A,FALSE,"단가표지"}</definedName>
    <definedName name="아아.엉ㅇ."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악취">#REF!</definedName>
    <definedName name="암거날개벽" hidden="1">[16]덕전리!#REF!</definedName>
    <definedName name="애자" hidden="1">{#N/A,#N/A,FALSE,"현장 NCR 분석";#N/A,#N/A,FALSE,"현장품질감사";#N/A,#N/A,FALSE,"현장품질감사"}</definedName>
    <definedName name="양식" hidden="1">{#N/A,#N/A,FALSE,"이정표"}</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역T형" hidden="1">{#N/A,#N/A,FALSE,"2~8번"}</definedName>
    <definedName name="염색기술3" hidden="1">{#N/A,#N/A,TRUE,"손익보고"}</definedName>
    <definedName name="예산" hidden="1">{#N/A,#N/A,FALSE,"현장 NCR 분석";#N/A,#N/A,FALSE,"현장품질감사";#N/A,#N/A,FALSE,"현장품질감사"}</definedName>
    <definedName name="예정공정표4월분" hidden="1">{#N/A,#N/A,TRUE,"1";#N/A,#N/A,TRUE,"2";#N/A,#N/A,TRUE,"3";#N/A,#N/A,TRUE,"4";#N/A,#N/A,TRUE,"5";#N/A,#N/A,TRUE,"6";#N/A,#N/A,TRUE,"7"}</definedName>
    <definedName name="오" hidden="1">[6]실행철강하도!$A$1:$A$4</definedName>
    <definedName name="오배수" hidden="1">{#N/A,#N/A,TRUE,"천상그린44PY"}</definedName>
    <definedName name="오배수입상" hidden="1">{#N/A,#N/A,TRUE,"천상그린44PY"}</definedName>
    <definedName name="오수맨홀수량2">#REF!</definedName>
    <definedName name="오수맨홀집계">#REF!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옹벽수량집계표총괄" hidden="1">{#N/A,#N/A,FALSE,"혼합골재"}</definedName>
    <definedName name="외주의뢰1" hidden="1">#REF!</definedName>
    <definedName name="요약문">#REF!</definedName>
    <definedName name="용역개요">#REF!</definedName>
    <definedName name="운반중량1" hidden="1">#REF!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[17]실행철강하도!$A$1:$A$4</definedName>
    <definedName name="위락경관">#REF!</definedName>
    <definedName name="위생공중보건">#REF!</definedName>
    <definedName name="유관순">#REF!</definedName>
    <definedName name="육상동식물">#REF!</definedName>
    <definedName name="육수동식물">#REF!</definedName>
    <definedName name="이" hidden="1">{#N/A,#N/A,FALSE,"명세표"}</definedName>
    <definedName name="이가" hidden="1">{"'Firr(선)'!$AS$1:$AY$62","'Firr(사)'!$AS$1:$AY$62","'Firr(회)'!$AS$1:$AY$62","'Firr(선)'!$L$1:$V$62","'Firr(사)'!$L$1:$V$62","'Firr(회)'!$L$1:$V$62"}</definedName>
    <definedName name="이동" hidden="1">{#N/A,#N/A,FALSE,"조골재"}</definedName>
    <definedName name="이름1" hidden="1">{#N/A,#N/A,FALSE,"명세표"}</definedName>
    <definedName name="이릉" hidden="1">#REF!</definedName>
    <definedName name="이순신">#REF!</definedName>
    <definedName name="이승용" hidden="1">{"'Firr(선)'!$AS$1:$AY$62","'Firr(사)'!$AS$1:$AY$62","'Firr(회)'!$AS$1:$AY$62","'Firr(선)'!$L$1:$V$62","'Firr(사)'!$L$1:$V$62","'Firr(회)'!$L$1:$V$62"}</definedName>
    <definedName name="이율곡">#REF!</definedName>
    <definedName name="이정" hidden="1">{#N/A,#N/A,FALSE,"2~8번"}</definedName>
    <definedName name="이종훈" hidden="1">[8]전기!$A$4:$A$163</definedName>
    <definedName name="인구">#REF!</definedName>
    <definedName name="인월수">#REF!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반부" hidden="1">{#N/A,#N/A,FALSE,"조골재"}</definedName>
    <definedName name="일산219" hidden="1">{#N/A,#N/A,FALSE,"혼합골재"}</definedName>
    <definedName name="일수">#REF!</definedName>
    <definedName name="일위">#REF!</definedName>
    <definedName name="일조장해">#REF!</definedName>
    <definedName name="일집" hidden="1">#REF!</definedName>
    <definedName name="임시1" hidden="1">{#N/A,#N/A,FALSE,"전력간선"}</definedName>
    <definedName name="임시2" hidden="1">{#N/A,#N/A,FALSE,"전력간선"}</definedName>
    <definedName name="잉크">#REF!</definedName>
    <definedName name="ㅈ" hidden="1">{#N/A,#N/A,FALSE,"명세표"}</definedName>
    <definedName name="ㅈㄱ" hidden="1">{#N/A,#N/A,FALSE,"조골재"}</definedName>
    <definedName name="ㅈㄷ" hidden="1">{#N/A,#N/A,FALSE,"혼합골재"}</definedName>
    <definedName name="ㅈㅈㅈㅈ" hidden="1">{#N/A,#N/A,FALSE,"명세표"}</definedName>
    <definedName name="자동차OD">#REF!</definedName>
    <definedName name="자미" hidden="1">{#N/A,#N/A,FALSE,"명세표"}</definedName>
    <definedName name="자재단가근거" hidden="1">#REF!</definedName>
    <definedName name="작은금액인월수_X2">#REF!</definedName>
    <definedName name="저감방안수립">#REF!</definedName>
    <definedName name="적용임금">#REF!</definedName>
    <definedName name="전기" hidden="1">#REF!</definedName>
    <definedName name="전기공사" hidden="1">#REF!</definedName>
    <definedName name="전기기" hidden="1">[11]내역서!#REF!</definedName>
    <definedName name="전서오" hidden="1">{#N/A,#N/A,FALSE,"현장 NCR 분석";#N/A,#N/A,FALSE,"현장품질감사";#N/A,#N/A,FALSE,"현장품질감사"}</definedName>
    <definedName name="전선"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선조장" hidden="1">#REF!</definedName>
    <definedName name="전시장비노임단가" hidden="1">{"SJ - 기본 보기",#N/A,FALSE,"공사별 외주견적"}</definedName>
    <definedName name="전파장해">#REF!</definedName>
    <definedName name="절단" hidden="1">{#N/A,#N/A,FALSE,"골재소요량";#N/A,#N/A,FALSE,"골재소요량"}</definedName>
    <definedName name="접지재"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정산기초1" hidden="1">{#N/A,#N/A,FALSE,"현장 NCR 분석";#N/A,#N/A,FALSE,"현장품질감사";#N/A,#N/A,FALSE,"현장품질감사"}</definedName>
    <definedName name="정산기초11" hidden="1">{#N/A,#N/A,FALSE,"현장 NCR 분석";#N/A,#N/A,FALSE,"현장품질감사";#N/A,#N/A,FALSE,"현장품질감사"}</definedName>
    <definedName name="정산설명1" hidden="1">{#N/A,#N/A,FALSE,"현장 NCR 분석";#N/A,#N/A,FALSE,"현장품질감사";#N/A,#N/A,FALSE,"현장품질감사"}</definedName>
    <definedName name="정산집계표" hidden="1">{#N/A,#N/A,FALSE,"현장 NCR 분석";#N/A,#N/A,FALSE,"현장품질감사";#N/A,#N/A,FALSE,"현장품질감사"}</definedName>
    <definedName name="제" hidden="1">[18]조명시설!#REF!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문" hidden="1">{#N/A,#N/A,FALSE,"현장 NCR 분석";#N/A,#N/A,FALSE,"현장품질감사";#N/A,#N/A,FALSE,"현장품질감사"}</definedName>
    <definedName name="조정단가1" hidden="1">{#N/A,#N/A,FALSE,"현장 NCR 분석";#N/A,#N/A,FALSE,"현장품질감사";#N/A,#N/A,FALSE,"현장품질감사"}</definedName>
    <definedName name="조정단가2" hidden="1">{#N/A,#N/A,FALSE,"현장 NCR 분석";#N/A,#N/A,FALSE,"현장품질감사";#N/A,#N/A,FALSE,"현장품질감사"}</definedName>
    <definedName name="조정요율" hidden="1">#REF!</definedName>
    <definedName name="조조" hidden="1">{"'Firr(선)'!$AS$1:$AY$62","'Firr(사)'!$AS$1:$AY$62","'Firr(회)'!$AS$1:$AY$62","'Firr(선)'!$L$1:$V$62","'Firr(사)'!$L$1:$V$62","'Firr(회)'!$L$1:$V$62"}</definedName>
    <definedName name="조차장" hidden="1">{#N/A,#N/A,FALSE,"명세표"}</definedName>
    <definedName name="조효" hidden="1">{"'Firr(선)'!$AS$1:$AY$62","'Firr(사)'!$AS$1:$AY$62","'Firr(회)'!$AS$1:$AY$62","'Firr(선)'!$L$1:$V$62","'Firr(사)'!$L$1:$V$62","'Firr(회)'!$L$1:$V$62"}</definedName>
    <definedName name="조효석" hidden="1">{"'Firr(선)'!$AS$1:$AY$62","'Firr(사)'!$AS$1:$AY$62","'Firr(회)'!$AS$1:$AY$62","'Firr(선)'!$L$1:$V$62","'Firr(사)'!$L$1:$V$62","'Firr(회)'!$L$1:$V$62"}</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주거">#REF!</definedName>
    <definedName name="주민의견수렴">#REF!</definedName>
    <definedName name="중급">#REF!</definedName>
    <definedName name="중급기능사">#REF!</definedName>
    <definedName name="중급기술자">#REF!</definedName>
    <definedName name="지구단위">#REF!</definedName>
    <definedName name="지시부" hidden="1">{#N/A,#N/A,FALSE,"현장 NCR 분석";#N/A,#N/A,FALSE,"현장품질감사";#N/A,#N/A,FALSE,"현장품질감사"}</definedName>
    <definedName name="지중" hidden="1">{#N/A,#N/A,FALSE,"명세표"}</definedName>
    <definedName name="직매54P" hidden="1">{#N/A,#N/A,TRUE,"토적및재료집계";#N/A,#N/A,TRUE,"토적및재료집계";#N/A,#N/A,TRUE,"단위량"}</definedName>
    <definedName name="진" hidden="1">{#N/A,#N/A,FALSE,"2~8번"}</definedName>
    <definedName name="진입로측량1" hidden="1">#REF!</definedName>
    <definedName name="집계" hidden="1">{#N/A,#N/A,FALSE,"명세표"}</definedName>
    <definedName name="집계표" hidden="1">{#N/A,#N/A,FALSE,"전력간선"}</definedName>
    <definedName name="집수정조서" hidden="1">{#N/A,#N/A,FALSE,"2~8번"}</definedName>
    <definedName name="차차" hidden="1">[19]조명시설!#REF!</definedName>
    <definedName name="착공계갑지" hidden="1">{#N/A,#N/A,FALSE,"배수2"}</definedName>
    <definedName name="찰샇기" hidden="1">#REF!</definedName>
    <definedName name="천연공사갑지" hidden="1">#REF!</definedName>
    <definedName name="철거2" hidden="1">{#N/A,#N/A,FALSE,"현장 NCR 분석";#N/A,#N/A,FALSE,"현장품질감사";#N/A,#N/A,FALSE,"현장품질감사"}</definedName>
    <definedName name="철거기벼" hidden="1">#REF!</definedName>
    <definedName name="철거도" hidden="1">{"'Firr(선)'!$AS$1:$AY$62","'Firr(사)'!$AS$1:$AY$62","'Firr(회)'!$AS$1:$AY$62","'Firr(선)'!$L$1:$V$62","'Firr(사)'!$L$1:$V$62","'Firr(회)'!$L$1:$V$62"}</definedName>
    <definedName name="철근자료" hidden="1">#REF!</definedName>
    <definedName name="철탑철거" hidden="1">{#N/A,#N/A,FALSE,"현장 NCR 분석";#N/A,#N/A,FALSE,"현장품질감사";#N/A,#N/A,FALSE,"현장품질감사"}</definedName>
    <definedName name="철탑철거2" hidden="1">{#N/A,#N/A,FALSE,"현장 NCR 분석";#N/A,#N/A,FALSE,"현장품질감사";#N/A,#N/A,FALSE,"현장품질감사"}</definedName>
    <definedName name="초급">#REF!</definedName>
    <definedName name="초급엔지니어링">#REF!</definedName>
    <definedName name="총공" hidden="1">{#N/A,#N/A,FALSE,"운반시간"}</definedName>
    <definedName name="총괄집계" hidden="1">{#N/A,#N/A,FALSE,"명세표"}</definedName>
    <definedName name="총괄표1" hidden="1">#REF!</definedName>
    <definedName name="최대값">#REF!</definedName>
    <definedName name="최소값">#REF!</definedName>
    <definedName name="칠곡" hidden="1">{#N/A,#N/A,TRUE,"손익보고"}</definedName>
    <definedName name="ㅋ" hidden="1">{#N/A,#N/A,FALSE,"조골재"}</definedName>
    <definedName name="ㅋㅁ" hidden="1">{#N/A,#N/A,FALSE,"명세표"}</definedName>
    <definedName name="ㅋㅋ" hidden="1">{#N/A,#N/A,FALSE,"조골재"}</definedName>
    <definedName name="ㅋㅋㅋ" hidden="1">{#N/A,#N/A,FALSE,"명세표"}</definedName>
    <definedName name="ㅋㅋㅋㅋㅋㅋㅋㅋ" hidden="1">{#N/A,#N/A,FALSE,"2~8번"}</definedName>
    <definedName name="카믹서별표" hidden="1">#REF!</definedName>
    <definedName name="케이블간지" hidden="1">{#N/A,#N/A,TRUE,"토적및재료집계";#N/A,#N/A,TRUE,"토적및재료집계";#N/A,#N/A,TRUE,"단위량"}</definedName>
    <definedName name="코딩">#REF!</definedName>
    <definedName name="ㅌ" hidden="1">{#N/A,#N/A,FALSE,"2~8번"}</definedName>
    <definedName name="ㅌㄹ" hidden="1">{#N/A,#N/A,FALSE,"현장 NCR 분석";#N/A,#N/A,FALSE,"현장품질감사";#N/A,#N/A,FALSE,"현장품질감사"}</definedName>
    <definedName name="ㅌㅇㅇㅇㅇㅇㅇㅇㅇㅇㅇㅇㅇㅇㅇㅇㅇㅇㅇㅇㅇㅇㅇㅇㅇㅇㅇㅇㅇㅇㅇㅇㅇㅇㅇㅇ" hidden="1">{#N/A,#N/A,FALSE,"운반시간"}</definedName>
    <definedName name="토목설계" hidden="1">{#N/A,#N/A,FALSE,"골재소요량";#N/A,#N/A,FALSE,"골재소요량"}</definedName>
    <definedName name="토양">#REF!</definedName>
    <definedName name="토적표" hidden="1">#REF!</definedName>
    <definedName name="토지이용">#REF!</definedName>
    <definedName name="특급">#REF!</definedName>
    <definedName name="특별인부">#REF!</definedName>
    <definedName name="특수별표" hidden="1">#REF!</definedName>
    <definedName name="ㅍ" hidden="1">{#N/A,#N/A,FALSE,"명세표"}</definedName>
    <definedName name="ㅍㅍ" hidden="1">{#N/A,#N/A,TRUE,"토적및재료집계";#N/A,#N/A,TRUE,"토적및재료집계";#N/A,#N/A,TRUE,"단위량"}</definedName>
    <definedName name="파일" hidden="1">#REF!</definedName>
    <definedName name="파카손료">#REF!</definedName>
    <definedName name="판넬" hidden="1">{"'단계별시설공사비'!$A$3:$K$51"}</definedName>
    <definedName name="페이지" hidden="1">{"'Firr(선)'!$AS$1:$AY$62","'Firr(사)'!$AS$1:$AY$62","'Firr(회)'!$AS$1:$AY$62","'Firr(선)'!$L$1:$V$62","'Firr(사)'!$L$1:$V$62","'Firr(회)'!$L$1:$V$62"}</definedName>
    <definedName name="평균">#REF!</definedName>
    <definedName name="폐기물">#REF!</definedName>
    <definedName name="포장조서2" hidden="1">{#N/A,#N/A,FALSE,"골재소요량";#N/A,#N/A,FALSE,"골재소요량"}</definedName>
    <definedName name="표지2" hidden="1">#REF!</definedName>
    <definedName name="품_______명">#REF!</definedName>
    <definedName name="품셈내역" hidden="1">{#N/A,#N/A,FALSE,"현장 NCR 분석";#N/A,#N/A,FALSE,"현장품질감사";#N/A,#N/A,FALSE,"현장품질감사"}</definedName>
    <definedName name="풍전2" hidden="1">{#N/A,#N/A,TRUE,"손익보고"}</definedName>
    <definedName name="ㅎ5" hidden="1">{#N/A,#N/A,FALSE,"골재소요량";#N/A,#N/A,FALSE,"골재소요량"}</definedName>
    <definedName name="ㅎ노ㅠ" hidden="1">{#N/A,#N/A,FALSE,"배수1"}</definedName>
    <definedName name="ㅎㄶ" hidden="1">{#N/A,#N/A,FALSE,"속도"}</definedName>
    <definedName name="ㅎㅀㄹ" hidden="1">{#N/A,#N/A,FALSE,"운반시간"}</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하" hidden="1">{#N/A,#N/A,FALSE,"명세표"}</definedName>
    <definedName name="한동" hidden="1">{#N/A,#N/A,FALSE,"단가표지"}</definedName>
    <definedName name="한전" hidden="1">#REF!</definedName>
    <definedName name="한전수" hidden="1">{#N/A,#N/A,FALSE,"명세표"}</definedName>
    <definedName name="합계">#REF!</definedName>
    <definedName name="항공장애구" hidden="1">{#N/A,#N/A,FALSE,"현장 NCR 분석";#N/A,#N/A,FALSE,"현장품질감사";#N/A,#N/A,FALSE,"현장품질감사"}</definedName>
    <definedName name="항목1">#REF!</definedName>
    <definedName name="항목2">#REF!</definedName>
    <definedName name="항목3">#REF!</definedName>
    <definedName name="항목4">#REF!</definedName>
    <definedName name="항목5">#REF!</definedName>
    <definedName name="항목6">#REF!</definedName>
    <definedName name="허균">#REF!</definedName>
    <definedName name="현장정착액">#REF!</definedName>
    <definedName name="호호호" hidden="1">{#N/A,#N/A,FALSE,"현장 NCR 분석";#N/A,#N/A,FALSE,"현장품질감사";#N/A,#N/A,FALSE,"현장품질감사"}</definedName>
    <definedName name="홍ㄹㄴㄷㄱ" hidden="1">#REF!</definedName>
    <definedName name="홓" hidden="1">{#N/A,#N/A,FALSE,"조골재"}</definedName>
    <definedName name="환경개요">#REF!</definedName>
    <definedName name="환경규모">#REF!</definedName>
    <definedName name="횟수">#REF!</definedName>
    <definedName name="효석" hidden="1">{"'Firr(선)'!$AS$1:$AY$62","'Firr(사)'!$AS$1:$AY$62","'Firr(회)'!$AS$1:$AY$62","'Firr(선)'!$L$1:$V$62","'Firr(사)'!$L$1:$V$62","'Firr(회)'!$L$1:$V$62"}</definedName>
    <definedName name="희성" hidden="1">{#N/A,#N/A,FALSE,"명세표"}</definedName>
    <definedName name="ㅏ" hidden="1">{#N/A,#N/A,FALSE,"운반시간"}</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ㅏ" hidden="1">{#N/A,#N/A,FALSE,"단가표지"}</definedName>
    <definedName name="ㅏㅓㅏㅓ" hidden="1">{#N/A,#N/A,FALSE,"2~8번"}</definedName>
    <definedName name="ㅑ" hidden="1">{#N/A,#N/A,FALSE,"조골재"}</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7" hidden="1">{#N/A,#N/A,FALSE,"단가표지"}</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 hidden="1">{#N/A,#N/A,FALSE,"골재소요량";#N/A,#N/A,FALSE,"골재소요량"}</definedName>
    <definedName name="ㅓㅏㅓ" hidden="1">{#N/A,#N/A,FALSE,"조골재"}</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hidden="1">{#N/A,#N/A,FALSE,"조골재"}</definedName>
    <definedName name="ㅓㅗㅓ" hidden="1">{#N/A,#N/A,FALSE,"2~8번"}</definedName>
    <definedName name="ㅔ3" hidden="1">{#N/A,#N/A,FALSE,"배수1"}</definedName>
    <definedName name="ㅔㅔ" hidden="1">{#N/A,#N/A,FALSE,"명세표"}</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롷ㄹㄴ호롷ㄹㄴ" hidden="1">{#N/A,#N/A,FALSE,"현장 NCR 분석";#N/A,#N/A,FALSE,"현장품질감사";#N/A,#N/A,FALSE,"현장품질감사"}</definedName>
    <definedName name="ㅗ호" hidden="1">{#N/A,#N/A,FALSE,"조골재"}</definedName>
    <definedName name="ㅗㅓ" hidden="1">{#N/A,#N/A,FALSE,"조골재"}</definedName>
    <definedName name="ㅗㅓㅗ" hidden="1">{#N/A,#N/A,FALSE,"골재소요량";#N/A,#N/A,FALSE,"골재소요량"}</definedName>
    <definedName name="ㅗㅗ" hidden="1">{#N/A,#N/A,FALSE,"명세표"}</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 hidden="1">{#N/A,#N/A,FALSE,"현장 NCR 분석";#N/A,#N/A,FALSE,"현장품질감사";#N/A,#N/A,FALSE,"현장품질감사"}</definedName>
    <definedName name="ㅘㅓ" hidden="1">{#N/A,#N/A,FALSE,"운반시간"}</definedName>
    <definedName name="ㅛㅛㅛㅛ" hidden="1">#REF!</definedName>
    <definedName name="ㅜ" hidden="1">{#N/A,#N/A,FALSE,"명세표"}</definedName>
    <definedName name="ㅠ뮤ㅐ" hidden="1">#REF!</definedName>
    <definedName name="ㅠㅠㅠㅠㅠㅠ" hidden="1">{#N/A,#N/A,FALSE,"운반시간"}</definedName>
    <definedName name="ㅡ" hidden="1">{#N/A,#N/A,FALSE,"2~8번"}</definedName>
    <definedName name="ㅡㅡ" hidden="1">{#N/A,#N/A,FALSE,"명세표"}</definedName>
    <definedName name="ㅣ" hidden="1">[10]조명시설!#REF!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ㅣㅣ" hidden="1">[10]조명시설!#REF!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[10]조명시설!#REF!</definedName>
    <definedName name="ㅣㅣㅣㅣㅣ" hidden="1">[10]조명시설!#REF!</definedName>
    <definedName name="ㅣㅣㅣㅣㅣㅣ" hidden="1">[10]조명시설!#REF!</definedName>
  </definedNames>
  <calcPr calcId="191029"/>
</workbook>
</file>

<file path=xl/calcChain.xml><?xml version="1.0" encoding="utf-8"?>
<calcChain xmlns="http://schemas.openxmlformats.org/spreadsheetml/2006/main">
  <c r="B13" i="5" l="1"/>
  <c r="H5" i="15"/>
  <c r="O5" i="15"/>
  <c r="AA5" i="15" s="1"/>
  <c r="Q5" i="15"/>
  <c r="H6" i="15"/>
  <c r="Q6" i="15"/>
  <c r="H8" i="15"/>
  <c r="O8" i="15"/>
  <c r="AA8" i="15" s="1"/>
  <c r="I9" i="15" s="1"/>
  <c r="O9" i="15" s="1"/>
  <c r="Q8" i="15"/>
  <c r="H9" i="15"/>
  <c r="Q9" i="15"/>
  <c r="H11" i="15"/>
  <c r="O11" i="15"/>
  <c r="AA11" i="15" s="1"/>
  <c r="Q11" i="15"/>
  <c r="H12" i="15"/>
  <c r="Q12" i="15"/>
  <c r="H14" i="15"/>
  <c r="O14" i="15"/>
  <c r="Q14" i="15"/>
  <c r="AA14" i="15"/>
  <c r="I15" i="15" s="1"/>
  <c r="H15" i="15"/>
  <c r="Q15" i="15"/>
  <c r="H17" i="15"/>
  <c r="O17" i="15"/>
  <c r="AA17" i="15" s="1"/>
  <c r="AA18" i="15" s="1"/>
  <c r="Q17" i="15"/>
  <c r="H18" i="15"/>
  <c r="Q18" i="15"/>
  <c r="H20" i="15"/>
  <c r="O20" i="15"/>
  <c r="AA20" i="15" s="1"/>
  <c r="I21" i="15" s="1"/>
  <c r="O21" i="15" s="1"/>
  <c r="Q20" i="15"/>
  <c r="H21" i="15"/>
  <c r="Q21" i="15"/>
  <c r="H23" i="15"/>
  <c r="O23" i="15"/>
  <c r="Q23" i="15"/>
  <c r="AA23" i="15"/>
  <c r="I24" i="15" s="1"/>
  <c r="H24" i="15"/>
  <c r="Q24" i="15"/>
  <c r="H26" i="15"/>
  <c r="O26" i="15"/>
  <c r="AA26" i="15" s="1"/>
  <c r="Q26" i="15"/>
  <c r="H27" i="15"/>
  <c r="Q27" i="15"/>
  <c r="H29" i="15"/>
  <c r="O29" i="15"/>
  <c r="AA29" i="15" s="1"/>
  <c r="Q29" i="15"/>
  <c r="H30" i="15"/>
  <c r="Q30" i="15"/>
  <c r="I46" i="6"/>
  <c r="L46" i="6" s="1"/>
  <c r="I47" i="6"/>
  <c r="I48" i="6"/>
  <c r="I49" i="6"/>
  <c r="I50" i="6"/>
  <c r="L50" i="6" s="1"/>
  <c r="I51" i="6"/>
  <c r="L51" i="6" s="1"/>
  <c r="B25" i="5"/>
  <c r="B24" i="5"/>
  <c r="D24" i="5" s="1"/>
  <c r="B23" i="5"/>
  <c r="B22" i="5"/>
  <c r="B21" i="5"/>
  <c r="D21" i="5" s="1"/>
  <c r="AE3" i="10"/>
  <c r="AD3" i="10"/>
  <c r="D13" i="5"/>
  <c r="F3" i="5"/>
  <c r="D25" i="5"/>
  <c r="D23" i="5"/>
  <c r="D22" i="5"/>
  <c r="D12" i="5"/>
  <c r="D11" i="5"/>
  <c r="H10" i="6" s="1"/>
  <c r="AA6" i="15" l="1"/>
  <c r="I6" i="15"/>
  <c r="O6" i="15" s="1"/>
  <c r="L10" i="6"/>
  <c r="H36" i="6"/>
  <c r="L36" i="6" s="1"/>
  <c r="H27" i="6"/>
  <c r="H9" i="6"/>
  <c r="H35" i="6"/>
  <c r="H26" i="6"/>
  <c r="L26" i="6" s="1"/>
  <c r="H17" i="6"/>
  <c r="H8" i="6"/>
  <c r="H45" i="6"/>
  <c r="L45" i="6" s="1"/>
  <c r="H25" i="6"/>
  <c r="H7" i="6"/>
  <c r="AA21" i="15"/>
  <c r="H44" i="6"/>
  <c r="L44" i="6" s="1"/>
  <c r="H34" i="6"/>
  <c r="H24" i="6"/>
  <c r="H16" i="6"/>
  <c r="H6" i="6"/>
  <c r="G9" i="15"/>
  <c r="H43" i="6"/>
  <c r="H33" i="6"/>
  <c r="H15" i="6"/>
  <c r="H42" i="6"/>
  <c r="H32" i="6"/>
  <c r="L32" i="6" s="1"/>
  <c r="H23" i="6"/>
  <c r="H14" i="6"/>
  <c r="H5" i="6"/>
  <c r="G21" i="15"/>
  <c r="H41" i="6"/>
  <c r="H31" i="6"/>
  <c r="H13" i="6"/>
  <c r="AA24" i="15"/>
  <c r="H30" i="6"/>
  <c r="H22" i="6"/>
  <c r="H12" i="6"/>
  <c r="H4" i="6"/>
  <c r="H40" i="6"/>
  <c r="H21" i="6"/>
  <c r="H39" i="6"/>
  <c r="H29" i="6"/>
  <c r="L29" i="6" s="1"/>
  <c r="H20" i="6"/>
  <c r="H11" i="6"/>
  <c r="H38" i="6"/>
  <c r="H19" i="6"/>
  <c r="H37" i="6"/>
  <c r="L37" i="6" s="1"/>
  <c r="H28" i="6"/>
  <c r="H18" i="6"/>
  <c r="G24" i="15"/>
  <c r="AA12" i="15"/>
  <c r="I12" i="15"/>
  <c r="I27" i="15"/>
  <c r="O27" i="15" s="1"/>
  <c r="AA27" i="15"/>
  <c r="O15" i="15"/>
  <c r="G15" i="15"/>
  <c r="I30" i="15"/>
  <c r="AA30" i="15"/>
  <c r="L49" i="6"/>
  <c r="L43" i="6"/>
  <c r="L25" i="6"/>
  <c r="L19" i="6"/>
  <c r="L7" i="6"/>
  <c r="I18" i="15"/>
  <c r="O18" i="15" s="1"/>
  <c r="L48" i="6"/>
  <c r="L42" i="6"/>
  <c r="L24" i="6"/>
  <c r="L18" i="6"/>
  <c r="L12" i="6"/>
  <c r="L6" i="6"/>
  <c r="AA9" i="15"/>
  <c r="G6" i="15"/>
  <c r="AC6" i="10"/>
  <c r="AC19" i="10"/>
  <c r="L47" i="6"/>
  <c r="L41" i="6"/>
  <c r="L35" i="6"/>
  <c r="O24" i="15"/>
  <c r="AA15" i="15"/>
  <c r="L39" i="6"/>
  <c r="L27" i="6"/>
  <c r="L21" i="6"/>
  <c r="L9" i="6"/>
  <c r="AC62" i="10"/>
  <c r="L38" i="6"/>
  <c r="L20" i="6"/>
  <c r="L14" i="6"/>
  <c r="AC58" i="10"/>
  <c r="L30" i="6" l="1"/>
  <c r="L31" i="6"/>
  <c r="L17" i="6"/>
  <c r="L15" i="6"/>
  <c r="L16" i="6"/>
  <c r="L33" i="6"/>
  <c r="L40" i="6"/>
  <c r="L4" i="6"/>
  <c r="L5" i="6"/>
  <c r="L34" i="6"/>
  <c r="L11" i="6"/>
  <c r="L8" i="6"/>
  <c r="L28" i="6"/>
  <c r="L22" i="6"/>
  <c r="L23" i="6"/>
  <c r="L13" i="6"/>
  <c r="G69" i="10"/>
  <c r="G12" i="15"/>
  <c r="O12" i="15"/>
  <c r="G70" i="10"/>
  <c r="O30" i="15"/>
  <c r="G30" i="15"/>
  <c r="AB6" i="10"/>
  <c r="G27" i="15"/>
  <c r="G30" i="10"/>
  <c r="G18" i="15"/>
  <c r="AC17" i="10" l="1"/>
  <c r="AC5" i="10"/>
  <c r="AC27" i="10" s="1"/>
  <c r="AC57" i="10"/>
  <c r="AC68" i="10" s="1"/>
  <c r="AC18" i="10"/>
  <c r="AE70" i="10"/>
  <c r="G29" i="10"/>
  <c r="AE30" i="10"/>
  <c r="G28" i="10"/>
  <c r="AE69" i="10"/>
  <c r="AB5" i="10" l="1"/>
  <c r="AB26" i="10" s="1"/>
  <c r="AE72" i="10"/>
  <c r="AC72" i="10" s="1"/>
  <c r="AB57" i="10"/>
  <c r="AB67" i="10" s="1"/>
  <c r="AE29" i="10"/>
  <c r="M8" i="16"/>
  <c r="N8" i="16" s="1"/>
  <c r="AE28" i="10"/>
  <c r="M7" i="16" l="1"/>
  <c r="N7" i="16" s="1"/>
  <c r="M6" i="16" s="1"/>
  <c r="N6" i="16" s="1"/>
  <c r="W6" i="16" s="1"/>
  <c r="M4" i="16" s="1"/>
  <c r="N4" i="16" s="1"/>
  <c r="AE32" i="10"/>
  <c r="AC32" i="10" s="1"/>
  <c r="D2" i="5" l="1"/>
  <c r="AD68" i="10" l="1"/>
  <c r="AD27" i="10" l="1"/>
  <c r="AD32" i="10" l="1"/>
  <c r="AD72" i="10"/>
  <c r="H8" i="16"/>
  <c r="H7" i="16" l="1"/>
  <c r="I8" i="16"/>
  <c r="I7" i="16" l="1"/>
  <c r="K7" i="16"/>
  <c r="L7" i="16" s="1"/>
  <c r="K8" i="16" l="1"/>
  <c r="P7" i="16"/>
  <c r="H6" i="16"/>
  <c r="O7" i="16"/>
  <c r="L8" i="16" l="1"/>
  <c r="O8" i="16"/>
  <c r="I6" i="16"/>
  <c r="U6" i="16" l="1"/>
  <c r="H4" i="16" s="1"/>
  <c r="P8" i="16"/>
  <c r="K6" i="16"/>
  <c r="B2" i="5" l="1"/>
  <c r="L6" i="16"/>
  <c r="O6" i="16"/>
  <c r="I4" i="16"/>
  <c r="V6" i="16" l="1"/>
  <c r="K4" i="16" s="1"/>
  <c r="P6" i="16"/>
  <c r="C2" i="5" l="1"/>
  <c r="F2" i="5" s="1"/>
  <c r="L4" i="16"/>
  <c r="P4" i="16" s="1"/>
  <c r="O4" i="16"/>
</calcChain>
</file>

<file path=xl/sharedStrings.xml><?xml version="1.0" encoding="utf-8"?>
<sst xmlns="http://schemas.openxmlformats.org/spreadsheetml/2006/main" count="790" uniqueCount="327">
  <si>
    <t>단위</t>
    <phoneticPr fontId="2" type="noConversion"/>
  </si>
  <si>
    <t>수량</t>
    <phoneticPr fontId="2" type="noConversion"/>
  </si>
  <si>
    <t xml:space="preserve"> </t>
    <phoneticPr fontId="2" type="noConversion"/>
  </si>
  <si>
    <t xml:space="preserve"> </t>
    <phoneticPr fontId="2" type="noConversion"/>
  </si>
  <si>
    <t xml:space="preserve"> </t>
    <phoneticPr fontId="2" type="noConversion"/>
  </si>
  <si>
    <t>노무비</t>
    <phoneticPr fontId="2" type="noConversion"/>
  </si>
  <si>
    <t>경비</t>
    <phoneticPr fontId="2" type="noConversion"/>
  </si>
  <si>
    <t>재료비</t>
    <phoneticPr fontId="2" type="noConversion"/>
  </si>
  <si>
    <t>계</t>
    <phoneticPr fontId="2" type="noConversion"/>
  </si>
  <si>
    <t>총 급 액</t>
    <phoneticPr fontId="2" type="noConversion"/>
  </si>
  <si>
    <t>*(공종별 노임 적용율(%))*</t>
    <phoneticPr fontId="2" type="noConversion"/>
  </si>
  <si>
    <t>적용율(%)</t>
    <phoneticPr fontId="2" type="noConversion"/>
  </si>
  <si>
    <t>소수자릿수</t>
    <phoneticPr fontId="2" type="noConversion"/>
  </si>
  <si>
    <t>끝자리</t>
    <phoneticPr fontId="2" type="noConversion"/>
  </si>
  <si>
    <t>소모잡자재(%)</t>
    <phoneticPr fontId="2" type="noConversion"/>
  </si>
  <si>
    <t>방폭할증(%)</t>
    <phoneticPr fontId="2" type="noConversion"/>
  </si>
  <si>
    <t>고소할증(%)</t>
    <phoneticPr fontId="2" type="noConversion"/>
  </si>
  <si>
    <t>공구손료(%)</t>
    <phoneticPr fontId="2" type="noConversion"/>
  </si>
  <si>
    <t>코드</t>
    <phoneticPr fontId="2" type="noConversion"/>
  </si>
  <si>
    <t>공종코드</t>
    <phoneticPr fontId="2" type="noConversion"/>
  </si>
  <si>
    <t>코드</t>
    <phoneticPr fontId="2" type="noConversion"/>
  </si>
  <si>
    <t>공종코드</t>
    <phoneticPr fontId="2" type="noConversion"/>
  </si>
  <si>
    <t>규격</t>
    <phoneticPr fontId="2" type="noConversion"/>
  </si>
  <si>
    <t>재료비</t>
    <phoneticPr fontId="2" type="noConversion"/>
  </si>
  <si>
    <t>노무비</t>
    <phoneticPr fontId="2" type="noConversion"/>
  </si>
  <si>
    <t>경비</t>
    <phoneticPr fontId="2" type="noConversion"/>
  </si>
  <si>
    <t>지급비</t>
    <phoneticPr fontId="2" type="noConversion"/>
  </si>
  <si>
    <t>비고</t>
    <phoneticPr fontId="2" type="noConversion"/>
  </si>
  <si>
    <t>…</t>
    <phoneticPr fontId="2" type="noConversion"/>
  </si>
  <si>
    <t>계</t>
    <phoneticPr fontId="2" type="noConversion"/>
  </si>
  <si>
    <t>단가</t>
    <phoneticPr fontId="2" type="noConversion"/>
  </si>
  <si>
    <t>금액</t>
    <phoneticPr fontId="2" type="noConversion"/>
  </si>
  <si>
    <t>단가</t>
    <phoneticPr fontId="2" type="noConversion"/>
  </si>
  <si>
    <t>단가</t>
    <phoneticPr fontId="2" type="noConversion"/>
  </si>
  <si>
    <t>번호</t>
    <phoneticPr fontId="2" type="noConversion"/>
  </si>
  <si>
    <t>번호</t>
    <phoneticPr fontId="2" type="noConversion"/>
  </si>
  <si>
    <t>…</t>
    <phoneticPr fontId="2" type="noConversion"/>
  </si>
  <si>
    <t>비고</t>
    <phoneticPr fontId="2" type="noConversion"/>
  </si>
  <si>
    <t>공   종   명</t>
    <phoneticPr fontId="2" type="noConversion"/>
  </si>
  <si>
    <t>명   칭</t>
    <phoneticPr fontId="2" type="noConversion"/>
  </si>
  <si>
    <t>규   격</t>
    <phoneticPr fontId="2" type="noConversion"/>
  </si>
  <si>
    <t xml:space="preserve"> </t>
    <phoneticPr fontId="2" type="noConversion"/>
  </si>
  <si>
    <t>노임 계산 정보</t>
    <phoneticPr fontId="2" type="noConversion"/>
  </si>
  <si>
    <t>노임계</t>
    <phoneticPr fontId="2" type="noConversion"/>
  </si>
  <si>
    <t>전체(%)</t>
    <phoneticPr fontId="2" type="noConversion"/>
  </si>
  <si>
    <t>공종별(%)</t>
    <phoneticPr fontId="2" type="noConversion"/>
  </si>
  <si>
    <t>노임 소수</t>
    <phoneticPr fontId="2" type="noConversion"/>
  </si>
  <si>
    <t>부속재 및 손료</t>
    <phoneticPr fontId="2" type="noConversion"/>
  </si>
  <si>
    <t>소모재</t>
    <phoneticPr fontId="2" type="noConversion"/>
  </si>
  <si>
    <t>노임계</t>
    <phoneticPr fontId="2" type="noConversion"/>
  </si>
  <si>
    <t>자재계</t>
    <phoneticPr fontId="2" type="noConversion"/>
  </si>
  <si>
    <t>*(그룹별 자재 단가 추가 할증)*</t>
    <phoneticPr fontId="2" type="noConversion"/>
  </si>
  <si>
    <t>Cable(CAB) 할증(%)</t>
    <phoneticPr fontId="2" type="noConversion"/>
  </si>
  <si>
    <t>Wire (WIR) 할증(%)</t>
    <phoneticPr fontId="2" type="noConversion"/>
  </si>
  <si>
    <t>제 4그룹   할증(%)</t>
    <phoneticPr fontId="2" type="noConversion"/>
  </si>
  <si>
    <t>제 5그룹   할증(%)</t>
    <phoneticPr fontId="2" type="noConversion"/>
  </si>
  <si>
    <t>Pipe (PIP) 할증(%)</t>
    <phoneticPr fontId="2" type="noConversion"/>
  </si>
  <si>
    <t>적용율(%)/100</t>
    <phoneticPr fontId="2" type="noConversion"/>
  </si>
  <si>
    <t>관급 자재비</t>
    <phoneticPr fontId="2" type="noConversion"/>
  </si>
  <si>
    <t>CD관부속재(%)</t>
  </si>
  <si>
    <t>*(그룹별 노임 추가 할증)*</t>
  </si>
  <si>
    <t>적용율(%)</t>
  </si>
  <si>
    <t>자동부속재(전기)</t>
  </si>
  <si>
    <t>자동부속재(통신)</t>
  </si>
  <si>
    <t>배관부속재(%)</t>
  </si>
  <si>
    <t>일반배관재</t>
    <phoneticPr fontId="2" type="noConversion"/>
  </si>
  <si>
    <t>CD배관재</t>
    <phoneticPr fontId="2" type="noConversion"/>
  </si>
  <si>
    <t>일위대가소수</t>
    <phoneticPr fontId="2" type="noConversion"/>
  </si>
  <si>
    <t>번호</t>
    <phoneticPr fontId="2" type="noConversion"/>
  </si>
  <si>
    <t>공종코드</t>
    <phoneticPr fontId="2" type="noConversion"/>
  </si>
  <si>
    <t>코드</t>
    <phoneticPr fontId="2" type="noConversion"/>
  </si>
  <si>
    <t>명   칭</t>
    <phoneticPr fontId="2" type="noConversion"/>
  </si>
  <si>
    <t>규   격</t>
    <phoneticPr fontId="2" type="noConversion"/>
  </si>
  <si>
    <t>단위</t>
    <phoneticPr fontId="2" type="noConversion"/>
  </si>
  <si>
    <t>수량</t>
    <phoneticPr fontId="2" type="noConversion"/>
  </si>
  <si>
    <t>공량산출</t>
    <phoneticPr fontId="2" type="noConversion"/>
  </si>
  <si>
    <t>단 위 단 가 산 출</t>
    <phoneticPr fontId="2" type="noConversion"/>
  </si>
  <si>
    <t>품셈근거</t>
    <phoneticPr fontId="2" type="noConversion"/>
  </si>
  <si>
    <t>비고</t>
    <phoneticPr fontId="2" type="noConversion"/>
  </si>
  <si>
    <t>결정수량</t>
    <phoneticPr fontId="2" type="noConversion"/>
  </si>
  <si>
    <t>할증</t>
    <phoneticPr fontId="2" type="noConversion"/>
  </si>
  <si>
    <t>산출수량</t>
    <phoneticPr fontId="2" type="noConversion"/>
  </si>
  <si>
    <t>재할%</t>
    <phoneticPr fontId="2" type="noConversion"/>
  </si>
  <si>
    <t>명칭</t>
    <phoneticPr fontId="2" type="noConversion"/>
  </si>
  <si>
    <t>품셈</t>
    <phoneticPr fontId="2" type="noConversion"/>
  </si>
  <si>
    <t>할증%</t>
    <phoneticPr fontId="2" type="noConversion"/>
  </si>
  <si>
    <t>공량</t>
    <phoneticPr fontId="2" type="noConversion"/>
  </si>
  <si>
    <t>단가</t>
    <phoneticPr fontId="2" type="noConversion"/>
  </si>
  <si>
    <t>단위단가</t>
    <phoneticPr fontId="2" type="noConversion"/>
  </si>
  <si>
    <t>단위계</t>
    <phoneticPr fontId="2" type="noConversion"/>
  </si>
  <si>
    <t>전체자재 적용율(%)(공종/일위대가)</t>
    <phoneticPr fontId="2" type="noConversion"/>
  </si>
  <si>
    <t>전체노임 적용율(%)(일위대가)</t>
    <phoneticPr fontId="2" type="noConversion"/>
  </si>
  <si>
    <t>1-1.통합배선 설비공사</t>
  </si>
  <si>
    <t>1-2.방송 설비공사</t>
  </si>
  <si>
    <t>3913170610034832</t>
  </si>
  <si>
    <t>강제전선관</t>
  </si>
  <si>
    <t>아연도 16 mm</t>
  </si>
  <si>
    <t>m</t>
  </si>
  <si>
    <t>3913170610034833</t>
  </si>
  <si>
    <t>아연도 22 mm</t>
  </si>
  <si>
    <t>3913170610034834</t>
  </si>
  <si>
    <t>아연도 28 mm</t>
  </si>
  <si>
    <t>3913170620174410</t>
  </si>
  <si>
    <t>1종금속제가요전선관</t>
  </si>
  <si>
    <t>16 mm 일반-비방수</t>
  </si>
  <si>
    <t>3913170620174434</t>
  </si>
  <si>
    <t>1종금속제가요전선관커넥터</t>
  </si>
  <si>
    <t>개</t>
  </si>
  <si>
    <t>3913170820176475</t>
  </si>
  <si>
    <t>강재전선관용 부품</t>
  </si>
  <si>
    <t>노말밴드, 아연도 28 mm</t>
  </si>
  <si>
    <t>3912130810035750</t>
  </si>
  <si>
    <t>아우트렛박스</t>
  </si>
  <si>
    <t>8각 54㎜</t>
  </si>
  <si>
    <t>3912130610035778</t>
  </si>
  <si>
    <t>스위치박스</t>
  </si>
  <si>
    <t>1 개용 54 mm</t>
  </si>
  <si>
    <t>3912130820174710</t>
  </si>
  <si>
    <t>아우트렛박스 커버</t>
  </si>
  <si>
    <t>8각, 평형</t>
  </si>
  <si>
    <t>3912130320175917</t>
  </si>
  <si>
    <t>정션 박스</t>
  </si>
  <si>
    <t>100×100×50</t>
  </si>
  <si>
    <t>3913170420938601</t>
  </si>
  <si>
    <t>Hi-Tec Tray(분체도장)</t>
  </si>
  <si>
    <t>STRAIGHT, W300x100Hx1.2t</t>
  </si>
  <si>
    <t>3913170420938613</t>
  </si>
  <si>
    <t>COVER, W300</t>
  </si>
  <si>
    <t>3913170420938764</t>
  </si>
  <si>
    <t>Hi-Tec Tray부속(분체도장)</t>
  </si>
  <si>
    <t>VER. ELBOW, W300 x H100</t>
  </si>
  <si>
    <t>3913170420938672</t>
  </si>
  <si>
    <t>JOINER SET, W300 x H100</t>
  </si>
  <si>
    <t>3913170520175311</t>
  </si>
  <si>
    <t>Hi-Tec Tray부속품</t>
  </si>
  <si>
    <t>BONDING JUMPER, WIRE</t>
  </si>
  <si>
    <t>3913170520175314</t>
  </si>
  <si>
    <t>BONDING JUMPER, FUSE</t>
  </si>
  <si>
    <t>3913170520175120</t>
  </si>
  <si>
    <t>케이블트레이부속품</t>
  </si>
  <si>
    <t>SHANK BOLT &amp; NUT, 아연도</t>
  </si>
  <si>
    <t>2612162922076726</t>
  </si>
  <si>
    <t>내열비닐절연전선</t>
  </si>
  <si>
    <t>HFIX 1.38mm(1.5㎟)</t>
  </si>
  <si>
    <t>2612160921650751</t>
  </si>
  <si>
    <t>UTP 케이블</t>
  </si>
  <si>
    <t>Cat.5E 0.5mm 4P</t>
  </si>
  <si>
    <t>2612160921650752</t>
  </si>
  <si>
    <t>Cat.5E 0.5mm 25P</t>
  </si>
  <si>
    <t>2612160921650753</t>
  </si>
  <si>
    <t>Cat.6 0.5mm 4P</t>
  </si>
  <si>
    <t>3912140920171333</t>
  </si>
  <si>
    <t>와이어콘넥터</t>
  </si>
  <si>
    <t>6 ㎟ x 2가닥</t>
  </si>
  <si>
    <t>InMastDBNonCode</t>
  </si>
  <si>
    <t>[ 통합배선 ]</t>
  </si>
  <si>
    <t>　</t>
  </si>
  <si>
    <t>3912140620937657</t>
  </si>
  <si>
    <t>모듈라짹</t>
  </si>
  <si>
    <t>매입용, Cat.6 2구</t>
  </si>
  <si>
    <t>중간단자함</t>
  </si>
  <si>
    <t>HUB 12PORT,25P</t>
  </si>
  <si>
    <t>[ 방송 ]</t>
  </si>
  <si>
    <t>5216151220173734</t>
  </si>
  <si>
    <t>스 피 커</t>
  </si>
  <si>
    <t>원형, 천정용(3W)</t>
  </si>
  <si>
    <t>방송기자재</t>
  </si>
  <si>
    <t>식</t>
  </si>
  <si>
    <t>[ 일위대가자재 ]</t>
  </si>
  <si>
    <t>3913170520935624</t>
  </si>
  <si>
    <t>RAIL CLAMP</t>
  </si>
  <si>
    <t>3913170520175125</t>
  </si>
  <si>
    <t>HOLD DOWN CLAMP, 아연도</t>
  </si>
  <si>
    <t>3913170520175126</t>
  </si>
  <si>
    <t>찬넬스프링 너트, 아연도</t>
  </si>
  <si>
    <t>3913170520175128</t>
  </si>
  <si>
    <t>U CHANNEL, 41x41x2.6t</t>
  </si>
  <si>
    <t>3913170810036357</t>
  </si>
  <si>
    <t>파이프행거, 16 C</t>
  </si>
  <si>
    <t>3913170810036358</t>
  </si>
  <si>
    <t>파이프행거, 22 C</t>
  </si>
  <si>
    <t>3913170810036359</t>
  </si>
  <si>
    <t>파이프행거, 28 C</t>
  </si>
  <si>
    <t>3116210220135738</t>
  </si>
  <si>
    <t>셋트앵커</t>
  </si>
  <si>
    <t>M8×L60mm</t>
  </si>
  <si>
    <t>3116210220135769</t>
  </si>
  <si>
    <t>스트롱앵커</t>
  </si>
  <si>
    <t>3/8,M10</t>
  </si>
  <si>
    <t>3116169820135160</t>
  </si>
  <si>
    <t>행거볼트</t>
  </si>
  <si>
    <t>M10×1000㎜</t>
  </si>
  <si>
    <t>3116172710024976</t>
  </si>
  <si>
    <t>6각너트</t>
  </si>
  <si>
    <t>M10</t>
  </si>
  <si>
    <t>3116172710023970</t>
  </si>
  <si>
    <t>EA</t>
  </si>
  <si>
    <t>3116181120136195</t>
  </si>
  <si>
    <t>스프링와샤</t>
  </si>
  <si>
    <t>D10</t>
  </si>
  <si>
    <t>L001010101000075</t>
  </si>
  <si>
    <t>노 무 비</t>
  </si>
  <si>
    <t>내선전공</t>
  </si>
  <si>
    <t>인</t>
  </si>
  <si>
    <t>L001010101000086</t>
  </si>
  <si>
    <t>통신내선공</t>
  </si>
  <si>
    <t>L001010101000089</t>
  </si>
  <si>
    <t>통신케이블공</t>
  </si>
  <si>
    <t>L001010101000087</t>
  </si>
  <si>
    <t>통신설비공</t>
  </si>
  <si>
    <t>L001010101000078</t>
  </si>
  <si>
    <t>저압케이블전공</t>
  </si>
  <si>
    <t>L001010101000002</t>
  </si>
  <si>
    <t>보통인부</t>
  </si>
  <si>
    <t>[ 다누리 어린이 실내놀이터 ] - 합산자재목록</t>
  </si>
  <si>
    <t>59750337001</t>
  </si>
  <si>
    <t>59750337002</t>
  </si>
  <si>
    <t>59750337003</t>
  </si>
  <si>
    <t>59753017003</t>
  </si>
  <si>
    <t>59753017043</t>
  </si>
  <si>
    <t>59759017061</t>
  </si>
  <si>
    <t>59753767011</t>
  </si>
  <si>
    <t>59753777102</t>
  </si>
  <si>
    <t>59753767201</t>
  </si>
  <si>
    <t>61455137894</t>
  </si>
  <si>
    <t>59751817385</t>
  </si>
  <si>
    <t>59751817391</t>
  </si>
  <si>
    <t>59754968379</t>
  </si>
  <si>
    <t>59754968487</t>
  </si>
  <si>
    <t>59754968552</t>
  </si>
  <si>
    <t>59754968551</t>
  </si>
  <si>
    <t>59754967521</t>
  </si>
  <si>
    <t>MM481669623</t>
  </si>
  <si>
    <t>MM362692755</t>
  </si>
  <si>
    <t>MM362692756</t>
  </si>
  <si>
    <t>61452167502</t>
  </si>
  <si>
    <t>59400247002</t>
  </si>
  <si>
    <t>BTI00000015</t>
  </si>
  <si>
    <t>58051750202</t>
  </si>
  <si>
    <t>DI260670003</t>
  </si>
  <si>
    <t>BTI00000017</t>
  </si>
  <si>
    <t>59650397012</t>
  </si>
  <si>
    <t>DI260670004</t>
  </si>
  <si>
    <t>BTI00000024</t>
  </si>
  <si>
    <t>59754967572</t>
  </si>
  <si>
    <t>59754967571</t>
  </si>
  <si>
    <t>59754967581</t>
  </si>
  <si>
    <t>59754967601</t>
  </si>
  <si>
    <t>59759017111</t>
  </si>
  <si>
    <t>59759017112</t>
  </si>
  <si>
    <t>59759017113</t>
  </si>
  <si>
    <t>53060707003</t>
  </si>
  <si>
    <t>53060807001</t>
  </si>
  <si>
    <t>53060327011</t>
  </si>
  <si>
    <t>53100027003</t>
  </si>
  <si>
    <t>53100028501</t>
  </si>
  <si>
    <t>52100327001</t>
  </si>
  <si>
    <t>56900017016</t>
  </si>
  <si>
    <t>56900017113</t>
  </si>
  <si>
    <t>56900017116</t>
  </si>
  <si>
    <t>56900017114</t>
  </si>
  <si>
    <t>56900017076</t>
  </si>
  <si>
    <t>56900017041</t>
  </si>
  <si>
    <t>55</t>
  </si>
  <si>
    <t>[ 다누리 어린이 실내놀이터 ] - 일위노임 산출근거(2026년 상반기 노임)</t>
    <phoneticPr fontId="2" type="noConversion"/>
  </si>
  <si>
    <t>내선전공</t>
    <phoneticPr fontId="2" type="noConversion"/>
  </si>
  <si>
    <t>800</t>
  </si>
  <si>
    <t>전기5-29</t>
  </si>
  <si>
    <t>노임계</t>
  </si>
  <si>
    <t>391115ZZ701Z0001</t>
  </si>
  <si>
    <t>품셈 산출근거</t>
  </si>
  <si>
    <t>다운라이트용</t>
  </si>
  <si>
    <t>[ 제 1호 ] 파이프행거(천정)  16 C [개소]</t>
  </si>
  <si>
    <t>공종줄</t>
    <phoneticPr fontId="2" type="noConversion"/>
  </si>
  <si>
    <t>[ 제 2호 ] 파이프행거(천정)  22 C [개소]</t>
  </si>
  <si>
    <t>[ 제 3호 ] 파이프행거(천정)  28 C [개소]</t>
  </si>
  <si>
    <t>[ 제 4호 ] 파이프행거(천정)  36 C [개소]</t>
  </si>
  <si>
    <t>[ 제 5호 ] 파이프행거(천정)  42 C [개소]</t>
  </si>
  <si>
    <t>[ 제 6호 ] 파이프행거(천정)  54 C [개소]</t>
  </si>
  <si>
    <t>[ 제 7호 ] 매입등 구멍따기  다운라이트용 [개소]</t>
  </si>
  <si>
    <t>[ 제 8호 ] 트레이행거(천정)  W:300 [개소]</t>
  </si>
  <si>
    <t>[ 제 9호 ] 트레이행거(벽체)  W:300 [개소]</t>
  </si>
  <si>
    <t>56800013700</t>
  </si>
  <si>
    <t>D56800013700</t>
  </si>
  <si>
    <t>파이프행거(천정)</t>
  </si>
  <si>
    <t>16 C</t>
  </si>
  <si>
    <t>개소</t>
  </si>
  <si>
    <t>56800013800</t>
  </si>
  <si>
    <t>D56800013800</t>
  </si>
  <si>
    <t>22 C</t>
  </si>
  <si>
    <t>56800013900</t>
  </si>
  <si>
    <t>D56800013900</t>
  </si>
  <si>
    <t>28 C</t>
  </si>
  <si>
    <t>56800020500</t>
  </si>
  <si>
    <t>D56800020500</t>
  </si>
  <si>
    <t>트레이행거(천정)</t>
  </si>
  <si>
    <t>W:300</t>
  </si>
  <si>
    <t>56800024500</t>
  </si>
  <si>
    <t>D56800024500</t>
  </si>
  <si>
    <t>트레이행거(벽체)</t>
  </si>
  <si>
    <t>29</t>
  </si>
  <si>
    <t>A0300000000</t>
  </si>
  <si>
    <t>RENT000000000006</t>
  </si>
  <si>
    <t>[ 공 구 손 료 ]</t>
  </si>
  <si>
    <t>노무비의 3 %</t>
  </si>
  <si>
    <t>합계줄</t>
  </si>
  <si>
    <t>( 합       계 )</t>
  </si>
  <si>
    <t>0101</t>
  </si>
  <si>
    <t>0102</t>
  </si>
  <si>
    <t>1.통신공사::1-1.통합배선 설비공사</t>
  </si>
  <si>
    <t>1.통신공사::1-2.방송 설비공사</t>
  </si>
  <si>
    <t>[ 다누리 어린이 실내놀이터 ]</t>
  </si>
  <si>
    <t>A0500000000</t>
  </si>
  <si>
    <t>RENT000000000002</t>
  </si>
  <si>
    <t>[ 배관 부속재 ]</t>
  </si>
  <si>
    <t>전선관의 15 %</t>
  </si>
  <si>
    <t>A0100000000</t>
  </si>
  <si>
    <t>RENT000000000003</t>
  </si>
  <si>
    <t>[ 소모 잡자재 ]</t>
  </si>
  <si>
    <t>전선, 전선관의 2 %</t>
  </si>
  <si>
    <t>총줄수-&gt;</t>
  </si>
  <si>
    <t>81</t>
  </si>
  <si>
    <t>01</t>
  </si>
  <si>
    <t>1.통신공사</t>
  </si>
  <si>
    <t>다누리 어린이 실내놀이터</t>
  </si>
  <si>
    <t>00</t>
  </si>
  <si>
    <t>전체노임 적용율(%)(공종/일위대가)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</si>
</sst>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_(* \(#,##0\);_(* &quot;-&quot;_);_(@_)"/>
    <numFmt numFmtId="178" formatCode="#,###;\-#,###"/>
    <numFmt numFmtId="179" formatCode="#,##0_ ;[Red]\-#,##0\ "/>
  </numFmts>
  <fonts count="6">
    <font>
      <sz val="11"/>
      <name val="돋움"/>
      <family val="3"/>
      <charset val="129"/>
    </font>
    <font>
      <sz val="11"/>
      <name val="돋움"/>
      <family val="3"/>
      <charset val="129"/>
    </font>
    <font>
      <sz val="8"/>
      <name val="돋움"/>
      <family val="3"/>
      <charset val="129"/>
    </font>
    <font>
      <sz val="9"/>
      <name val="굴림체"/>
      <family val="3"/>
      <charset val="129"/>
    </font>
    <font>
      <b/>
      <sz val="9"/>
      <name val="굴림체"/>
      <family val="3"/>
      <charset val="129"/>
    </font>
    <font>
      <sz val="9"/>
      <name val="HY울릉도L"/>
      <family val="1"/>
      <charset val="129"/>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alignment vertical="center"/>
    </xf>
  </cellStyleXfs>
  <cellXfs count="61">
    <xf numFmtId="0" fontId="0" fillId="0" borderId="0" xfId="0"/>
    <xf numFmtId="0" fontId="3" fillId="0" borderId="0" xfId="0" applyNumberFormat="1" applyFont="1" applyAlignment="1">
      <alignment horizontal="center" vertical="center"/>
    </xf>
    <xf numFmtId="49" fontId="3" fillId="0" borderId="0" xfId="0" applyNumberFormat="1" applyFont="1" applyAlignment="1" applyProtection="1">
      <alignment horizontal="center" vertical="center"/>
    </xf>
    <xf numFmtId="0" fontId="3" fillId="0" borderId="0" xfId="0" applyFont="1" applyAlignment="1">
      <alignment vertical="center"/>
    </xf>
    <xf numFmtId="178" fontId="3" fillId="0" borderId="0" xfId="0" applyNumberFormat="1" applyFont="1" applyAlignment="1">
      <alignment horizontal="center" vertical="center"/>
    </xf>
    <xf numFmtId="0" fontId="3" fillId="0" borderId="0" xfId="0" applyNumberFormat="1" applyFont="1" applyAlignment="1">
      <alignment vertical="center"/>
    </xf>
    <xf numFmtId="49" fontId="3" fillId="0" borderId="0" xfId="0" applyNumberFormat="1" applyFont="1" applyAlignment="1">
      <alignment vertical="center"/>
    </xf>
    <xf numFmtId="0" fontId="3" fillId="0" borderId="1" xfId="0" applyNumberFormat="1" applyFont="1" applyBorder="1" applyAlignment="1">
      <alignment vertical="center"/>
    </xf>
    <xf numFmtId="178" fontId="3" fillId="0" borderId="1" xfId="0" applyNumberFormat="1" applyFont="1" applyBorder="1" applyAlignment="1">
      <alignment vertical="center"/>
    </xf>
    <xf numFmtId="178" fontId="3" fillId="0" borderId="0" xfId="0" applyNumberFormat="1" applyFont="1" applyAlignment="1">
      <alignment vertical="center"/>
    </xf>
    <xf numFmtId="49" fontId="3" fillId="2" borderId="6" xfId="0" applyNumberFormat="1" applyFont="1" applyFill="1" applyBorder="1" applyAlignment="1">
      <alignment horizontal="left" vertical="center"/>
    </xf>
    <xf numFmtId="0" fontId="3" fillId="2" borderId="4" xfId="0" applyNumberFormat="1" applyFont="1" applyFill="1" applyBorder="1" applyAlignment="1">
      <alignment horizontal="center" vertical="center"/>
    </xf>
    <xf numFmtId="0" fontId="3" fillId="2" borderId="5" xfId="0" applyNumberFormat="1" applyFont="1" applyFill="1" applyBorder="1" applyAlignment="1">
      <alignment horizontal="center" vertical="center"/>
    </xf>
    <xf numFmtId="49" fontId="3" fillId="0" borderId="3" xfId="0" applyNumberFormat="1" applyFont="1" applyBorder="1" applyAlignment="1">
      <alignment horizontal="left" vertical="center"/>
    </xf>
    <xf numFmtId="178" fontId="3" fillId="0" borderId="3" xfId="0" applyNumberFormat="1" applyFont="1" applyBorder="1" applyAlignment="1">
      <alignment vertical="center"/>
    </xf>
    <xf numFmtId="49" fontId="3" fillId="0" borderId="1" xfId="0" applyNumberFormat="1" applyFont="1" applyBorder="1" applyAlignment="1">
      <alignment horizontal="left" vertical="center"/>
    </xf>
    <xf numFmtId="49" fontId="3" fillId="0" borderId="0" xfId="0" applyNumberFormat="1" applyFont="1" applyAlignment="1">
      <alignment horizontal="left" vertical="center"/>
    </xf>
    <xf numFmtId="178" fontId="3" fillId="0" borderId="2" xfId="0" applyNumberFormat="1" applyFont="1" applyBorder="1" applyAlignment="1">
      <alignment vertical="center"/>
    </xf>
    <xf numFmtId="0" fontId="3" fillId="0" borderId="3" xfId="0" applyNumberFormat="1" applyFont="1" applyBorder="1" applyAlignment="1">
      <alignment vertical="center"/>
    </xf>
    <xf numFmtId="49" fontId="3" fillId="0" borderId="2" xfId="0" applyNumberFormat="1" applyFont="1" applyBorder="1" applyAlignment="1">
      <alignment horizontal="left" vertical="center"/>
    </xf>
    <xf numFmtId="0" fontId="3" fillId="0" borderId="2" xfId="0" applyNumberFormat="1" applyFont="1" applyBorder="1" applyAlignment="1">
      <alignment vertical="center"/>
    </xf>
    <xf numFmtId="0" fontId="3" fillId="0" borderId="0" xfId="0" applyNumberFormat="1" applyFont="1" applyAlignment="1">
      <alignment horizontal="right" vertical="center"/>
    </xf>
    <xf numFmtId="49" fontId="3" fillId="0" borderId="0" xfId="0" applyNumberFormat="1" applyFont="1" applyAlignment="1" applyProtection="1">
      <alignment vertical="center"/>
    </xf>
    <xf numFmtId="178" fontId="3" fillId="0" borderId="0" xfId="0" applyNumberFormat="1" applyFont="1" applyBorder="1" applyAlignment="1">
      <alignment vertical="center"/>
    </xf>
    <xf numFmtId="176" fontId="3" fillId="0" borderId="0" xfId="1" applyFont="1" applyAlignment="1">
      <alignment vertical="center"/>
    </xf>
    <xf numFmtId="176" fontId="3" fillId="0" borderId="0" xfId="1" applyFont="1" applyAlignment="1">
      <alignment horizontal="center" vertical="center"/>
    </xf>
    <xf numFmtId="179" fontId="3" fillId="0" borderId="1" xfId="0" applyNumberFormat="1" applyFont="1" applyBorder="1" applyAlignment="1">
      <alignment vertical="center"/>
    </xf>
    <xf numFmtId="179" fontId="3" fillId="0" borderId="0" xfId="0" applyNumberFormat="1" applyFont="1" applyAlignment="1">
      <alignment vertical="center"/>
    </xf>
    <xf numFmtId="179" fontId="3" fillId="0" borderId="1" xfId="1" applyNumberFormat="1" applyFont="1" applyBorder="1" applyAlignment="1">
      <alignment vertical="center"/>
    </xf>
    <xf numFmtId="0" fontId="4" fillId="3" borderId="3" xfId="0" applyNumberFormat="1" applyFont="1" applyFill="1" applyBorder="1" applyAlignment="1">
      <alignment horizontal="center" vertical="center"/>
    </xf>
    <xf numFmtId="0" fontId="4" fillId="3" borderId="1" xfId="0" applyNumberFormat="1" applyFont="1" applyFill="1" applyBorder="1" applyAlignment="1">
      <alignment horizontal="center" vertical="center"/>
    </xf>
    <xf numFmtId="178" fontId="3" fillId="0" borderId="1" xfId="0" applyNumberFormat="1" applyFont="1" applyBorder="1" applyAlignment="1">
      <alignment horizontal="center" vertical="center"/>
    </xf>
    <xf numFmtId="49" fontId="3" fillId="0" borderId="0" xfId="0" applyNumberFormat="1" applyFont="1" applyAlignment="1">
      <alignment horizontal="center" vertical="center"/>
    </xf>
    <xf numFmtId="49" fontId="3" fillId="0" borderId="1" xfId="0" applyNumberFormat="1" applyFont="1" applyBorder="1" applyAlignment="1">
      <alignment horizontal="center" vertical="center"/>
    </xf>
    <xf numFmtId="176" fontId="3" fillId="0" borderId="1" xfId="1" applyFont="1" applyBorder="1" applyAlignment="1">
      <alignment horizontal="center" vertical="center"/>
    </xf>
    <xf numFmtId="179" fontId="3" fillId="0" borderId="1" xfId="0" applyNumberFormat="1" applyFont="1" applyBorder="1" applyAlignment="1">
      <alignment horizontal="center" vertical="center"/>
    </xf>
    <xf numFmtId="0" fontId="3" fillId="0" borderId="0" xfId="0" applyFont="1" applyAlignment="1">
      <alignment horizontal="center" vertical="center"/>
    </xf>
    <xf numFmtId="0" fontId="3" fillId="0" borderId="1" xfId="0" applyNumberFormat="1" applyFont="1" applyBorder="1" applyAlignment="1">
      <alignment horizontal="center" vertical="center"/>
    </xf>
    <xf numFmtId="0" fontId="3" fillId="0" borderId="1" xfId="0" applyFont="1" applyBorder="1" applyAlignment="1">
      <alignment vertical="center"/>
    </xf>
    <xf numFmtId="49" fontId="3" fillId="0" borderId="1" xfId="0" applyNumberFormat="1" applyFont="1" applyBorder="1" applyAlignment="1">
      <alignment vertical="center"/>
    </xf>
    <xf numFmtId="176" fontId="3" fillId="0" borderId="1" xfId="1" applyFont="1" applyBorder="1" applyAlignment="1">
      <alignment vertical="center"/>
    </xf>
    <xf numFmtId="176" fontId="3" fillId="0" borderId="8" xfId="1" applyFont="1" applyBorder="1" applyAlignment="1">
      <alignment vertical="center"/>
    </xf>
    <xf numFmtId="0" fontId="0" fillId="0" borderId="10" xfId="0" applyBorder="1" applyAlignment="1">
      <alignment vertical="center"/>
    </xf>
    <xf numFmtId="0" fontId="0" fillId="0" borderId="9" xfId="0" applyBorder="1" applyAlignment="1">
      <alignment vertical="center"/>
    </xf>
    <xf numFmtId="178" fontId="3" fillId="0" borderId="1" xfId="0" applyNumberFormat="1" applyFont="1" applyBorder="1" applyAlignment="1">
      <alignment horizontal="center" vertical="center"/>
    </xf>
    <xf numFmtId="49" fontId="3" fillId="0" borderId="7" xfId="0" applyNumberFormat="1" applyFont="1" applyBorder="1" applyAlignment="1">
      <alignment vertical="center"/>
    </xf>
    <xf numFmtId="49" fontId="3" fillId="0" borderId="0" xfId="0" applyNumberFormat="1" applyFont="1" applyAlignment="1">
      <alignment horizontal="center" vertical="center"/>
    </xf>
    <xf numFmtId="49" fontId="3" fillId="0" borderId="1" xfId="0" applyNumberFormat="1" applyFont="1" applyBorder="1" applyAlignment="1">
      <alignment horizontal="center" vertical="center"/>
    </xf>
    <xf numFmtId="49" fontId="3" fillId="0" borderId="0" xfId="0" applyNumberFormat="1" applyFont="1" applyBorder="1" applyAlignment="1">
      <alignment horizontal="center" vertical="center"/>
    </xf>
    <xf numFmtId="176" fontId="3" fillId="0" borderId="1" xfId="1" applyFont="1" applyBorder="1" applyAlignment="1">
      <alignment horizontal="center" vertical="center"/>
    </xf>
    <xf numFmtId="179" fontId="3" fillId="0" borderId="1" xfId="0" applyNumberFormat="1" applyFont="1" applyBorder="1" applyAlignment="1">
      <alignment horizontal="center" vertical="center"/>
    </xf>
    <xf numFmtId="0" fontId="3" fillId="0" borderId="0" xfId="0" applyFont="1" applyAlignment="1">
      <alignment horizontal="center" vertical="center"/>
    </xf>
    <xf numFmtId="49" fontId="3" fillId="0" borderId="0" xfId="0" applyNumberFormat="1" applyFont="1" applyBorder="1" applyAlignment="1">
      <alignment horizontal="left" vertical="center"/>
    </xf>
    <xf numFmtId="0" fontId="3" fillId="0" borderId="0" xfId="0" applyFont="1" applyBorder="1" applyAlignment="1">
      <alignment vertical="center"/>
    </xf>
    <xf numFmtId="0"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xf>
    <xf numFmtId="178" fontId="3" fillId="0" borderId="0" xfId="0" applyNumberFormat="1" applyFont="1" applyBorder="1" applyAlignment="1">
      <alignment horizontal="center" vertical="center"/>
    </xf>
    <xf numFmtId="0" fontId="3" fillId="0" borderId="0" xfId="0" applyFont="1" applyBorder="1" applyAlignment="1">
      <alignment horizontal="left" vertical="center"/>
    </xf>
    <xf numFmtId="49" fontId="3" fillId="0" borderId="1" xfId="0" applyNumberFormat="1" applyFont="1" applyBorder="1" applyAlignment="1">
      <alignment vertical="center"/>
    </xf>
    <xf numFmtId="176" fontId="3" fillId="0" borderId="1" xfId="1" applyFont="1" applyBorder="1" applyAlignment="1">
      <alignment vertical="center"/>
    </xf>
  </cellXfs>
  <cellStyles count="4">
    <cellStyle name="쉼표 [0]" xfId="1" builtinId="6"/>
    <cellStyle name="쉼표 [0] 2" xfId="3" xr:uid="{00000000-0005-0000-0000-000001000000}"/>
    <cellStyle name="쉼표 [0] 2 2" xfId="2" xr:uid="{00000000-0005-0000-0000-000002000000}"/>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0976;&#49849;&#48176;\&#51228;&#51452;&#45432;&#54805;&#51648;&#44396;\hb\&#49340;&#49328;1&#51648;&#44396;(&#49892;&#49884;)\&#51452;&#44277;&#49688;&#47049;\&#51068;&#50948;&#45824;&#44032;98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49457;&#51068;\E\&#45824;&#44396;&#51204;&#47141;&#44288;&#47532;&#52376;\&#52397;&#53685;\&#51648;&#48152;&#51312;&#49324;\&#50896;&#48376;\&#50556;&#45796;&#49884;&#45796;&#51096;&#4522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50896;&#45224;-&#50872;&#51652;\&#50896;&#45224;&#50872;&#51652;&#45209;&#52272;&#45236;&#50669;(99.4.13%20&#48512;&#49328;&#5239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4048;&#47532;&#51089;&#50629;\&#49884;&#44277;&#44228;&#5492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Book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내역서 "/>
      <sheetName val="1.설계조건"/>
      <sheetName val="대로근거"/>
      <sheetName val="중로근거"/>
      <sheetName val="단가"/>
      <sheetName val="단면가정"/>
      <sheetName val="철근단면적"/>
      <sheetName val="물량표S"/>
      <sheetName val="PAINT"/>
      <sheetName val="SUMMARY"/>
      <sheetName val="물량표"/>
      <sheetName val="물량표(신)"/>
      <sheetName val="가도공"/>
      <sheetName val="원형맨홀수량"/>
      <sheetName val="주차구획선수량"/>
      <sheetName val="총집계"/>
      <sheetName val="산출근거"/>
      <sheetName val="자료"/>
      <sheetName val="일위대가9803"/>
      <sheetName val="danga"/>
      <sheetName val="ilch"/>
      <sheetName val="견적990322"/>
      <sheetName val="입찰안"/>
      <sheetName val="COPING"/>
      <sheetName val="하도금액분계"/>
      <sheetName val="ABUT수량-A1"/>
      <sheetName val="기둥(원형)"/>
      <sheetName val="DATA"/>
      <sheetName val="관리,공감"/>
      <sheetName val="교각1"/>
      <sheetName val="hvac(제어동)"/>
      <sheetName val="구조물철거타공정이월"/>
      <sheetName val="업체별기성내역"/>
      <sheetName val="DATE"/>
      <sheetName val="방음벽기초(H=4m)"/>
      <sheetName val="#REF"/>
      <sheetName val="터파기및재료"/>
      <sheetName val="금융비용"/>
      <sheetName val="노임"/>
      <sheetName val="을"/>
      <sheetName val="설계조건"/>
      <sheetName val="SLAB&quot;1&quot;"/>
      <sheetName val="내역서"/>
      <sheetName val="기안"/>
      <sheetName val="식생블럭단위수량"/>
      <sheetName val="1,2,3,4,5단위수량"/>
      <sheetName val="8.PILE  (돌출)"/>
      <sheetName val="대전21토목내역서"/>
      <sheetName val="토목"/>
      <sheetName val="70%"/>
      <sheetName val="데이타"/>
      <sheetName val="Front"/>
      <sheetName val="wall"/>
      <sheetName val="송라터널총괄"/>
      <sheetName val="INPUT(덕도방향-시점)"/>
      <sheetName val="WVAL"/>
      <sheetName val="guard(mac)"/>
      <sheetName val="Y-WORK"/>
      <sheetName val="ITEM"/>
      <sheetName val="용산1(해보)"/>
      <sheetName val="대비"/>
      <sheetName val="합계금액"/>
      <sheetName val="1"/>
      <sheetName val="9GNG운반"/>
      <sheetName val="input"/>
      <sheetName val="총괄표"/>
      <sheetName val="Macro(전선)"/>
      <sheetName val="hvac내역서(제어동)"/>
      <sheetName val="참조"/>
      <sheetName val="분석"/>
      <sheetName val="일위대가표"/>
      <sheetName val="내역서_"/>
      <sheetName val="CODE"/>
      <sheetName val="몰탈재료산출"/>
      <sheetName val="일위대가(가설)"/>
      <sheetName val="노임단가"/>
      <sheetName val="코드표"/>
      <sheetName val="3BL공동구 수량"/>
      <sheetName val="Sheet1"/>
      <sheetName val="sw1"/>
      <sheetName val="금액내역서"/>
      <sheetName val="철근량"/>
      <sheetName val="W3단면"/>
      <sheetName val="단위수량"/>
      <sheetName val="자재단가"/>
      <sheetName val="TYPE-A"/>
      <sheetName val="1.설계기준"/>
      <sheetName val="설계내역서"/>
      <sheetName val="기기리스트"/>
      <sheetName val="노임이"/>
      <sheetName val="전기"/>
      <sheetName val="전체"/>
      <sheetName val="보온자재단가표"/>
      <sheetName val="원형1호맨홀토공수량"/>
      <sheetName val="본체"/>
      <sheetName val="6PILE  (돌출)"/>
      <sheetName val="설계예산"/>
      <sheetName val="Macro1"/>
      <sheetName val="연령현황"/>
      <sheetName val="우수공"/>
      <sheetName val="설직재-1"/>
      <sheetName val="수량산출"/>
      <sheetName val="안산기계장치"/>
      <sheetName val="기계경비(시간당)"/>
      <sheetName val="램머"/>
      <sheetName val="가로등내역서"/>
      <sheetName val="내력서"/>
      <sheetName val="안정계산"/>
      <sheetName val="단면검토"/>
      <sheetName val="신규 수주분(사용자 정의)"/>
      <sheetName val="DATA2000"/>
      <sheetName val="역T형"/>
      <sheetName val="품셈TABLE"/>
      <sheetName val="식재인부"/>
      <sheetName val="plan&amp;section of foundation"/>
      <sheetName val="pile bearing capa &amp; arrenge"/>
      <sheetName val="design load"/>
      <sheetName val="working load at the btm ft."/>
      <sheetName val="stability check"/>
      <sheetName val="design criteria"/>
      <sheetName val="3.하중산정4.지지력"/>
      <sheetName val="표지 (2)"/>
      <sheetName val="COMPARISON TABLE"/>
      <sheetName val="crude.SLAB RE-bar"/>
      <sheetName val="CRUDE RE-bar"/>
      <sheetName val="부대공Ⅱ"/>
      <sheetName val="99노임기준"/>
      <sheetName val="설계변경원가계산총괄표"/>
      <sheetName val="식재일위대가"/>
      <sheetName val="주경기-오배수"/>
      <sheetName val="시설물기초"/>
      <sheetName val="단가산출서1"/>
      <sheetName val="식재총괄"/>
      <sheetName val="좌측"/>
      <sheetName val="플랜트 설치"/>
      <sheetName val="수량BOQ"/>
      <sheetName val="관경별우수관집계"/>
      <sheetName val="2호맨홀공제수량"/>
      <sheetName val="지장물C"/>
      <sheetName val="법면"/>
      <sheetName val="부대공"/>
      <sheetName val="구조물공"/>
      <sheetName val="중기일위대가"/>
      <sheetName val="포장공"/>
      <sheetName val="토공"/>
      <sheetName val="배수공1"/>
      <sheetName val="일반부표"/>
      <sheetName val="N賃率-職"/>
      <sheetName val="제직재"/>
      <sheetName val="제-노임"/>
      <sheetName val="단면 (2)"/>
      <sheetName val="공통가설"/>
      <sheetName val="전기일위대가"/>
      <sheetName val="배수통관(좌)"/>
      <sheetName val="BID"/>
      <sheetName val="토목품셈"/>
      <sheetName val="음료실행"/>
      <sheetName val="98수문일위"/>
      <sheetName val="하수급견적대비"/>
      <sheetName val="마산방향철근집계"/>
      <sheetName val="진주방향"/>
      <sheetName val="마산방향"/>
      <sheetName val="일위대가(계측기설치)"/>
      <sheetName val="갑지(추정)"/>
      <sheetName val="한강운반비"/>
      <sheetName val="DATA 입력란"/>
      <sheetName val="CPM챠트"/>
      <sheetName val="H-pile(298x299)"/>
      <sheetName val="H-pile(250x250)"/>
      <sheetName val="신우"/>
      <sheetName val="Sheet2"/>
      <sheetName val="뚝토공"/>
      <sheetName val="내역및총괄"/>
      <sheetName val="토적계산서"/>
      <sheetName val="2.입력sheet"/>
      <sheetName val="M1"/>
      <sheetName val="설명서 "/>
      <sheetName val="가중치"/>
      <sheetName val="인명부"/>
      <sheetName val="수입"/>
      <sheetName val="조경"/>
      <sheetName val="SILICATE"/>
      <sheetName val="TB-내역서"/>
      <sheetName val="절취및터파기"/>
      <sheetName val="토공총괄집계"/>
      <sheetName val="Total"/>
      <sheetName val="세목전체"/>
      <sheetName val="20관리비율"/>
      <sheetName val="찍기"/>
      <sheetName val="정부노임단가"/>
      <sheetName val="견적조건"/>
      <sheetName val="개략"/>
      <sheetName val="WORK"/>
      <sheetName val="공사비산출내역"/>
      <sheetName val="정렬"/>
      <sheetName val="소방현물"/>
      <sheetName val="옥룡잡비"/>
      <sheetName val="슬래브"/>
      <sheetName val="직공비"/>
      <sheetName val="(3.품질관리 시험 총괄표)"/>
      <sheetName val="지급자재"/>
      <sheetName val="차액보증"/>
      <sheetName val="공사비예산서(토목분)"/>
      <sheetName val="토량1-1"/>
      <sheetName val="조작대(1연)"/>
      <sheetName val="산출내역서집계표"/>
      <sheetName val="토목주소"/>
      <sheetName val="프랜트면허"/>
      <sheetName val="별표 "/>
      <sheetName val="조명율표"/>
      <sheetName val="단가조사-2"/>
      <sheetName val="VE절감"/>
      <sheetName val="실행철강하도"/>
      <sheetName val="2000년1차"/>
      <sheetName val="2.가정단면"/>
      <sheetName val="토공(우물통,기타) "/>
      <sheetName val="날개벽수량표"/>
      <sheetName val="내역"/>
      <sheetName val="수량집계표"/>
      <sheetName val="거래처등록"/>
      <sheetName val="도장수량(하1)"/>
      <sheetName val="주형"/>
      <sheetName val="물가자료"/>
      <sheetName val="데리네이타현황"/>
      <sheetName val="건축공사"/>
      <sheetName val="교대(A1)"/>
      <sheetName val="지주목시비량산출서"/>
      <sheetName val="일반공사"/>
      <sheetName val="원하도급내역서(당초)"/>
      <sheetName val="견적서"/>
      <sheetName val="손익분석"/>
      <sheetName val="일위대가(건축)"/>
      <sheetName val="개산공사비"/>
      <sheetName val="Pier 3"/>
      <sheetName val="집계"/>
      <sheetName val="수량산출서 갑지"/>
      <sheetName val="종배수관(신)"/>
      <sheetName val="적용단위길이"/>
      <sheetName val="자료입력"/>
      <sheetName val="종배수관면벽신"/>
      <sheetName val="1062-X방향 "/>
      <sheetName val="덕전리"/>
      <sheetName val="단가(반정1교-원주)"/>
      <sheetName val="Sheet10"/>
      <sheetName val="Sheet1 (2)"/>
      <sheetName val="보차도경계석"/>
      <sheetName val="교각계산"/>
      <sheetName val="spiral"/>
      <sheetName val="1. 설계조건 2.단면가정 3. 하중계산"/>
      <sheetName val="기계내역"/>
      <sheetName val="유림골조"/>
      <sheetName val="전력"/>
      <sheetName val="Sheet3"/>
      <sheetName val="산근(PE,300)"/>
      <sheetName val="특2호부관하천산근"/>
      <sheetName val="특2호하천산근"/>
      <sheetName val="포장복구집계"/>
      <sheetName val="맨홀수량"/>
      <sheetName val="토사(PE)"/>
      <sheetName val="DIAPHRAGM"/>
      <sheetName val="상시"/>
      <sheetName val="1.우편집중내역서"/>
      <sheetName val="현장일반사항"/>
      <sheetName val="원형측구(B-type)"/>
      <sheetName val="내역표지"/>
      <sheetName val="토공총괄표"/>
      <sheetName val="1TL종점(1)"/>
      <sheetName val="도로경계블럭연장조서"/>
      <sheetName val="견적대비"/>
      <sheetName val="단가조사서"/>
      <sheetName val="목차"/>
      <sheetName val="통영LNG입찰현황"/>
      <sheetName val="설계명세"/>
      <sheetName val="전력구구조물산근"/>
      <sheetName val="포장물량집계"/>
      <sheetName val="COL"/>
      <sheetName val="간지9)"/>
      <sheetName val="7.PILE  (돌출)"/>
      <sheetName val="별총"/>
      <sheetName val="BOX전기내역"/>
      <sheetName val="소운반"/>
      <sheetName val="표  지"/>
      <sheetName val="실행대비"/>
      <sheetName val="공량산출서"/>
      <sheetName val="총괄"/>
      <sheetName val="물가시세표"/>
      <sheetName val="총괄내역서"/>
      <sheetName val="BOX(1.5X1.5)"/>
      <sheetName val="U-TYPE(1)"/>
      <sheetName val="대비표"/>
      <sheetName val="1.2.1 마루높이결정"/>
      <sheetName val="BOILING검토"/>
      <sheetName val="입찰보고"/>
      <sheetName val="차선도색현황"/>
      <sheetName val="우수관"/>
      <sheetName val="기계시공"/>
      <sheetName val="2000용수잠관-수량집계"/>
      <sheetName val="&lt;목록&gt;"/>
      <sheetName val="날개벽(시점좌측)"/>
      <sheetName val="설계기준"/>
      <sheetName val="기계경비일람"/>
      <sheetName val="BID9697"/>
      <sheetName val="증감내역서"/>
      <sheetName val="단가(1)"/>
      <sheetName val="A-4"/>
      <sheetName val="관경"/>
      <sheetName val="토목내역"/>
      <sheetName val="시행후면적"/>
      <sheetName val="시가지우회도로공내역서"/>
      <sheetName val="o현장경비"/>
      <sheetName val="은행"/>
      <sheetName val="공사내역"/>
      <sheetName val="※참고자료※"/>
      <sheetName val="UEC영화관본공사내역"/>
      <sheetName val="대운산출"/>
      <sheetName val="세부내역"/>
      <sheetName val="SLIDES"/>
      <sheetName val="노무비계"/>
      <sheetName val="신표지1"/>
      <sheetName val="sheeet2"/>
      <sheetName val="단면 _2_"/>
      <sheetName val="Dike for 49T03 &amp; 49T04"/>
      <sheetName val="Dike for 49T02, 05~07, 19 (1)"/>
      <sheetName val=" 냉각수펌프"/>
      <sheetName val="Sheet5"/>
      <sheetName val="웅진교-S2"/>
      <sheetName val="방음벽기초"/>
      <sheetName val="11.자재단가"/>
      <sheetName val="갑지1"/>
      <sheetName val="수정내역서"/>
      <sheetName val="예산작성기준(전기)"/>
      <sheetName val="TEL"/>
      <sheetName val="단가조사"/>
      <sheetName val="설계예산서"/>
      <sheetName val="갑지"/>
      <sheetName val="PAD TR보호대기초"/>
      <sheetName val="가로등기초"/>
      <sheetName val="집계표(육상)"/>
      <sheetName val="조건표"/>
      <sheetName val="지급자재조서"/>
      <sheetName val="참조M"/>
      <sheetName val="변경후-SHEET"/>
      <sheetName val="코드"/>
      <sheetName val="개요"/>
      <sheetName val="간선계산"/>
      <sheetName val="공사현황"/>
      <sheetName val="지구단위계획"/>
      <sheetName val="type-F"/>
      <sheetName val="옹벽"/>
      <sheetName val="대림경상68억"/>
      <sheetName val="기초공"/>
      <sheetName val="예산대비"/>
      <sheetName val="원가계산서"/>
      <sheetName val="배수공"/>
      <sheetName val="costing_CV"/>
      <sheetName val="ITB COST"/>
      <sheetName val="costing_ESDV"/>
      <sheetName val="costing_Misc"/>
      <sheetName val="costing_MOV"/>
      <sheetName val="costing_Press"/>
      <sheetName val="자압"/>
      <sheetName val="Baby일위대가"/>
      <sheetName val="1호맨홀토공"/>
      <sheetName val="CTEMCOST"/>
      <sheetName val="현장관리비"/>
      <sheetName val="Model"/>
      <sheetName val="CONSTRUCTION COMPONENT"/>
      <sheetName val="일위대가1"/>
      <sheetName val="접속 SLAB,BRACKET 설계"/>
      <sheetName val="2000전체분"/>
      <sheetName val="MOTOR"/>
      <sheetName val="PD-5(직선)"/>
      <sheetName val="기초일위"/>
      <sheetName val="수목단가"/>
      <sheetName val="시설수량표"/>
      <sheetName val="시설일위"/>
      <sheetName val="식재수량표"/>
      <sheetName val="식재일위"/>
      <sheetName val="전선 및 전선관"/>
      <sheetName val="6호기"/>
      <sheetName val="배수내역"/>
      <sheetName val="공내역"/>
      <sheetName val="예상"/>
      <sheetName val="주식"/>
      <sheetName val="기자재비"/>
      <sheetName val="0226"/>
      <sheetName val="woo(mac)"/>
      <sheetName val="수량집계"/>
      <sheetName val="횡배수관"/>
      <sheetName val="XL4Poppy"/>
      <sheetName val="소업1교"/>
      <sheetName val="기둥(하중)"/>
      <sheetName val="ENE-CAL 1"/>
      <sheetName val="Sheet15"/>
      <sheetName val="하중"/>
      <sheetName val="CON포장수량"/>
      <sheetName val="ACUNIT"/>
      <sheetName val="CONUNIT"/>
      <sheetName val="현황산출서"/>
      <sheetName val="부하계산서"/>
      <sheetName val="용수량(생활용수)"/>
      <sheetName val="-몰탈콘크리트"/>
      <sheetName val="상수도공-간지"/>
      <sheetName val="자재목록"/>
      <sheetName val="입력"/>
      <sheetName val="시선유도표지집계표"/>
      <sheetName val="1_설계조건"/>
      <sheetName val="plan&amp;section_of_foundation"/>
      <sheetName val="working_load_at_the_btm_ft_"/>
      <sheetName val="stability_check"/>
      <sheetName val="design_criteria"/>
      <sheetName val="design_load"/>
      <sheetName val="품의"/>
      <sheetName val="약품공급2"/>
      <sheetName val="2011.(4)"/>
      <sheetName val="재집"/>
      <sheetName val="직재"/>
      <sheetName val="주요자재집계표"/>
      <sheetName val="날개벽"/>
      <sheetName val="2002년12월"/>
      <sheetName val="통합"/>
      <sheetName val="맨홀평균높이"/>
      <sheetName val="결과조달"/>
      <sheetName val="상승요인분석"/>
      <sheetName val="계단"/>
      <sheetName val="유림총괄"/>
      <sheetName val="터널구조물산근"/>
      <sheetName val="WEON"/>
      <sheetName val="바닥판(1)"/>
      <sheetName val="설계기준 및 하중계산"/>
      <sheetName val="전차선로 물량표"/>
      <sheetName val="수로단위수량"/>
      <sheetName val="기계경비"/>
      <sheetName val="중기사용료산출근거"/>
      <sheetName val="단가 및 재료비"/>
      <sheetName val="포장직선구간"/>
      <sheetName val="원가입력"/>
      <sheetName val="인천제철"/>
      <sheetName val="산근목록"/>
      <sheetName val="재료"/>
      <sheetName val="대정2공구"/>
      <sheetName val="내역서(전기)"/>
      <sheetName val="공종별수량집계"/>
      <sheetName val="역T형(H=6.0) (2)"/>
      <sheetName val="중기집계"/>
      <sheetName val="단가산출"/>
      <sheetName val="2공구산출내역"/>
      <sheetName val="각사별공사비분개 "/>
      <sheetName val="단가일람"/>
      <sheetName val="단위량당중기"/>
      <sheetName val="P3"/>
      <sheetName val="슬래브(유곡)"/>
      <sheetName val="입력시트"/>
      <sheetName val="수량산출근거"/>
      <sheetName val="계산서(곡선부)"/>
      <sheetName val="-치수표(곡선부)"/>
      <sheetName val="설정"/>
      <sheetName val="품셈총괄표"/>
      <sheetName val="FOOTING단면력"/>
      <sheetName val="GAEYO"/>
      <sheetName val="SUMDO"/>
      <sheetName val="ENDDO"/>
      <sheetName val="PLDB"/>
      <sheetName val="AAA"/>
      <sheetName val="M-HOUR"/>
      <sheetName val="공기"/>
      <sheetName val="00000"/>
      <sheetName val="추정공사비_산출내역1.xlsx"/>
      <sheetName val="공구"/>
      <sheetName val="산근"/>
      <sheetName val="기둥"/>
      <sheetName val="저판(버림100)"/>
      <sheetName val="계화배수"/>
      <sheetName val="(A)내역서"/>
      <sheetName val="내역(전체)"/>
      <sheetName val="가정급수관"/>
      <sheetName val="M_DB"/>
      <sheetName val="TYPE"/>
      <sheetName val="costing_FE"/>
      <sheetName val="inter"/>
      <sheetName val="공종집계"/>
      <sheetName val="3CHBDC"/>
      <sheetName val="사급자재"/>
      <sheetName val="CAT_5"/>
      <sheetName val="간접비내역-1"/>
      <sheetName val="실행"/>
      <sheetName val="예산내역서"/>
      <sheetName val="국공유지및사유지"/>
      <sheetName val="평균터파기"/>
      <sheetName val="준검 내역서"/>
      <sheetName val="ASP"/>
      <sheetName val="공정별 수량산출서"/>
      <sheetName val="일반시방서"/>
      <sheetName val="일위대가(조경)"/>
      <sheetName val="공사원가계산서"/>
      <sheetName val="자재 및 폐기물견적(2008)"/>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전기"/>
      <sheetName val="SCHE"/>
      <sheetName val="#REF"/>
      <sheetName val="노임단가"/>
      <sheetName val="단가비교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단가"/>
      <sheetName val="H-PILE수량집계"/>
      <sheetName val="말뚝지지력산정"/>
      <sheetName val="수량-가로등"/>
      <sheetName val="해평견적"/>
      <sheetName val="소비자가"/>
      <sheetName val="돌담교 상부수량"/>
      <sheetName val="SLAB&quot;1&quot;"/>
      <sheetName val="토적표"/>
      <sheetName val="총괄"/>
      <sheetName val="기초단가"/>
      <sheetName val="중기손료"/>
      <sheetName val="산출근거"/>
      <sheetName val="건축내역"/>
      <sheetName val="건축"/>
      <sheetName val="원가계산"/>
      <sheetName val="개산공사비"/>
      <sheetName val="6PILE  (돌출)"/>
      <sheetName val="#REF"/>
      <sheetName val="원가계산서"/>
      <sheetName val="우수받이"/>
      <sheetName val="1단계"/>
      <sheetName val="기안"/>
      <sheetName val="단위수량"/>
      <sheetName val="테이블"/>
      <sheetName val="가시설수량"/>
      <sheetName val="토목주소"/>
      <sheetName val="8.석축단위(H=1.5M)"/>
      <sheetName val="BID"/>
      <sheetName val="2.가정단면"/>
      <sheetName val="노임이"/>
      <sheetName val="실행철강하도"/>
      <sheetName val="사급자재"/>
      <sheetName val="역T형교대(말뚝기초)"/>
      <sheetName val="3BL공동구 수량"/>
      <sheetName val="일위대가9803"/>
      <sheetName val="내역서1999.8최종"/>
      <sheetName val="산근"/>
      <sheetName val="POL6차-PIPING"/>
      <sheetName val="b_balju_cho"/>
      <sheetName val="방음벽기초"/>
      <sheetName val="단중표"/>
      <sheetName val="수량산출"/>
      <sheetName val="건축명"/>
      <sheetName val="기계명"/>
      <sheetName val="전기명"/>
      <sheetName val="토목명"/>
      <sheetName val="표지"/>
      <sheetName val="날개벽수량표"/>
      <sheetName val="8.PILE  (돌출)"/>
      <sheetName val="데이타"/>
      <sheetName val="견적단가"/>
      <sheetName val="노임단가"/>
      <sheetName val="SAP_INPUT"/>
      <sheetName val="갑지(추정)"/>
      <sheetName val="철거산출근거"/>
      <sheetName val="노무비단가"/>
      <sheetName val="2.토목공사"/>
      <sheetName val="INPUT"/>
      <sheetName val="설계기준"/>
      <sheetName val="내역1"/>
      <sheetName val="2호맨홀공제수량"/>
      <sheetName val="제원및배치"/>
      <sheetName val="돌담교_상부수량"/>
      <sheetName val="CON기초"/>
      <sheetName val="집수정(600-700)"/>
      <sheetName val="단가대비표"/>
      <sheetName val="설계명세서"/>
      <sheetName val="공사개요"/>
      <sheetName val="설계예시"/>
      <sheetName val="입력자료"/>
      <sheetName val="내역서 제출"/>
      <sheetName val="교각계산"/>
      <sheetName val="전기"/>
      <sheetName val="중동공구"/>
      <sheetName val="CON'C"/>
      <sheetName val="건물철거"/>
      <sheetName val="기타배수구조물깨기-단위수량"/>
      <sheetName val="BOX-1510"/>
      <sheetName val="내역을"/>
      <sheetName val="COPING"/>
      <sheetName val="자재단가"/>
      <sheetName val="I一般比"/>
      <sheetName val="신규보류입력"/>
      <sheetName val="이름정의"/>
      <sheetName val="입력"/>
      <sheetName val="초기화면"/>
      <sheetName val="7.PILE  (돌출)"/>
      <sheetName val="내역"/>
      <sheetName val="용수량(생활용수)"/>
      <sheetName val="건축내역서"/>
      <sheetName val="설비내역서"/>
      <sheetName val="전기내역서"/>
      <sheetName val="집계표"/>
      <sheetName val="식재인부"/>
      <sheetName val="입찰안"/>
      <sheetName val="AS포장복구 "/>
      <sheetName val="DATE"/>
      <sheetName val="운임료"/>
      <sheetName val="견적서"/>
      <sheetName val="원가&amp;하도급원가"/>
      <sheetName val="2-1. 경관조명 내역총괄표"/>
      <sheetName val="덕전리"/>
      <sheetName val="골조시행"/>
      <sheetName val="구체"/>
      <sheetName val="좌측날개벽"/>
      <sheetName val="우측날개벽"/>
      <sheetName val="예산명세서"/>
      <sheetName val="자료입력"/>
      <sheetName val="정부노임단가"/>
      <sheetName val="6호기"/>
      <sheetName val="Macro2"/>
      <sheetName val="설명서 "/>
      <sheetName val="토목"/>
      <sheetName val="Sheet3"/>
      <sheetName val="년도별노임표"/>
      <sheetName val="중기목록표"/>
      <sheetName val="내역표지"/>
      <sheetName val="대림경상68억"/>
      <sheetName val="구조물철거타공정이월"/>
      <sheetName val="1.설계조건"/>
      <sheetName val="FILE1"/>
      <sheetName val="ABUT수량-A1"/>
      <sheetName val="수목단가"/>
      <sheetName val="시설수량표"/>
      <sheetName val="식재수량표"/>
      <sheetName val="일위목록"/>
      <sheetName val="Total"/>
      <sheetName val="안전장치"/>
      <sheetName val="노임,재료비"/>
      <sheetName val="단가조사서"/>
      <sheetName val="setup"/>
      <sheetName val="총괄표"/>
      <sheetName val="노임"/>
      <sheetName val="초"/>
      <sheetName val="가도공"/>
      <sheetName val="토공개요C"/>
      <sheetName val="정공공사"/>
      <sheetName val="공사비 증감 내역서"/>
      <sheetName val="관경별내역서"/>
      <sheetName val="대전가오_견출_집계표"/>
      <sheetName val="공사"/>
      <sheetName val="Sheet5"/>
      <sheetName val="연결관암거"/>
      <sheetName val="도로"/>
      <sheetName val="터파기및재료"/>
      <sheetName val="산출내역서집계표"/>
      <sheetName val="데리네이타현황"/>
      <sheetName val="내역서"/>
      <sheetName val="Sheet1"/>
      <sheetName val="공구"/>
      <sheetName val="관로토공"/>
      <sheetName val="Sheet2"/>
      <sheetName val="갑지"/>
      <sheetName val="작업입력"/>
      <sheetName val="Macro1"/>
      <sheetName val="2003상반기노임기준"/>
      <sheetName val="99노임기준"/>
      <sheetName val="수로BOX"/>
      <sheetName val="증감내역서"/>
      <sheetName val="2000전체분"/>
      <sheetName val="2000년1차"/>
      <sheetName val="관급자재대"/>
      <sheetName val="대비"/>
      <sheetName val="기계경비(시간당)"/>
      <sheetName val="램머"/>
      <sheetName val="대창(함평)"/>
      <sheetName val="대창(장성)"/>
      <sheetName val="대창(함평)-창열"/>
      <sheetName val="BOX(1.5X1.5)"/>
      <sheetName val="일반수량"/>
      <sheetName val="날개벽(TYPE2)"/>
      <sheetName val="적용기준"/>
      <sheetName val="pier-1"/>
      <sheetName val="수량"/>
      <sheetName val="단면치수"/>
      <sheetName val="물가시세"/>
      <sheetName val="단가 및 재료비"/>
      <sheetName val="중기사용료산출근거"/>
      <sheetName val="문산방향-교대(A2)"/>
      <sheetName val="건축일위"/>
      <sheetName val="그라우팅일위"/>
      <sheetName val="건축계약내역"/>
      <sheetName val="수량산출서"/>
      <sheetName val="맨홀수량"/>
      <sheetName val="조작대(1연)"/>
      <sheetName val="Sheet1 (2)"/>
      <sheetName val="설계변경총괄표(계산식)"/>
      <sheetName val="개별직종노임단가(2003.9)"/>
      <sheetName val="가감수량"/>
      <sheetName val="맨홀수량산출"/>
      <sheetName val="토공개요"/>
      <sheetName val="토공(1)"/>
      <sheetName val="차액보증"/>
      <sheetName val="청주(철골발주의뢰서)"/>
      <sheetName val="일위대가표"/>
      <sheetName val="실행"/>
      <sheetName val="T13(P68~72,78)"/>
      <sheetName val="L_RPTB02_01"/>
      <sheetName val="A2"/>
      <sheetName val="계단"/>
      <sheetName val=" 상부공통집계(총괄)"/>
      <sheetName val="각형맨홀"/>
      <sheetName val="기본일위"/>
      <sheetName val="격점수량"/>
      <sheetName val="II손익관리"/>
      <sheetName val="투찰"/>
      <sheetName val="제경비"/>
      <sheetName val="실적"/>
      <sheetName val="입력(K0)"/>
      <sheetName val="장비"/>
      <sheetName val="노무비"/>
      <sheetName val="부속동"/>
      <sheetName val="우수공"/>
      <sheetName val="도급"/>
      <sheetName val="대로근거"/>
      <sheetName val="중로근거"/>
      <sheetName val="집계"/>
      <sheetName val="터파기단면도(보도)"/>
      <sheetName val="공사원가계산서"/>
      <sheetName val="도급예산내역서총괄표"/>
      <sheetName val="실행내역(10.13)"/>
      <sheetName val="부대내역"/>
      <sheetName val="토공"/>
      <sheetName val="일위"/>
      <sheetName val="경비_원본"/>
      <sheetName val="설계설명서"/>
      <sheetName val="기본단가표"/>
      <sheetName val="3련 BOX"/>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HVAC"/>
      <sheetName val="참여현황 (직원)"/>
      <sheetName val="노임단가 (2)"/>
      <sheetName val="FAB별"/>
      <sheetName val="N賃率-職"/>
      <sheetName val="준공조서"/>
      <sheetName val="공사준공계"/>
      <sheetName val="준공검사보고서"/>
      <sheetName val="단가산출2"/>
      <sheetName val="기존건물 깨기원단위"/>
      <sheetName val="시장성초안camera"/>
      <sheetName val="산출3-동력"/>
      <sheetName val="산출4-전등"/>
      <sheetName val="대공종"/>
      <sheetName val="원가"/>
      <sheetName val="종배수단위_CON기초"/>
      <sheetName val="시설일위"/>
      <sheetName val="식재일위"/>
      <sheetName val="기본데이타입력"/>
      <sheetName val="보도교산출근거"/>
      <sheetName val="tggwan(mac)"/>
      <sheetName val="EQUIP LIST"/>
      <sheetName val="DATA"/>
      <sheetName val="역T형"/>
      <sheetName val="재료비"/>
      <sheetName val="1구간FRP수량산출"/>
      <sheetName val="중기단가LIST"/>
      <sheetName val="산출기준"/>
      <sheetName val="개별직종노임"/>
      <sheetName val="엔지니어링노임"/>
      <sheetName val="2"/>
      <sheetName val="장비종합부표"/>
      <sheetName val="집계표_식재"/>
      <sheetName val="부표"/>
      <sheetName val="공종별자재"/>
      <sheetName val="환경기계공정표 (3)"/>
      <sheetName val="방수"/>
      <sheetName val="포장자재집계표"/>
      <sheetName val="unitpric"/>
      <sheetName val="noyim"/>
      <sheetName val="99노임단가"/>
      <sheetName val="설계내역서"/>
      <sheetName val="준비공"/>
      <sheetName val="목교수량산출"/>
      <sheetName val="물가단가"/>
      <sheetName val="제표일위대가"/>
      <sheetName val="208-238"/>
      <sheetName val="터널굴착단산"/>
      <sheetName val="터널구조물산근"/>
      <sheetName val="COVER"/>
      <sheetName val="철근량 산정"/>
      <sheetName val="구분표"/>
      <sheetName val="원형맨홀수량"/>
      <sheetName val="개거산출내역"/>
      <sheetName val="일위대가목차"/>
      <sheetName val="실행(ALT1)"/>
      <sheetName val="양식3"/>
      <sheetName val="총 원가계산"/>
      <sheetName val="위생"/>
      <sheetName val="산출2-전력"/>
      <sheetName val="산출9-TRAY"/>
      <sheetName val="DATE2001"/>
      <sheetName val="평가데이터"/>
      <sheetName val="밸브설치"/>
      <sheetName val="Macro(차단기)"/>
      <sheetName val="프랜트면허"/>
      <sheetName val="JUCKEYK"/>
      <sheetName val="Front"/>
      <sheetName val="wall"/>
      <sheetName val="사  업  비  수  지  예  산  서"/>
      <sheetName val="sw1"/>
      <sheetName val="목포방향"/>
      <sheetName val="노무자도장2"/>
      <sheetName val="각사별공사비분개 "/>
      <sheetName val="슬래브 -연속(3경간)"/>
      <sheetName val="배수공수집"/>
      <sheetName val="종형증설공"/>
      <sheetName val="배수관산출"/>
      <sheetName val="type-F"/>
      <sheetName val="시노501"/>
      <sheetName val="포장집계"/>
      <sheetName val="포장연장"/>
      <sheetName val="간지"/>
      <sheetName val="철거현황"/>
      <sheetName val="빗물받이(910-510-410)"/>
      <sheetName val="견적1"/>
      <sheetName val="기초자료입력"/>
      <sheetName val="준공정산"/>
      <sheetName val="단가산출1"/>
      <sheetName val="지수"/>
      <sheetName val="건축공사"/>
      <sheetName val="인제내역"/>
      <sheetName val="1~9 하중계산"/>
      <sheetName val="인부신상자료"/>
      <sheetName val="2000노임기준"/>
      <sheetName val="학습율"/>
      <sheetName val="PL단가산정"/>
      <sheetName val="그림"/>
      <sheetName val="그림2"/>
      <sheetName val="아파트"/>
      <sheetName val="부대시설"/>
      <sheetName val="노.표-조"/>
      <sheetName val="단관데이터"/>
      <sheetName val="이형관데이터"/>
      <sheetName val="입력란"/>
      <sheetName val="97노임단가"/>
      <sheetName val="가설공사비"/>
      <sheetName val="도로구조공사비"/>
      <sheetName val="도로토공공사비"/>
      <sheetName val="여수토공사비"/>
      <sheetName val="교대철근집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총괄"/>
      <sheetName val="ABUT수량-A1"/>
      <sheetName val="기계경비(시간당)"/>
      <sheetName val="램머"/>
      <sheetName val="경산"/>
      <sheetName val="#REF"/>
      <sheetName val="한강운반비"/>
      <sheetName val="공구"/>
      <sheetName val="장비집계"/>
      <sheetName val="3BL공동구 수량"/>
      <sheetName val="자재집계표"/>
      <sheetName val="Sheet1"/>
      <sheetName val="가중치"/>
      <sheetName val="말뚝지지력산정"/>
      <sheetName val="9GNG운반"/>
      <sheetName val="주차구획선수량"/>
      <sheetName val="터파기및재료"/>
      <sheetName val="신표지1"/>
      <sheetName val="실행철강하도"/>
      <sheetName val="제-노임"/>
      <sheetName val="제직재"/>
      <sheetName val="DATE"/>
      <sheetName val="평가데이터"/>
      <sheetName val="명세서"/>
      <sheetName val="일위대가9803"/>
      <sheetName val="내역서"/>
      <sheetName val="설계예산서"/>
      <sheetName val="집계표"/>
      <sheetName val="청천내"/>
      <sheetName val="수량산출"/>
      <sheetName val="구천"/>
      <sheetName val="내역"/>
      <sheetName val="산출금액내역"/>
      <sheetName val="일위"/>
      <sheetName val="기계경비"/>
      <sheetName val="현장예산"/>
      <sheetName val="예총"/>
      <sheetName val="2000년1차"/>
      <sheetName val="2000전체분"/>
      <sheetName val="자재대"/>
      <sheetName val="2공구하도급내역서"/>
      <sheetName val="포장공"/>
      <sheetName val="요율"/>
      <sheetName val="3.공통공사대비"/>
      <sheetName val="TOTAL_BOQ"/>
      <sheetName val="조경내역서"/>
      <sheetName val="동원인원"/>
      <sheetName val="연결관암거"/>
      <sheetName val="설계내역서"/>
      <sheetName val="단면가정"/>
      <sheetName val="설계조건"/>
      <sheetName val="3BL공동구_수량"/>
      <sheetName val="안정검토"/>
      <sheetName val="단면설계"/>
      <sheetName val="6PILE  (돌출)"/>
      <sheetName val="Total"/>
      <sheetName val="공사기본내용입력"/>
      <sheetName val="파형강관집계"/>
      <sheetName val="옹벽일반수량"/>
      <sheetName val="설계서을"/>
      <sheetName val="견적"/>
      <sheetName val="조명율표"/>
      <sheetName val="품셈집계표"/>
      <sheetName val="자재조사표"/>
      <sheetName val="도급예산내역서봉투"/>
      <sheetName val="공사원가계산서"/>
      <sheetName val="설계산출표지"/>
      <sheetName val="도급예산내역서총괄표"/>
      <sheetName val="을부담운반비"/>
      <sheetName val="운반비산출"/>
      <sheetName val="대치판정"/>
      <sheetName val="자재단가"/>
      <sheetName val="Sheet5"/>
      <sheetName val="날개벽수량표"/>
      <sheetName val="Sheet2"/>
      <sheetName val="공사개요"/>
      <sheetName val="원본(갑지)"/>
      <sheetName val="단열-자재"/>
      <sheetName val="신우"/>
      <sheetName val="공제수량총집계표"/>
      <sheetName val="임금단가"/>
      <sheetName val="토적표"/>
      <sheetName val="원가"/>
      <sheetName val="준검 내역서"/>
      <sheetName val="대창(함평)"/>
      <sheetName val="대창(장성)"/>
      <sheetName val="대창(함평)-창열"/>
      <sheetName val="수량3"/>
      <sheetName val="설계예산"/>
      <sheetName val="WORK"/>
      <sheetName val="98수문일위"/>
      <sheetName val="Sheet3"/>
      <sheetName val="연습"/>
      <sheetName val="범례표"/>
      <sheetName val="빗물받이(910-510-410)"/>
      <sheetName val="현장경비"/>
      <sheetName val="방배동내역(리라)"/>
      <sheetName val="건축공사집계표"/>
      <sheetName val="방배동내역 (총괄)"/>
      <sheetName val="부대공사총괄"/>
      <sheetName val="입력란"/>
      <sheetName val="97노임단가"/>
      <sheetName val="본선차로수량집계표"/>
      <sheetName val="철근량"/>
      <sheetName val="일반수량"/>
      <sheetName val="데이타"/>
      <sheetName val="우수맨홀공제단위수량"/>
      <sheetName val="총집계표"/>
      <sheetName val="가압장(토목)"/>
      <sheetName val="내역서단가산출용"/>
      <sheetName val="심사공종"/>
      <sheetName val="bid"/>
      <sheetName val="단가산출"/>
      <sheetName val="9.정착구 보강"/>
      <sheetName val="CTEMCOST"/>
      <sheetName val="총투입계"/>
      <sheetName val="T13(P68~72,78)"/>
      <sheetName val="부하계산서"/>
      <sheetName val="전선 및 전선관"/>
      <sheetName val="H-PILE수량집계"/>
      <sheetName val="SANBAISU"/>
      <sheetName val="2002하반기노임기준"/>
      <sheetName val="단가 (2)"/>
      <sheetName val="내역갑지"/>
      <sheetName val="산출근거"/>
      <sheetName val="이토변실(A3-LINE)"/>
      <sheetName val="토목검측서"/>
      <sheetName val="1차 내역서"/>
      <sheetName val="slurrywall설계가"/>
      <sheetName val="설비"/>
      <sheetName val="초기화면"/>
      <sheetName val="관급자재"/>
      <sheetName val="구조물터파기수량집계"/>
      <sheetName val="12호기내역서(건축분)"/>
      <sheetName val="빙장비사양"/>
      <sheetName val="환경기계공정표 (3)"/>
      <sheetName val="맨홀수량"/>
      <sheetName val="이름정의"/>
      <sheetName val="대로근거"/>
      <sheetName val="Macro1"/>
      <sheetName val="중로근거"/>
      <sheetName val="코드표"/>
      <sheetName val="절대삭제금지"/>
      <sheetName val="배관배선 단가조사"/>
      <sheetName val="일위대가집계"/>
      <sheetName val="DATA 입력란"/>
      <sheetName val="1. 설계조건 2.단면가정 3. 하중계산"/>
      <sheetName val="자료입력"/>
      <sheetName val="을"/>
      <sheetName val="SG"/>
      <sheetName val="비교1"/>
      <sheetName val="물량표"/>
      <sheetName val="Sheet4"/>
      <sheetName val="구의33고"/>
      <sheetName val="노임이"/>
      <sheetName val="총괄내역서"/>
      <sheetName val="2호맨홀공제수량"/>
      <sheetName val="전기단가조사서"/>
      <sheetName val="배수공 시멘트 및 골재량 산출"/>
      <sheetName val="공량(1월22일)"/>
      <sheetName val="측구터파기공수량집계"/>
      <sheetName val="96보완계획7.12"/>
      <sheetName val="BSD (2)"/>
      <sheetName val="시선유도표지집계표"/>
      <sheetName val="70%"/>
      <sheetName val="직노"/>
      <sheetName val="목차"/>
      <sheetName val="원형맨홀수량"/>
      <sheetName val="실행내역"/>
      <sheetName val="설계"/>
      <sheetName val="을지"/>
      <sheetName val="danga"/>
      <sheetName val="ilch"/>
      <sheetName val="현금흐름"/>
      <sheetName val="배수공"/>
      <sheetName val="보차도경계석"/>
      <sheetName val="SLAB&quot;1&quot;"/>
      <sheetName val="간지"/>
      <sheetName val="교대(A1)"/>
      <sheetName val="우수공"/>
      <sheetName val="guard(mac)"/>
      <sheetName val="식재인부"/>
      <sheetName val="데리네이타현황"/>
      <sheetName val="품셈TABLE"/>
      <sheetName val="낙찰표"/>
      <sheetName val="(A)내역서"/>
      <sheetName val="실행견적"/>
      <sheetName val="배수철근"/>
      <sheetName val="오수주요자재"/>
      <sheetName val="s"/>
      <sheetName val="용역비내역-진짜"/>
      <sheetName val="신호등일위대가"/>
      <sheetName val="단 box"/>
      <sheetName val="단면치수"/>
      <sheetName val="관급자재대"/>
      <sheetName val="교각1"/>
      <sheetName val="시설물단가표"/>
      <sheetName val="노무비단가표"/>
      <sheetName val="기초자료입력"/>
      <sheetName val="TYPE-A"/>
      <sheetName val="노임"/>
      <sheetName val="일위대가목록"/>
      <sheetName val="실행내역서"/>
      <sheetName val="교각계산"/>
      <sheetName val="우각부보강"/>
      <sheetName val="기초코드"/>
      <sheetName val="본사공가현황"/>
      <sheetName val="9811"/>
      <sheetName val="위치조서"/>
      <sheetName val="수산(당)"/>
      <sheetName val="일위대가표"/>
      <sheetName val="덕전리"/>
      <sheetName val="시점교대"/>
      <sheetName val="총괄내역"/>
      <sheetName val="일반수량총괄집계"/>
      <sheetName val="토사(PE)"/>
      <sheetName val="구조물공집계"/>
      <sheetName val="용산1(해보)"/>
      <sheetName val="공내역"/>
      <sheetName val="수량집계"/>
      <sheetName val="실행간접비용"/>
      <sheetName val="COPING"/>
      <sheetName val="EACT10"/>
      <sheetName val="준공평가"/>
      <sheetName val="8.PILE  (돌출)"/>
      <sheetName val="원형1호맨홀토공수량"/>
      <sheetName val="하조서"/>
      <sheetName val="날개벽"/>
      <sheetName val="현장경상비"/>
      <sheetName val="수량증감표"/>
      <sheetName val="터파기운반비산출"/>
      <sheetName val="산적토운반비산출"/>
      <sheetName val="적용단가"/>
      <sheetName val="공사비집계"/>
      <sheetName val="중요"/>
      <sheetName val="총내역서"/>
      <sheetName val="Sheet1 (2)"/>
      <sheetName val="내역서(전기)"/>
      <sheetName val="산출내역서집계표"/>
      <sheetName val="청 구"/>
      <sheetName val="설계산출기초"/>
      <sheetName val="파일의이용"/>
      <sheetName val="증감내역서"/>
      <sheetName val="내역서01"/>
      <sheetName val="실행대비"/>
      <sheetName val="차선도색-연장,수량(1)"/>
      <sheetName val="고유코드_설계"/>
      <sheetName val="도기류"/>
      <sheetName val="건축내역"/>
      <sheetName val="할증"/>
      <sheetName val="확약서"/>
      <sheetName val="배수공수집"/>
      <sheetName val="database"/>
      <sheetName val="시운전연료"/>
      <sheetName val="b_balju"/>
      <sheetName val="200"/>
      <sheetName val="흄관기초"/>
      <sheetName val="15"/>
      <sheetName val="입찰안"/>
      <sheetName val="단가조사-2"/>
      <sheetName val="내역_FILE"/>
      <sheetName val="설계명세서"/>
      <sheetName val="설계예시"/>
      <sheetName val="내역서 (2)"/>
      <sheetName val="변경비교-을"/>
      <sheetName val="N賃率-職"/>
      <sheetName val="역T형교대(말뚝기초)"/>
      <sheetName val="9-1차이내역"/>
      <sheetName val="SORCE1"/>
      <sheetName val="화설내"/>
      <sheetName val="총괄서"/>
      <sheetName val="wall"/>
      <sheetName val="품셈"/>
      <sheetName val="인부임"/>
      <sheetName val="원가+내역"/>
      <sheetName val="선정요령"/>
      <sheetName val="중기사용료"/>
      <sheetName val="갑지"/>
      <sheetName val="INPUT"/>
      <sheetName val="연장및면적(좌측)"/>
      <sheetName val="물가대비표"/>
      <sheetName val="Sheet2 (2)"/>
      <sheetName val="건축내역서 (경제상무실)"/>
      <sheetName val="마산월령동골조물량변경"/>
      <sheetName val="뚝토공"/>
      <sheetName val="단면 (2)"/>
      <sheetName val="금액내역서"/>
      <sheetName val="마산방향"/>
      <sheetName val="진주방향"/>
      <sheetName val="대비"/>
      <sheetName val="98NS-N"/>
      <sheetName val="몰탈"/>
      <sheetName val="집수정(600-700)"/>
      <sheetName val="부대내역"/>
      <sheetName val="1.수인터널"/>
      <sheetName val="기초단가"/>
      <sheetName val="프랜트면허"/>
      <sheetName val="조건"/>
      <sheetName val="수로단위수량"/>
      <sheetName val="MAT"/>
      <sheetName val="연도별cash"/>
      <sheetName val="교대철근집계"/>
      <sheetName val="노임단가"/>
      <sheetName val="조경"/>
      <sheetName val="금액"/>
      <sheetName val="공사비증감"/>
      <sheetName val="PI"/>
      <sheetName val="단위단가"/>
      <sheetName val="단가"/>
      <sheetName val="간접"/>
      <sheetName val="공사"/>
      <sheetName val="원가계산하도"/>
      <sheetName val="입력자료"/>
      <sheetName val="설내역서 "/>
      <sheetName val="현장소운반"/>
      <sheetName val="관구보호몰탈"/>
      <sheetName val="흙쌓기도수로설치현황"/>
      <sheetName val="계수시트"/>
      <sheetName val="입찰견적보고서"/>
      <sheetName val="전기"/>
      <sheetName val="단양 00 아파트-세부내역"/>
      <sheetName val="기본일위"/>
      <sheetName val="갑지1"/>
      <sheetName val="정부노임단가"/>
      <sheetName val="일위대가_가설_"/>
      <sheetName val="공사설명서"/>
      <sheetName val="기초일위"/>
      <sheetName val="수목단가"/>
      <sheetName val="시설수량표"/>
      <sheetName val="시설일위"/>
      <sheetName val="식재수량표"/>
      <sheetName val="PROJECT BRIEF(EX.NEW)"/>
      <sheetName val="Site Expenses"/>
      <sheetName val="토목(용인)"/>
      <sheetName val="공용(현대건설공구)"/>
      <sheetName val="현대건설공구(UNIT)"/>
      <sheetName val="낙석방지수량"/>
      <sheetName val="1차설계변경내역"/>
      <sheetName val="관경별내역서"/>
      <sheetName val="토공(우물통,기타) "/>
      <sheetName val="차액보증"/>
      <sheetName val="11.1 단면hwp"/>
      <sheetName val="포장복구집계"/>
      <sheetName val="다곡2교"/>
      <sheetName val="추가예산"/>
      <sheetName val="단중표"/>
      <sheetName val="현장관리비참조"/>
      <sheetName val="내역표지"/>
      <sheetName val="DATA"/>
      <sheetName val="상 부"/>
      <sheetName val="앵커구조계산"/>
      <sheetName val="건축공사"/>
      <sheetName val="VXXXXXX"/>
      <sheetName val="환율CHANGE"/>
      <sheetName val="날개벽(TYPE2)"/>
      <sheetName val="수입"/>
      <sheetName val="계양가시설"/>
      <sheetName val="일위단위"/>
      <sheetName val="내역서1999.8최종"/>
      <sheetName val="하수급견적대비"/>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수주추정"/>
      <sheetName val="Customer Databas"/>
      <sheetName val="배수공 주요자재 집계표"/>
      <sheetName val="GI-LIST"/>
      <sheetName val="지중자재단가"/>
      <sheetName val="날개벽(시점좌측)"/>
      <sheetName val="견적서"/>
      <sheetName val="단위수량산출"/>
      <sheetName val="옹벽수량집계"/>
      <sheetName val="기둥(원형)"/>
      <sheetName val="참고사항"/>
      <sheetName val="7.PILE  (돌출)"/>
      <sheetName val="중기사용료산출근거"/>
      <sheetName val="상호참고자료"/>
      <sheetName val="발주처자료입력"/>
      <sheetName val="회사기본자료"/>
      <sheetName val="하자보증자료"/>
      <sheetName val="기술자관련자료"/>
      <sheetName val="연결임시"/>
      <sheetName val="tggwan(mac)"/>
      <sheetName val="남양내역"/>
      <sheetName val="MAIN_TABLE"/>
      <sheetName val="1.설계조건"/>
      <sheetName val="원가서"/>
      <sheetName val="예가표"/>
      <sheetName val="출장내역"/>
      <sheetName val="개요"/>
      <sheetName val="1.우편집중내역서"/>
      <sheetName val="일위대가(가설)"/>
      <sheetName val="표지"/>
      <sheetName val="노무비"/>
      <sheetName val="재료비단가"/>
      <sheetName val="사각맨홀"/>
      <sheetName val="자재"/>
      <sheetName val="경비_원본"/>
      <sheetName val="토목공사"/>
      <sheetName val="포장공자재집계표"/>
      <sheetName val="노임단가 (2)"/>
      <sheetName val="설계가"/>
      <sheetName val="인원투입"/>
      <sheetName val="전 기"/>
      <sheetName val="대림경상68억"/>
      <sheetName val="관접합및부설"/>
      <sheetName val="물가시세"/>
      <sheetName val="사  업  비  수  지  예  산  서"/>
      <sheetName val="옹벽공 수량집계표"/>
      <sheetName val="설계내역"/>
      <sheetName val="특수선일위대가"/>
      <sheetName val="콘크리트타설집계표"/>
      <sheetName val="A-8 PD(도로중앙)"/>
      <sheetName val="도장수량(하1)"/>
      <sheetName val="주형"/>
      <sheetName val="해평견적"/>
      <sheetName val="포장공수량집계표"/>
      <sheetName val="공비현2"/>
      <sheetName val="도급내역"/>
      <sheetName val="물집"/>
      <sheetName val="도급금액"/>
      <sheetName val="재노경"/>
      <sheetName val="pier-1"/>
      <sheetName val="06 일위대가목록"/>
      <sheetName val="공사현황"/>
      <sheetName val="음성방향"/>
      <sheetName val="산출기준자료"/>
      <sheetName val="구역화물"/>
      <sheetName val="시험비"/>
      <sheetName val="단위목록"/>
      <sheetName val="6호기"/>
      <sheetName val="토목주소"/>
      <sheetName val="각형맨홀"/>
      <sheetName val="코드"/>
      <sheetName val="배수통관(좌)"/>
      <sheetName val="INPUT(덕도방향-시점)"/>
      <sheetName val="사통"/>
      <sheetName val="Baby일위대가"/>
      <sheetName val="산근"/>
      <sheetName val="우수"/>
      <sheetName val="입력"/>
      <sheetName val="공량산출서"/>
      <sheetName val="계림(함평)"/>
      <sheetName val="계림(장성)"/>
      <sheetName val="산수배수"/>
      <sheetName val="내역(신례)"/>
      <sheetName val="포장물량집계"/>
      <sheetName val="표지 (2)"/>
      <sheetName val="총괄표"/>
      <sheetName val="슬래브수량"/>
      <sheetName val="일위대가(1)"/>
      <sheetName val="상행-교대(A1-A2)"/>
      <sheetName val="수목표준대가"/>
      <sheetName val="건축공사실행"/>
      <sheetName val="단가 및 재료비"/>
      <sheetName val="입력DATA"/>
      <sheetName val="바닥판"/>
      <sheetName val="집수A"/>
      <sheetName val="내역서적용수량"/>
      <sheetName val="부표총괄"/>
      <sheetName val="갑지(추정)"/>
      <sheetName val="VII-2현장경비"/>
      <sheetName val="Ⅴ-2.공종별내역"/>
      <sheetName val="세부내역서"/>
      <sheetName val="감액총괄표"/>
      <sheetName val="입력시트"/>
      <sheetName val="출력X"/>
      <sheetName val="가로등내역서"/>
      <sheetName val="nys"/>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1000 DB구축 부표"/>
      <sheetName val="용역단가"/>
      <sheetName val="효성CB 1P기초"/>
      <sheetName val="조견표"/>
      <sheetName val="전차선로 물량표"/>
      <sheetName val="1.CB"/>
      <sheetName val="변수"/>
      <sheetName val="1.설계기준"/>
      <sheetName val="평내중"/>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원하도급내역서(당초)"/>
      <sheetName val="사유서제출현황-2"/>
      <sheetName val="내역전기"/>
      <sheetName val="수량집계표"/>
      <sheetName val="탄성1"/>
      <sheetName val="골재집계"/>
      <sheetName val="-레미콘집계"/>
      <sheetName val="-몰탈콘크리트"/>
      <sheetName val="자갈,시멘트,모래산출"/>
      <sheetName val="-철근집계"/>
      <sheetName val="포장재료(1)"/>
      <sheetName val="-흄관집계"/>
      <sheetName val="교사기준면적(중)"/>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터파기단면도(보도)"/>
      <sheetName val="4.2.1 마루높이 검토"/>
      <sheetName val="반포2차"/>
      <sheetName val="첨"/>
      <sheetName val="6공구(당초)"/>
      <sheetName val="호프"/>
      <sheetName val="시설물기초"/>
      <sheetName val="시점경사로"/>
      <sheetName val="List"/>
      <sheetName val="1"/>
      <sheetName val="공사품의서"/>
      <sheetName val="가열로SW"/>
      <sheetName val="99노임단가"/>
      <sheetName val="unitpric"/>
      <sheetName val="noyim"/>
      <sheetName val="03전반노무비"/>
      <sheetName val="하도급 검토"/>
      <sheetName val="3.하중계산"/>
      <sheetName val="보도포장연장조서-표준차도부"/>
      <sheetName val="표준차도부연장조서-ASP"/>
      <sheetName val=" 상부공통집계(총괄)"/>
      <sheetName val="단가조정표"/>
      <sheetName val="순공사비"/>
      <sheetName val="연속벽현황"/>
      <sheetName val="단"/>
      <sheetName val="원유_BANK"/>
      <sheetName val="세금자료"/>
      <sheetName val="시화점실행"/>
      <sheetName val="해외(원화)"/>
      <sheetName val="2_단면가정"/>
      <sheetName val="CAT_5"/>
      <sheetName val="경영상태"/>
      <sheetName val="수량산출서-2"/>
      <sheetName val="인부노임"/>
      <sheetName val="단가산출서(기계)"/>
      <sheetName val="배관단가조사서"/>
      <sheetName val="DB"/>
      <sheetName val="설계명세서(종합)"/>
      <sheetName val="소요자재"/>
      <sheetName val="노무산출서"/>
      <sheetName val="건축내역서"/>
      <sheetName val="특별교실"/>
      <sheetName val="1차"/>
      <sheetName val="기계"/>
      <sheetName val="sub"/>
      <sheetName val="단가(1)"/>
      <sheetName val="중강당 내역"/>
      <sheetName val="단가조건(02년)"/>
      <sheetName val="인건비"/>
      <sheetName val="05-원가계산"/>
      <sheetName val="안전시설"/>
      <sheetName val="폐기물"/>
      <sheetName val="2공구산출내역"/>
      <sheetName val="45,46"/>
      <sheetName val="부대tu"/>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역T형"/>
      <sheetName val="ETC"/>
      <sheetName val="A4"/>
      <sheetName val="기안"/>
      <sheetName val="2-1. 경관조명 내역총괄표"/>
      <sheetName val="철근단면적"/>
      <sheetName val="고창방향"/>
      <sheetName val="ELECTRIC"/>
      <sheetName val="수질정화시설"/>
      <sheetName val="산근(1)"/>
      <sheetName val="도로경계단위"/>
      <sheetName val="맨홀수량산출(A-LINE)"/>
      <sheetName val="08-공사비총괄표"/>
      <sheetName val="01-적용기준"/>
      <sheetName val="전체내역서"/>
      <sheetName val="HRSG SMALL07220"/>
      <sheetName val="기본"/>
      <sheetName val="견적대비표"/>
      <sheetName val="기계경비및산출근거서"/>
      <sheetName val="달서천-대비"/>
      <sheetName val="현장관리비"/>
      <sheetName val="소방"/>
      <sheetName val="공통비(전체)"/>
      <sheetName val="APT"/>
      <sheetName val="지장물 철거 물량 산출서"/>
      <sheetName val="민감도"/>
      <sheetName val="노면및방향"/>
      <sheetName val="총 원가계산"/>
      <sheetName val="A4288"/>
      <sheetName val="지급(1)"/>
      <sheetName val="조명일위"/>
      <sheetName val="포장공수량집계"/>
      <sheetName val="일위_파일"/>
      <sheetName val="P4-C"/>
      <sheetName val="J형측구단위수량"/>
      <sheetName val="설-원가"/>
      <sheetName val="일위대가-1"/>
      <sheetName val="토공"/>
      <sheetName val="협력업체"/>
      <sheetName val="결과조달"/>
      <sheetName val="단위중량"/>
      <sheetName val="산출내역(K2)"/>
      <sheetName val="돌담교 상부수량"/>
      <sheetName val="이음개소"/>
      <sheetName val="집행안"/>
      <sheetName val="7-2"/>
      <sheetName val="중기손료집계(1209)"/>
      <sheetName val="골막이(야매)"/>
      <sheetName val="ⴭⴭⴭⴭⴭ"/>
      <sheetName val="setup"/>
      <sheetName val="계산서(곡선부)"/>
      <sheetName val="-치수표(곡선부)"/>
      <sheetName val="가계부"/>
      <sheetName val="제품목록"/>
      <sheetName val="매입매출관리"/>
      <sheetName val="우수받이"/>
      <sheetName val="말뚝기초(안정검토)-외측"/>
      <sheetName val="일위집계표"/>
      <sheetName val="Y-WORK"/>
      <sheetName val="BJJIN"/>
      <sheetName val="계측제어설비"/>
      <sheetName val="적용(기계)"/>
      <sheetName val="5수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토목"/>
      <sheetName val="대전21토목내역서"/>
      <sheetName val="Front"/>
      <sheetName val="hvac(제어동)"/>
      <sheetName val="hvac내역서(제어동)"/>
      <sheetName val="일위대가(계측기설치)"/>
      <sheetName val="합계금액"/>
      <sheetName val="가도공"/>
      <sheetName val="방음벽기초(H=4m)"/>
      <sheetName val="업체별기성내역"/>
      <sheetName val="WVAL"/>
      <sheetName val="수량-가로등"/>
      <sheetName val="중기손료"/>
      <sheetName val="1단계"/>
      <sheetName val="내역서 제출"/>
      <sheetName val="단위수량"/>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법면단"/>
      <sheetName val="90.03실행 "/>
      <sheetName val="1차기성"/>
      <sheetName val="예산명세서"/>
      <sheetName val="자재표"/>
      <sheetName val="본문"/>
      <sheetName val="비품"/>
      <sheetName val="포장재료집계표"/>
      <sheetName val="예산"/>
      <sheetName val="단가비교표_공통1"/>
      <sheetName val="약품공급2"/>
      <sheetName val="접지수량"/>
      <sheetName val="자재테이블"/>
      <sheetName val="원가계산서"/>
      <sheetName val="여과지동"/>
      <sheetName val="울산자동제어"/>
      <sheetName val="단가산출서"/>
      <sheetName val="구성비"/>
      <sheetName val="투찰추정"/>
      <sheetName val="토공정보"/>
      <sheetName val="관로토공"/>
      <sheetName val="관경"/>
      <sheetName val="전기혼잡제경비(45)"/>
      <sheetName val="I一般比"/>
      <sheetName val="금호"/>
      <sheetName val="J直材4"/>
      <sheetName val="기자재비"/>
      <sheetName val="변화치수"/>
      <sheetName val="쇠(1)"/>
      <sheetName val="가격(3)"/>
      <sheetName val="단가조사서"/>
      <sheetName val="옥룡잡비"/>
      <sheetName val="시중노임단가"/>
      <sheetName val="어음수표추가테스트"/>
      <sheetName val="새공통(96임금인상기준)"/>
      <sheetName val="도급"/>
      <sheetName val="소방사항"/>
      <sheetName val="물가시세표"/>
      <sheetName val="노임 및 중기단가"/>
      <sheetName val="보안등"/>
      <sheetName val="단가목록"/>
      <sheetName val="흙막이 개산견적"/>
      <sheetName val="아파트 내역"/>
      <sheetName val="2"/>
      <sheetName val="공통가설"/>
      <sheetName val="99총공사내역서"/>
      <sheetName val="교대(A1-A2)"/>
      <sheetName val="화해(함평)"/>
      <sheetName val="화해(장성)"/>
      <sheetName val="구조물철거타공정이월"/>
      <sheetName val="집수정"/>
      <sheetName val="투입비"/>
      <sheetName val="pier(각형)"/>
      <sheetName val="A 견적"/>
      <sheetName val="공통가설(기준안)"/>
      <sheetName val="수량명세서"/>
      <sheetName val="Sheet22"/>
      <sheetName val="가설"/>
      <sheetName val="일람표"/>
      <sheetName val="횡배수관집현황(2공구)"/>
      <sheetName val="신축(단위)"/>
      <sheetName val="배수관토공산출"/>
      <sheetName val="3"/>
      <sheetName val="4"/>
      <sheetName val="6"/>
      <sheetName val="수토공단위당"/>
      <sheetName val="개별직종노임단가(2005.1)"/>
      <sheetName val="gyun"/>
      <sheetName val="공정data"/>
      <sheetName val="4차원가계산서"/>
      <sheetName val="화전내"/>
      <sheetName val="실행"/>
      <sheetName val="관일"/>
      <sheetName val="직재"/>
      <sheetName val="재집"/>
      <sheetName val="3.하중산정4.지지력"/>
      <sheetName val="적용토목"/>
      <sheetName val="난방방식분류"/>
      <sheetName val="공사정보입력"/>
      <sheetName val="설비내역서"/>
      <sheetName val="전기내역서"/>
      <sheetName val="일위목록"/>
      <sheetName val="공종집계"/>
      <sheetName val="하도급계획"/>
      <sheetName val="몰탈재료산출"/>
      <sheetName val="8.석축단위(H=1.5M)"/>
      <sheetName val="15-1)VE제안서(유형2,4)"/>
      <sheetName val="포장면적산출"/>
      <sheetName val="포장수량집계"/>
      <sheetName val="준공정산"/>
      <sheetName val="공사비_NDE"/>
      <sheetName val="코스모공장 (어음)"/>
      <sheetName val="견적대비"/>
      <sheetName val="1-1평균터파기고(1)"/>
      <sheetName val="본체"/>
      <sheetName val="연부97-1"/>
      <sheetName val="건축명"/>
      <sheetName val="기계명"/>
      <sheetName val="전기명"/>
      <sheetName val="앵커설치(590)"/>
      <sheetName val="TOSHIBA-Structure"/>
      <sheetName val="포집"/>
      <sheetName val="원가계산서 "/>
      <sheetName val="자재비"/>
      <sheetName val="FAB별"/>
      <sheetName val="설계명세"/>
      <sheetName val="01"/>
      <sheetName val="97년 추정"/>
      <sheetName val="가로등설치"/>
      <sheetName val="제잡비"/>
      <sheetName val="설계기준"/>
      <sheetName val="내역1"/>
      <sheetName val="99노임기준"/>
      <sheetName val="단가대비표"/>
      <sheetName val="은행"/>
      <sheetName val="배지거총재료집계표"/>
      <sheetName val="쌍송교"/>
      <sheetName val="찍기"/>
      <sheetName val="공사설계"/>
      <sheetName val="철거산출근거"/>
      <sheetName val="준공조서"/>
      <sheetName val="공사준공계"/>
      <sheetName val="준공검사보고서"/>
      <sheetName val="노단"/>
      <sheetName val="단산"/>
      <sheetName val="명세"/>
      <sheetName val="일대"/>
      <sheetName val="1.3.1절점좌표"/>
      <sheetName val="1.1설계기준"/>
      <sheetName val="수불계획서(전체)"/>
      <sheetName val="업무처리전"/>
      <sheetName val="DATA입력"/>
      <sheetName val="inputdata"/>
      <sheetName val="공사비예산서(토목분)"/>
      <sheetName val="수량산출서"/>
      <sheetName val="spiral"/>
      <sheetName val="S.중기사용료"/>
      <sheetName val="지장물헐기조서"/>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투입비분석표"/>
      <sheetName val="기기리스트"/>
      <sheetName val="(2)자금(신용)"/>
      <sheetName val="FOOTING단면력"/>
      <sheetName val="단가조사표"/>
      <sheetName val="설계내역서(기계)"/>
      <sheetName val="인건비 "/>
      <sheetName val="품종별월계"/>
      <sheetName val="전신환매도율"/>
      <sheetName val="자재 집계표"/>
      <sheetName val="단가산출2"/>
      <sheetName val="골조시행"/>
      <sheetName val="토공사B동추가"/>
      <sheetName val="설계내역2"/>
      <sheetName val="공종단가"/>
      <sheetName val="증감대비"/>
      <sheetName val="형질변경"/>
      <sheetName val="영동(D)"/>
      <sheetName val="종단계산"/>
      <sheetName val="배수관산출"/>
      <sheetName val="기초계산(Pmax)"/>
      <sheetName val="細目"/>
      <sheetName val="cal"/>
      <sheetName val="미드수량"/>
      <sheetName val="교통대책내역"/>
      <sheetName val="심사물량"/>
      <sheetName val="토공(본관-토사)"/>
      <sheetName val="토공(분기관-토사)"/>
      <sheetName val="토공(분기관-암)"/>
      <sheetName val="토공(본관-암)"/>
      <sheetName val="단가산출서 (2)"/>
      <sheetName val="실행(ALT1)"/>
      <sheetName val="약전설비"/>
      <sheetName val="예정공정표"/>
      <sheetName val="깨기"/>
      <sheetName val="입출재고현황 (2)"/>
      <sheetName val="분전함신설"/>
      <sheetName val="접지1종"/>
      <sheetName val="1공구내역서(1)"/>
      <sheetName val="기초자료"/>
      <sheetName val="2.대외공문"/>
      <sheetName val="일위산출"/>
      <sheetName val="이름"/>
      <sheetName val="급여표"/>
      <sheetName val="직원투입계획"/>
      <sheetName val="제경비최종"/>
      <sheetName val="1.RAMP-A"/>
      <sheetName val="BOJUNGGM"/>
      <sheetName val="국공유지및사유지"/>
      <sheetName val="수량간지코드"/>
      <sheetName val="수량목차코드"/>
      <sheetName val="금전출납"/>
      <sheetName val="직영명부"/>
      <sheetName val="음료실행"/>
      <sheetName val="별표 "/>
      <sheetName val="6차2회변경내역서"/>
      <sheetName val="대총괄"/>
      <sheetName val="목록"/>
      <sheetName val="PAINT"/>
      <sheetName val="방화도료"/>
      <sheetName val="암거단위-1련"/>
      <sheetName val="구조물공"/>
      <sheetName val="부대공"/>
      <sheetName val="A-4"/>
      <sheetName val="가시설수량"/>
      <sheetName val="대포2교접속"/>
      <sheetName val="천방교접속"/>
      <sheetName val="지장물C"/>
      <sheetName val="골조"/>
      <sheetName val="중단원본"/>
      <sheetName val="업체별담당"/>
      <sheetName val="4 공통갑지"/>
      <sheetName val="일위대가 "/>
      <sheetName val="사본 _ b_balju"/>
      <sheetName val="공사내역서(을)실행"/>
      <sheetName val="개산공사비"/>
      <sheetName val="입력장소"/>
      <sheetName val="지수980731이후"/>
      <sheetName val="중기조종사 단위단가"/>
      <sheetName val="견적보고"/>
      <sheetName val="인사자료총집계"/>
      <sheetName val="ESC (공정표기준)"/>
      <sheetName val="10동"/>
      <sheetName val="유림총괄"/>
      <sheetName val="36+45-113-18+19+20I"/>
      <sheetName val="집계"/>
      <sheetName val="금속및금속창호"/>
      <sheetName val="값"/>
      <sheetName val="노무비단가"/>
      <sheetName val="단가표"/>
      <sheetName val="203"/>
      <sheetName val="정부노임"/>
      <sheetName val="용소리교"/>
      <sheetName val="서울대규장각(가시설흙막이)"/>
      <sheetName val="견적단가"/>
      <sheetName val="공정추가"/>
      <sheetName val="계약내역서"/>
      <sheetName val="공통자료"/>
      <sheetName val="작성"/>
      <sheetName val="2.관대집계표"/>
      <sheetName val="일위(PN)"/>
      <sheetName val="단가조사"/>
      <sheetName val="형식 - 1-2-3"/>
      <sheetName val="99노임단_x0007_"/>
      <sheetName val="99노임단쌇"/>
      <sheetName val="ASP"/>
      <sheetName val="판매시설"/>
      <sheetName val="전통건설"/>
      <sheetName val="적요"/>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공통갑지"/>
      <sheetName val="기성청구조서"/>
      <sheetName val="49"/>
      <sheetName val="물류최종8월7"/>
      <sheetName val="도체종-상수표"/>
      <sheetName val="유효폭의 계산"/>
      <sheetName val="주요재료비(원본)"/>
      <sheetName val="2000.05"/>
      <sheetName val="CABLE"/>
      <sheetName val="위치"/>
      <sheetName val="한일양산"/>
      <sheetName val="목표세부명세"/>
      <sheetName val="길어깨단위"/>
      <sheetName val="토목내역서(변경1)"/>
      <sheetName val="-배수구조물공토공"/>
      <sheetName val="계산서(직선부)"/>
      <sheetName val="횡배수관재료-"/>
      <sheetName val="콘크리트측구연장"/>
      <sheetName val="STEEL BOX 단면설계(SEC.8)"/>
      <sheetName val="식생블럭"/>
      <sheetName val="부경대총괄내역서"/>
      <sheetName val="포장공총괄수량집계표"/>
      <sheetName val="1. 총괄 집계표"/>
      <sheetName val="DHEQSUPT"/>
      <sheetName val="전력간선(신설)"/>
      <sheetName val="2.건축"/>
      <sheetName val="수리결과"/>
      <sheetName val="케이블트레이"/>
      <sheetName val="절대건들지마시오"/>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신푝지1"/>
      <sheetName val="Requirement(Work Crew)"/>
      <sheetName val="설계서"/>
      <sheetName val="CONCRETE"/>
      <sheetName val="모래기초"/>
      <sheetName val="터널조도"/>
      <sheetName val="본선 토공 분배표"/>
      <sheetName val="견적가"/>
      <sheetName val="역T형옹벽(3.0)"/>
      <sheetName val="9509"/>
      <sheetName val="단면A-A(TR)"/>
      <sheetName val="공조기휀"/>
      <sheetName val="기시공토적"/>
      <sheetName val="일용직내역"/>
      <sheetName val="기초입력 DATA"/>
      <sheetName val="전국현황"/>
      <sheetName val="기계설비품셈"/>
      <sheetName val="공정자료2"/>
      <sheetName val="아파트"/>
      <sheetName val="표지(예시)"/>
      <sheetName val="나.설계조건"/>
      <sheetName val="CABLE SIZE-1"/>
      <sheetName val="스파이더산출근거"/>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콘크스"/>
      <sheetName val="C.배수관공"/>
      <sheetName val="5.장비(안)"/>
      <sheetName val="공사품旼ã"/>
      <sheetName val="입찰품의서"/>
      <sheetName val="본댐설계"/>
      <sheetName val="SCHE"/>
      <sheetName val="수주현황2월"/>
      <sheetName val="PIPE(UG)내역"/>
      <sheetName val="산출"/>
      <sheetName val="자동제어"/>
      <sheetName val="화산경계"/>
      <sheetName val="스톱로그내역"/>
      <sheetName val="계획집계"/>
      <sheetName val="잡비계산"/>
      <sheetName val="3.2주형지지보"/>
      <sheetName val="상수도내역서"/>
      <sheetName val="점검총괄"/>
      <sheetName val="2012노임단가"/>
      <sheetName val="공사내역서"/>
      <sheetName val="(참고)지급수수료"/>
      <sheetName val="LOPCALC"/>
      <sheetName val="표준내역"/>
      <sheetName val="차수공개요"/>
      <sheetName val="PILE"/>
      <sheetName val="맨홀공수량집계"/>
      <sheetName val="1호맨홀수량집계"/>
      <sheetName val="2호맨홀수량집계"/>
      <sheetName val="3호맨홀수량집계"/>
      <sheetName val="맨홀뚜껑단위수량"/>
      <sheetName val="Quantity"/>
      <sheetName val="Project Brief"/>
      <sheetName val="참고"/>
      <sheetName val="자재단가비교표"/>
      <sheetName val="품목납기"/>
      <sheetName val="현황판"/>
      <sheetName val="변경당시노임단가표"/>
      <sheetName val="작업 반복"/>
      <sheetName val="HC-04"/>
      <sheetName val="개소별수량산출"/>
      <sheetName val="2_단면_x0000__x0000_"/>
      <sheetName val="상수구조화편집부표"/>
      <sheetName val="1.취수장"/>
      <sheetName val="총괄-1"/>
      <sheetName val="SANTOGO"/>
      <sheetName val="공종목록표"/>
      <sheetName val="협력업체기성(첨부)"/>
      <sheetName val="실행내역서 "/>
      <sheetName val="현장청취복명서"/>
      <sheetName val="설계총괄표"/>
      <sheetName val="C1.공사개요"/>
      <sheetName val="A1.스케쥴"/>
      <sheetName val="신평리 권리자명부"/>
      <sheetName val="전산output"/>
      <sheetName val="변수값"/>
      <sheetName val=" "/>
      <sheetName val="0"/>
      <sheetName val="2006계약"/>
      <sheetName val="상세"/>
      <sheetName val="상하차비용(기계상차)"/>
      <sheetName val="수간보호"/>
      <sheetName val="운반비"/>
      <sheetName val="의뢰서"/>
      <sheetName val="도면명"/>
      <sheetName val="설계공통자료입력"/>
      <sheetName val="품셈표"/>
      <sheetName val="공사개별자료입력"/>
      <sheetName val="공사비예산서"/>
      <sheetName val="구분자"/>
      <sheetName val="사본___b_balju"/>
      <sheetName val="개별직종노임단가(2005_1)"/>
      <sheetName val="주소"/>
      <sheetName val="돈암사업"/>
      <sheetName val="노임산출서"/>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100만평"/>
      <sheetName val="재료값"/>
      <sheetName val="개비온집계"/>
      <sheetName val="개비온 단위"/>
      <sheetName val="국소별공정"/>
      <sheetName val="조_x0000__x0000__x0005_"/>
      <sheetName val="일 위 대 가 표"/>
      <sheetName val="취수탑"/>
      <sheetName val="상부"/>
      <sheetName val="설계예산서(2_소천우회토목)"/>
      <sheetName val="부대집계"/>
      <sheetName val="제잡비계산"/>
      <sheetName val="토공 total"/>
      <sheetName val="적용단가표"/>
      <sheetName val="설계서(7)"/>
      <sheetName val="SLAB"/>
      <sheetName val="배수공 내역서 적용수량"/>
      <sheetName val="공정분류"/>
      <sheetName val="인건-측정"/>
      <sheetName val="내역서 (변경단가)"/>
      <sheetName val="5.2.6~7공사요율"/>
      <sheetName val="당진1,2호기전선관설치및접지4차공사내역서-을지"/>
      <sheetName val="토공유동표"/>
      <sheetName val="90.0_x0000_"/>
      <sheetName val="(당氐⿾_x0000__x0000_"/>
      <sheetName val="(당_x0000__x0000__x0005__x0000_"/>
      <sheetName val="U형개거"/>
      <sheetName val="포장절단"/>
      <sheetName val="매출현황"/>
      <sheetName val="입력정보"/>
      <sheetName val="직접시공계획서"/>
      <sheetName val="공사기본자료"/>
      <sheetName val="01후반노무비"/>
      <sheetName val="사기성 (2)"/>
      <sheetName val="15)VE제안서(유형1)"/>
      <sheetName val="12)아이디어 목록 및 개략평가"/>
      <sheetName val="11)VE 예비검토서"/>
      <sheetName val="15-3)VE제안서(가치향상 등)"/>
      <sheetName val="3_공통공사_x0000_隒"/>
      <sheetName val="98지급계획"/>
      <sheetName val="Elec LG"/>
      <sheetName val="TOYO"/>
      <sheetName val="D_MUC"/>
      <sheetName val="Cst Pkg-Eden"/>
      <sheetName val="RAB AR&amp;STR"/>
      <sheetName val="1SPAN"/>
      <sheetName val="상촌2교-일반수량집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1,2공구원가계산서"/>
      <sheetName val="1공구산출내역서"/>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고상실행"/>
      <sheetName val="분전반계산서(석관)"/>
      <sheetName val="1袼ࣉ"/>
      <sheetName val="시멘,골재"/>
      <sheetName val="콘크집계"/>
      <sheetName val="낙차공"/>
      <sheetName val="자재집계1"/>
      <sheetName val="측구날개벽"/>
      <sheetName val="노무비지급명세"/>
      <sheetName val="기성내역서"/>
      <sheetName val="경비2내역"/>
      <sheetName val="일위집계"/>
      <sheetName val="퇴직금(울산천상)"/>
      <sheetName val="정산"/>
      <sheetName val="sum1 (2)"/>
      <sheetName val="도급양식"/>
      <sheetName val=" 갑  지 "/>
      <sheetName val="이름표"/>
      <sheetName val="1.설계기준 "/>
      <sheetName val="광장"/>
      <sheetName val="연속벽¼_x0000_"/>
      <sheetName val="단가(마감)"/>
      <sheetName val="공종구간"/>
      <sheetName val="선그높이산정"/>
      <sheetName val="공제단위수량"/>
      <sheetName val="공제"/>
      <sheetName val="날개1.5"/>
      <sheetName val="날개토공1.5"/>
      <sheetName val="날개수량1.5"/>
      <sheetName val="접속도로물량"/>
      <sheetName val="접속도로"/>
      <sheetName val="시설물일위"/>
      <sheetName val="13후반노무비"/>
      <sheetName val="제수변수량"/>
      <sheetName val="BEND LOSS"/>
      <sheetName val="간지1"/>
      <sheetName val="1.사유서"/>
      <sheetName val="간지2"/>
      <sheetName val="간지3"/>
      <sheetName val="부재별집계표"/>
      <sheetName val="도면"/>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명단"/>
      <sheetName val="5월급여"/>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수배전반"/>
      <sheetName val="마포토정"/>
      <sheetName val="3_공통공사_x0000_庘"/>
      <sheetName val="공정율"/>
      <sheetName val="자재집게표 "/>
      <sheetName val="수자재단위당"/>
      <sheetName val="본장"/>
      <sheetName val="지지력"/>
      <sheetName val="백호우계수"/>
      <sheetName val="전체공내역서"/>
      <sheetName val="물건조서"/>
      <sheetName val="투자비"/>
      <sheetName val="사업비"/>
      <sheetName val="조성원가DATA"/>
      <sheetName val="건공요율"/>
      <sheetName val="5"/>
      <sheetName val="10"/>
      <sheetName val="11"/>
      <sheetName val="12"/>
      <sheetName val="13"/>
      <sheetName val="14"/>
      <sheetName val="16"/>
      <sheetName val="7"/>
      <sheetName val="8"/>
      <sheetName val="9"/>
      <sheetName val="공구원가계산"/>
      <sheetName val="배관배선__x0000__x0000_Ԁ_x0000_"/>
      <sheetName val="하도급Ć_x0000__x0000_"/>
      <sheetName val="★도급내역"/>
      <sheetName val="중사"/>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대림산업"/>
      <sheetName val="포장(수량)-관로부"/>
      <sheetName val="입력그림"/>
      <sheetName val="사업량총괄"/>
      <sheetName val="keyword"/>
      <sheetName val="공문"/>
      <sheetName val="A"/>
      <sheetName val="우배수"/>
      <sheetName val="Constant"/>
      <sheetName val="Code03"/>
      <sheetName val="수목데이타"/>
      <sheetName val="공사설계서"/>
      <sheetName val="1.시험비"/>
      <sheetName val="unitx_x0000__x0000__x0000_"/>
      <sheetName val="건설기술표준원"/>
      <sheetName val="5.2코핑"/>
      <sheetName val="기단"/>
      <sheetName val="FORM-0"/>
      <sheetName val="BM"/>
      <sheetName val="Bldg Brkdown"/>
      <sheetName val="입력데이타"/>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단가결정"/>
      <sheetName val="1호인버트수량"/>
      <sheetName val="석축설면"/>
      <sheetName val="일H35Y4"/>
      <sheetName val="보고"/>
      <sheetName val="그레이더"/>
      <sheetName val="Ⅶ-2.현장경비산출"/>
      <sheetName val="CODE(2)"/>
      <sheetName val="교대"/>
      <sheetName val="2_단면ﾈȋ"/>
      <sheetName val="기본자료"/>
      <sheetName val="매원개착터널총괄"/>
      <sheetName val="문10"/>
      <sheetName val="내역서(폐기물) "/>
      <sheetName val="___________hb___1_____________2"/>
      <sheetName val="신고분기설정참고"/>
      <sheetName val="건축원가"/>
      <sheetName val="3국민주택채권_부동산등기"/>
      <sheetName val="조건입력"/>
      <sheetName val="조건입력(2)"/>
      <sheetName val="장비선정"/>
      <sheetName val="SR97-1"/>
      <sheetName val="하부철근수량"/>
      <sheetName val="11-1.주택공급(공공분양,공공임대)"/>
      <sheetName val="11-2.국민임대"/>
      <sheetName val="5-1.취득(간선정리)"/>
      <sheetName val="11-3.분양전환"/>
      <sheetName val="11-4.상가"/>
      <sheetName val="7-1.토지공급"/>
      <sheetName val="배수공_시멘트_및_골재량__x0000_辴"/>
      <sheetName val="BOX복구단위수량"/>
      <sheetName val="부대공수량산출"/>
      <sheetName val="도로경계ꆾᶩ"/>
      <sheetName val="일위대가9803.xls"/>
      <sheetName val="3_공통공사_x0000__x0000_"/>
      <sheetName val="별표집계"/>
      <sheetName val="발안전력구"/>
      <sheetName val="건축내역(동해조인)"/>
      <sheetName val="수정시산표"/>
      <sheetName val="3_2_집기비품교체주기"/>
      <sheetName val="___________hb___1_____________3"/>
      <sheetName val="조선용암면"/>
      <sheetName val="상부집계표"/>
      <sheetName val="관급"/>
      <sheetName val="초기화면1"/>
      <sheetName val="archi(본사)"/>
      <sheetName val="유별자산배수"/>
      <sheetName val="2.2.2입적표"/>
      <sheetName val=" 안전관리비 작성(협력사용).xlsx"/>
      <sheetName val="아주기계"/>
      <sheetName val="산출근거-배전"/>
      <sheetName val="내역서(우)"/>
      <sheetName val="피벗테이블데이터분석"/>
      <sheetName val="특수기호강도거푸집"/>
      <sheetName val="상반기손익차2총괄"/>
      <sheetName val="15 문제점"/>
      <sheetName val="Summary Sheets"/>
      <sheetName val="PARAMETER"/>
      <sheetName val="토질조사"/>
      <sheetName val="건물"/>
      <sheetName val="노䀜"/>
      <sheetName val="노飔"/>
      <sheetName val="노뛰"/>
      <sheetName val="공수관리"/>
      <sheetName val="작업지시"/>
      <sheetName val="공사예산하조서(O.K)"/>
      <sheetName val="WELDING"/>
      <sheetName val="각형우수맨홀"/>
      <sheetName val="내역서을지"/>
      <sheetName val="기준"/>
      <sheetName val="공사현황표"/>
      <sheetName val="1차 매출원가"/>
      <sheetName val="가스내역서"/>
      <sheetName val="공종별예산조서"/>
      <sheetName val="공종별 집계표"/>
      <sheetName val="11.인공산출"/>
      <sheetName val="6.일위대가목록"/>
      <sheetName val="시중노임"/>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지급어음(일별)"/>
      <sheetName val="회사정보"/>
      <sheetName val="4.장비손료"/>
      <sheetName val="(당"/>
      <sheetName val="용수간선"/>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조"/>
      <sheetName val="범한여행"/>
      <sheetName val="계획금액"/>
      <sheetName val="분석대장"/>
      <sheetName val="base"/>
      <sheetName val="내역서-토목"/>
      <sheetName val="변실"/>
      <sheetName val="이음부"/>
      <sheetName val="배수개거"/>
      <sheetName val="종배수관"/>
      <sheetName val="주소록2000(전화번호부)"/>
      <sheetName val="중간간지 (2)"/>
      <sheetName val="기초수량산출서"/>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ANCHOR1단"/>
      <sheetName val="DK-KH"/>
      <sheetName val="NNgung"/>
      <sheetName val="SPL4"/>
      <sheetName val="BIDDING-SUM"/>
      <sheetName val="Cash2"/>
      <sheetName val="철근(전기호)"/>
      <sheetName val="실행예산-변경분"/>
      <sheetName val="선금급신청서"/>
      <sheetName val="D7(1)"/>
      <sheetName val="99노임단_x005f_x0007_"/>
      <sheetName val="sand토적"/>
      <sheetName val="4원가계산"/>
      <sheetName val="6동"/>
      <sheetName val="공통"/>
      <sheetName val="급여"/>
      <sheetName val="조직"/>
      <sheetName val="1-최종안"/>
      <sheetName val="사업분석-분양가결정"/>
      <sheetName val="2__x0000__x0000_Ԁ_x0000_"/>
      <sheetName val="차선도색수량집계"/>
      <sheetName val="-흄관က_x0000_"/>
      <sheetName val="일위대가(당초)"/>
      <sheetName val="배명(단가)"/>
      <sheetName val="배합비(99-05-25)"/>
      <sheetName val="Field2"/>
      <sheetName val="Field1"/>
      <sheetName val="150227 Master"/>
      <sheetName val="구조해석"/>
      <sheetName val="산출서"/>
      <sheetName val="FRP PIPING 일위대가"/>
      <sheetName val="(당평)자_x0000_"/>
      <sheetName val="(당평)자ꙭ"/>
      <sheetName val="9902"/>
      <sheetName val="슬래브일반"/>
      <sheetName val="거리&amp;요금표"/>
      <sheetName val="2)관접합"/>
      <sheetName val="부대"/>
      <sheetName val="직접비"/>
      <sheetName val="공사일위대가"/>
      <sheetName val="근로자자료_x0000__x0000_"/>
      <sheetName val="unitx_x0000_Ԁ_x0000_"/>
      <sheetName val="소야공정계획표"/>
      <sheetName val="교각(P1)수량"/>
      <sheetName val="제1장"/>
      <sheetName val="설비비4"/>
      <sheetName val="공정자료"/>
      <sheetName val="건설산출"/>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48일위"/>
      <sheetName val="STAND20"/>
      <sheetName val="준공정산보고서"/>
      <sheetName val="도로구조물산근"/>
      <sheetName val="중기목록"/>
      <sheetName val="터파기"/>
      <sheetName val="관로수량총괄집계표"/>
      <sheetName val="L집(수평부)"/>
      <sheetName val="L집(성토부)"/>
      <sheetName val="기본사항"/>
      <sheetName val="공틀공사"/>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배수공_시멘트_및_골재량_"/>
      <sheetName val="1ၒ_x0000_"/>
      <sheetName val="SAL"/>
      <sheetName val="CAMPO &amp; PC_BC"/>
    </sheetNames>
    <sheetDataSet>
      <sheetData sheetId="0"/>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sheetData sheetId="632"/>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sheetData sheetId="2024"/>
      <sheetData sheetId="2025"/>
      <sheetData sheetId="2026"/>
      <sheetData sheetId="2027"/>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sheetData sheetId="2047"/>
      <sheetData sheetId="2048"/>
      <sheetData sheetId="2049"/>
      <sheetData sheetId="2050"/>
      <sheetData sheetId="2051"/>
      <sheetData sheetId="2052"/>
      <sheetData sheetId="2053"/>
      <sheetData sheetId="2054"/>
      <sheetData sheetId="2055"/>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refreshError="1"/>
      <sheetData sheetId="3037"/>
      <sheetData sheetId="3038"/>
      <sheetData sheetId="3039"/>
      <sheetData sheetId="3040"/>
      <sheetData sheetId="3041" refreshError="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sheetData sheetId="3270"/>
      <sheetData sheetId="3271"/>
      <sheetData sheetId="3272"/>
      <sheetData sheetId="3273"/>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sheetData sheetId="3385"/>
      <sheetData sheetId="3386"/>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sheetData sheetId="3551"/>
      <sheetData sheetId="3552"/>
      <sheetData sheetId="3553"/>
      <sheetData sheetId="3554"/>
      <sheetData sheetId="3555"/>
      <sheetData sheetId="3556"/>
      <sheetData sheetId="3557"/>
      <sheetData sheetId="3558"/>
      <sheetData sheetId="3559"/>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ow r="1">
          <cell r="A1" t="str">
            <v>시멘트,모래,자갈 산출표</v>
          </cell>
        </row>
      </sheetData>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sheetData sheetId="3658" refreshError="1"/>
      <sheetData sheetId="3659" refreshError="1"/>
      <sheetData sheetId="3660" refreshError="1"/>
      <sheetData sheetId="3661" refreshError="1"/>
      <sheetData sheetId="366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s>
    <sheetDataSet>
      <sheetData sheetId="0"/>
      <sheetData sheetId="1"/>
      <sheetData sheetId="2"/>
      <sheetData sheetId="3"/>
      <sheetData sheetId="4"/>
      <sheetData sheetId="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설계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내역"/>
      <sheetName val="산출근거"/>
      <sheetName val="데리네이타현황"/>
      <sheetName val="골재산출"/>
      <sheetName val="분석"/>
      <sheetName val="차수공개요"/>
      <sheetName val="집계표"/>
      <sheetName val="흥양2교토공집계표"/>
      <sheetName val="DATA"/>
      <sheetName val="철근량"/>
      <sheetName val="BID"/>
      <sheetName val="입찰안"/>
      <sheetName val="guard(mac)"/>
      <sheetName val="공동구수량"/>
      <sheetName val="바닥판"/>
      <sheetName val="입력DATA"/>
      <sheetName val="#REF"/>
      <sheetName val="일위대가목차"/>
      <sheetName val="인명부"/>
      <sheetName val="Sheet1"/>
      <sheetName val="물량표"/>
      <sheetName val="당초"/>
      <sheetName val="PIPING"/>
      <sheetName val="#3_일위대가목록"/>
      <sheetName val="#2_일위대가목록"/>
      <sheetName val="내역서"/>
      <sheetName val="주beam"/>
      <sheetName val="교각1"/>
      <sheetName val="일위대가9803"/>
      <sheetName val="날개벽수량표"/>
      <sheetName val="우수받이"/>
      <sheetName val="토목"/>
      <sheetName val="설명서 "/>
      <sheetName val="총수량집계표"/>
      <sheetName val="식생블럭단위수량"/>
      <sheetName val="96정변2"/>
      <sheetName val="세부내역서(전기)"/>
      <sheetName val="공사비총괄표"/>
      <sheetName val="지장물C"/>
      <sheetName val="6PILE  (돌출)"/>
      <sheetName val="1호맨홀토공"/>
      <sheetName val="총괄내역서"/>
      <sheetName val="원형1호맨홀토공수량"/>
      <sheetName val="조명율표"/>
      <sheetName val="실행"/>
      <sheetName val="말뚝지지력산정"/>
      <sheetName val="표지"/>
      <sheetName val="터파기및재료"/>
      <sheetName val="품셈TABLE"/>
      <sheetName val="산근"/>
      <sheetName val="102역사"/>
      <sheetName val="대로근거"/>
      <sheetName val="중로근거"/>
      <sheetName val="H-PILE수량집계"/>
      <sheetName val="역T형교대(말뚝기초)"/>
      <sheetName val="상시"/>
      <sheetName val="DATE"/>
      <sheetName val="포장물량집계"/>
      <sheetName val="입력란"/>
      <sheetName val="97노임단가"/>
      <sheetName val="신고조서"/>
      <sheetName val="원가서"/>
      <sheetName val="총괄표"/>
      <sheetName val="노임단가"/>
      <sheetName val="기계경비(시간당)"/>
      <sheetName val="BOX수량"/>
      <sheetName val="적용토목"/>
      <sheetName val="뚝토공"/>
      <sheetName val="목차 "/>
      <sheetName val="차수"/>
      <sheetName val="일위대가표"/>
      <sheetName val="추가예산"/>
      <sheetName val="날개벽"/>
      <sheetName val="재료"/>
      <sheetName val="공정코드"/>
      <sheetName val="램머"/>
      <sheetName val="찍기"/>
      <sheetName val="간접1"/>
      <sheetName val="노임"/>
      <sheetName val="일위대가1"/>
      <sheetName val="수량산출"/>
      <sheetName val="97년 추정"/>
      <sheetName val="도로경계단위"/>
      <sheetName val="내역서중"/>
      <sheetName val="물가자료"/>
      <sheetName val="발주내역"/>
      <sheetName val="준검 내역서"/>
      <sheetName val="초기화면"/>
      <sheetName val="접지수량"/>
      <sheetName val="부대내역"/>
      <sheetName val="공통가설공사"/>
      <sheetName val="세골재  T2 변경 현황"/>
      <sheetName val="0.단가"/>
      <sheetName val="각종양식"/>
      <sheetName val="암거단위"/>
      <sheetName val="오동"/>
      <sheetName val="대조"/>
      <sheetName val="나한"/>
      <sheetName val="0506생활권구적"/>
      <sheetName val="단면 (2)"/>
      <sheetName val="INPUT"/>
      <sheetName val="우수내용"/>
      <sheetName val="대림경상68억"/>
      <sheetName val="예산M11A"/>
      <sheetName val="자료입력"/>
      <sheetName val="실행철강하도"/>
      <sheetName val="증감내역서"/>
      <sheetName val="중기"/>
      <sheetName val="내역서 제출"/>
      <sheetName val="101동"/>
      <sheetName val="RAMP 단면(R2)"/>
      <sheetName val="직접공사비"/>
      <sheetName val="기성내역"/>
      <sheetName val="공사비산출내역"/>
      <sheetName val="갑지"/>
      <sheetName val="4.2유효폭의 계산"/>
      <sheetName val="내역서1999.8최종"/>
      <sheetName val="월말"/>
      <sheetName val="4. 주형설계"/>
      <sheetName val="1,2공구원가계산서"/>
      <sheetName val="2공구산출내역"/>
      <sheetName val="1공구산출내역서"/>
      <sheetName val="대창(함평)"/>
      <sheetName val="대창(장성)"/>
      <sheetName val="대창(함평)-창열"/>
      <sheetName val="암거 제원표"/>
      <sheetName val="WING3"/>
      <sheetName val="인수공규격"/>
      <sheetName val="항목등록"/>
      <sheetName val="세부내역"/>
      <sheetName val="약품공급2"/>
      <sheetName val="COPING"/>
      <sheetName val="단가표"/>
      <sheetName val="토공(우물통,기타) "/>
      <sheetName val="CTEMCOST"/>
      <sheetName val="설직재-1"/>
      <sheetName val="2000년1차"/>
      <sheetName val="2000전체분"/>
      <sheetName val="단양 00 아파트-세부내역"/>
      <sheetName val="산출내역서"/>
      <sheetName val="99총공사내역서"/>
      <sheetName val="원가"/>
      <sheetName val="해평견적"/>
      <sheetName val="총괄"/>
      <sheetName val="내역_ver1.0"/>
      <sheetName val="단면가정"/>
      <sheetName val="지중자재단가"/>
      <sheetName val="배수내역"/>
      <sheetName val="I一般比"/>
      <sheetName val="금액내역서"/>
      <sheetName val="토사(PE)"/>
      <sheetName val="PSCbeam설계"/>
      <sheetName val="ATM기초철가"/>
      <sheetName val="코드"/>
      <sheetName val="노임이"/>
      <sheetName val="재료비"/>
      <sheetName val="MAIN_TABLE"/>
      <sheetName val="MAIN"/>
      <sheetName val="3BL공동구 수량"/>
      <sheetName val="총괄내역"/>
      <sheetName val="200"/>
      <sheetName val="차액보증"/>
      <sheetName val="견적990322"/>
      <sheetName val="FAB별"/>
      <sheetName val="자재단가비교표"/>
      <sheetName val="8.석축단위(H=1.5M)"/>
      <sheetName val="수량집"/>
      <sheetName val="H-pile(298x299)"/>
      <sheetName val="H-pile(250x250)"/>
      <sheetName val="참조"/>
      <sheetName val="지급자재"/>
      <sheetName val="골조"/>
      <sheetName val="수안보-MBR1"/>
      <sheetName val="CAT_5"/>
      <sheetName val="CIVIL4"/>
      <sheetName val="대비"/>
      <sheetName val="교각계산"/>
      <sheetName val="바닥판의 설계"/>
      <sheetName val="종배수관면벽구"/>
      <sheetName val="종배수관위치조서"/>
      <sheetName val="N賃率-職"/>
      <sheetName val="INPUT(덕도방향-시점)"/>
      <sheetName val="1련박스"/>
      <sheetName val="ABUT수량-A1"/>
      <sheetName val="단가"/>
      <sheetName val="간지"/>
      <sheetName val="재료집계표"/>
      <sheetName val="신천3호용수로"/>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crude.SLAB RE-bar"/>
      <sheetName val="CRUDE RE-bar"/>
      <sheetName val="토목내역서 (도급단가)"/>
      <sheetName val="일위대가목록"/>
      <sheetName val="업무분장"/>
      <sheetName val="2.단면가정"/>
      <sheetName val="수우미양가(Vlookup)"/>
      <sheetName val="노무비 근거"/>
      <sheetName val="역T형(H=6.0) (2)"/>
      <sheetName val="계수시트"/>
      <sheetName val="입력변수"/>
      <sheetName val="집계표(OPTION)"/>
      <sheetName val="보차도경계석"/>
      <sheetName val="견적단가"/>
      <sheetName val="용수량(생활용수)"/>
      <sheetName val="실행대비"/>
      <sheetName val="코드표"/>
      <sheetName val="자료"/>
      <sheetName val="본체"/>
      <sheetName val="간접"/>
      <sheetName val="WORK"/>
      <sheetName val="율촌법률사무소2내역"/>
      <sheetName val="노무비"/>
      <sheetName val="시중노임단가"/>
      <sheetName val="소보"/>
      <sheetName val="포장면적집계"/>
      <sheetName val="NYS"/>
      <sheetName val="실행내역"/>
      <sheetName val="직노"/>
      <sheetName val="양식3"/>
      <sheetName val="단가비교표_공통1"/>
      <sheetName val="기초자료"/>
      <sheetName val="Sheet5"/>
      <sheetName val="을지"/>
      <sheetName val="조경일람"/>
      <sheetName val="일위(수원)"/>
      <sheetName val=" 총괄표"/>
      <sheetName val="단가산출"/>
      <sheetName val="교량"/>
      <sheetName val="단가 및 재료비"/>
      <sheetName val="중기사용료산출근거"/>
      <sheetName val="건축내역"/>
      <sheetName val="제경비"/>
      <sheetName val="토공 total"/>
      <sheetName val="Customer Databas"/>
      <sheetName val="개인"/>
      <sheetName val="도수로수량산출"/>
      <sheetName val="장비집계"/>
      <sheetName val="중기근거"/>
      <sheetName val="특별땅고르기"/>
      <sheetName val="공사착공계"/>
      <sheetName val="표준차도부연장집계-ASP"/>
      <sheetName val="배수장토목공사비"/>
      <sheetName val="지장물_data"/>
      <sheetName val="원형맨홀수량"/>
      <sheetName val="Sheet2"/>
      <sheetName val="Y-WORK"/>
      <sheetName val="맨홀수량"/>
      <sheetName val="표  지"/>
      <sheetName val="내역서적용수량"/>
      <sheetName val="금융비용"/>
      <sheetName val="전체제잡비"/>
      <sheetName val="미드수량"/>
      <sheetName val="유림골조"/>
      <sheetName val="2000용수잠관-수량집계"/>
      <sheetName val="기흥하도용"/>
      <sheetName val="당진1,2호기전선관설치및접지4차공사내역서-을지"/>
      <sheetName val="가격조사서"/>
      <sheetName val="배수공"/>
      <sheetName val="암거"/>
      <sheetName val="포장공"/>
      <sheetName val="대부예산서"/>
      <sheetName val="CODE"/>
      <sheetName val="기초공"/>
      <sheetName val="MOTOR"/>
      <sheetName val="기둥(원형)"/>
      <sheetName val="제직재"/>
      <sheetName val="3.하중산정4.지지력"/>
      <sheetName val="참고사항"/>
      <sheetName val="집기손료"/>
      <sheetName val="TYPE-A"/>
      <sheetName val="암거 제원표-1단계"/>
      <sheetName val="시행후면적"/>
      <sheetName val="설계조건"/>
      <sheetName val="C.배수관공"/>
      <sheetName val="상-교대(A1-A2)"/>
      <sheetName val="마산월령동골조물량변경"/>
      <sheetName val="총괄-1"/>
      <sheetName val="분뇨"/>
      <sheetName val="소도3교"/>
      <sheetName val="단가일람"/>
      <sheetName val="지질조사"/>
      <sheetName val="수량3"/>
      <sheetName val="실행간접비용"/>
      <sheetName val="제잡비"/>
      <sheetName val="수량산출서"/>
      <sheetName val="빗물받이(910-510-410)"/>
      <sheetName val="우수공"/>
      <sheetName val="연돌일위집계"/>
      <sheetName val="단가조사서"/>
      <sheetName val="woo(mac)"/>
      <sheetName val="설치조서"/>
      <sheetName val="Sheet3"/>
      <sheetName val="배수공집계표"/>
      <sheetName val="예정공정표"/>
      <sheetName val="여과지동"/>
      <sheetName val="단위중량"/>
      <sheetName val="보도단위"/>
      <sheetName val="일위-1"/>
      <sheetName val="출력X"/>
      <sheetName val="안정계산"/>
      <sheetName val="단면검토"/>
      <sheetName val="건축-물가변동"/>
      <sheetName val="전기"/>
      <sheetName val="문학간접"/>
      <sheetName val="보증수수료산출"/>
      <sheetName val="Macro1"/>
      <sheetName val="VE절감"/>
      <sheetName val="자재단가"/>
      <sheetName val="건축공사"/>
      <sheetName val="JUCKEYK"/>
      <sheetName val="구조물터파기수량집계"/>
      <sheetName val="덕전리"/>
      <sheetName val="전체"/>
      <sheetName val="요율"/>
      <sheetName val="소요자재명세서"/>
      <sheetName val="노무비명세서"/>
      <sheetName val="교수설계"/>
      <sheetName val="연결관수량 (2)"/>
      <sheetName val="사다리"/>
      <sheetName val="철집"/>
      <sheetName val="토적표"/>
      <sheetName val="천방교접속"/>
      <sheetName val="대포2교접속"/>
      <sheetName val="Macro(전선)"/>
      <sheetName val="위치조서"/>
      <sheetName val="DB"/>
      <sheetName val="을"/>
      <sheetName val="재료할증"/>
      <sheetName val="신우"/>
      <sheetName val="원가계산서구조조정"/>
      <sheetName val="지점별강우량"/>
      <sheetName val="토공(1)"/>
      <sheetName val="절대지우지말것"/>
      <sheetName val="우각부보강"/>
      <sheetName val="토공집계표"/>
      <sheetName val="CALCULATION"/>
      <sheetName val="영창26"/>
      <sheetName val="소비자가"/>
      <sheetName val="Sheet1 (2)"/>
      <sheetName val="상수도토공집계표"/>
      <sheetName val="견적서"/>
      <sheetName val="spiral"/>
      <sheetName val="봉방동근생"/>
      <sheetName val="수요개발과판매량"/>
      <sheetName val="사유서제출현황-2"/>
      <sheetName val="갑지(추정)"/>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29"/>
  <sheetViews>
    <sheetView showZeros="0" view="pageBreakPreview" topLeftCell="D1" zoomScaleNormal="100" zoomScaleSheetLayoutView="100" workbookViewId="0">
      <pane ySplit="3" topLeftCell="A4" activePane="bottomLeft" state="frozen"/>
      <selection activeCell="C729" sqref="C728:C729"/>
      <selection pane="bottomLeft" activeCell="C729" sqref="C728:C729"/>
    </sheetView>
  </sheetViews>
  <sheetFormatPr defaultColWidth="8.88671875" defaultRowHeight="20.45" customHeight="1"/>
  <cols>
    <col min="1" max="1" width="5.77734375" style="5" hidden="1" customWidth="1"/>
    <col min="2" max="2" width="6.5546875" style="6" hidden="1" customWidth="1"/>
    <col min="3" max="3" width="13.6640625" style="6" hidden="1" customWidth="1"/>
    <col min="4" max="4" width="36.21875" style="24" customWidth="1"/>
    <col min="5" max="5" width="9.109375" style="24" hidden="1" customWidth="1"/>
    <col min="6" max="6" width="4.21875" style="25" customWidth="1"/>
    <col min="7" max="7" width="4.6640625" style="24" customWidth="1"/>
    <col min="8" max="9" width="11.33203125" style="27" customWidth="1"/>
    <col min="10" max="10" width="5.109375" style="9" hidden="1" customWidth="1"/>
    <col min="11" max="14" width="11.33203125" style="27" customWidth="1"/>
    <col min="15" max="15" width="8.77734375" style="9" hidden="1" customWidth="1"/>
    <col min="16" max="16" width="12.5546875" style="27" customWidth="1"/>
    <col min="17" max="17" width="10.109375" style="6" customWidth="1"/>
    <col min="18" max="16384" width="8.88671875" style="3"/>
  </cols>
  <sheetData>
    <row r="1" spans="1:23" ht="20.45" customHeight="1">
      <c r="B1" s="6" t="s">
        <v>300</v>
      </c>
      <c r="D1" s="45" t="s">
        <v>311</v>
      </c>
      <c r="E1" s="45"/>
      <c r="F1" s="45"/>
      <c r="G1" s="45"/>
      <c r="H1" s="45"/>
      <c r="I1" s="45"/>
      <c r="J1" s="45"/>
      <c r="K1" s="45"/>
      <c r="L1" s="45"/>
      <c r="M1" s="45"/>
      <c r="N1" s="45"/>
      <c r="O1" s="45"/>
      <c r="P1" s="45"/>
      <c r="Q1" s="45"/>
    </row>
    <row r="2" spans="1:23" s="36" customFormat="1" ht="20.45" customHeight="1">
      <c r="A2" s="46" t="s">
        <v>34</v>
      </c>
      <c r="B2" s="46" t="s">
        <v>19</v>
      </c>
      <c r="C2" s="48" t="s">
        <v>28</v>
      </c>
      <c r="D2" s="49" t="s">
        <v>38</v>
      </c>
      <c r="E2" s="49" t="s">
        <v>22</v>
      </c>
      <c r="F2" s="49" t="s">
        <v>0</v>
      </c>
      <c r="G2" s="49" t="s">
        <v>1</v>
      </c>
      <c r="H2" s="44" t="s">
        <v>23</v>
      </c>
      <c r="I2" s="44"/>
      <c r="J2" s="44" t="s">
        <v>24</v>
      </c>
      <c r="K2" s="44"/>
      <c r="L2" s="44"/>
      <c r="M2" s="44" t="s">
        <v>25</v>
      </c>
      <c r="N2" s="44"/>
      <c r="O2" s="31"/>
      <c r="P2" s="50" t="s">
        <v>8</v>
      </c>
      <c r="Q2" s="47" t="s">
        <v>27</v>
      </c>
    </row>
    <row r="3" spans="1:23" s="36" customFormat="1" ht="20.45" customHeight="1">
      <c r="A3" s="46"/>
      <c r="B3" s="46"/>
      <c r="C3" s="48"/>
      <c r="D3" s="49"/>
      <c r="E3" s="49"/>
      <c r="F3" s="49"/>
      <c r="G3" s="49"/>
      <c r="H3" s="35" t="s">
        <v>30</v>
      </c>
      <c r="I3" s="35" t="s">
        <v>31</v>
      </c>
      <c r="J3" s="31" t="s">
        <v>1</v>
      </c>
      <c r="K3" s="35" t="s">
        <v>30</v>
      </c>
      <c r="L3" s="35" t="s">
        <v>31</v>
      </c>
      <c r="M3" s="35" t="s">
        <v>30</v>
      </c>
      <c r="N3" s="35" t="s">
        <v>31</v>
      </c>
      <c r="O3" s="31" t="s">
        <v>30</v>
      </c>
      <c r="P3" s="50"/>
      <c r="Q3" s="47"/>
    </row>
    <row r="4" spans="1:23" ht="20.45" customHeight="1">
      <c r="B4" s="6" t="s">
        <v>325</v>
      </c>
      <c r="D4" s="40" t="s">
        <v>324</v>
      </c>
      <c r="E4" s="40"/>
      <c r="F4" s="34"/>
      <c r="G4" s="40">
        <v>1</v>
      </c>
      <c r="H4" s="26">
        <f>SUM(U4:U6)</f>
        <v>0</v>
      </c>
      <c r="I4" s="26">
        <f>G4*H4</f>
        <v>0</v>
      </c>
      <c r="J4" s="8"/>
      <c r="K4" s="26">
        <f>SUM(V4:V6)</f>
        <v>0</v>
      </c>
      <c r="L4" s="26">
        <f>G4*K4</f>
        <v>0</v>
      </c>
      <c r="M4" s="26">
        <f>SUM(W4:W6)</f>
        <v>0</v>
      </c>
      <c r="N4" s="26">
        <f>G4*M4</f>
        <v>0</v>
      </c>
      <c r="O4" s="8" t="str">
        <f>IF((H4+K4+M4)=0, "", (H4+K4+M4))</f>
        <v/>
      </c>
      <c r="P4" s="26">
        <f>SUM(I4,L4,N4)</f>
        <v>0</v>
      </c>
      <c r="Q4" s="39"/>
    </row>
    <row r="5" spans="1:23" ht="20.45" customHeight="1">
      <c r="D5" s="40"/>
      <c r="E5" s="40"/>
      <c r="F5" s="34"/>
      <c r="G5" s="40"/>
      <c r="H5" s="26"/>
      <c r="I5" s="26"/>
      <c r="J5" s="8"/>
      <c r="K5" s="26"/>
      <c r="L5" s="26"/>
      <c r="M5" s="26"/>
      <c r="N5" s="26"/>
      <c r="O5" s="8"/>
      <c r="P5" s="26"/>
      <c r="Q5" s="39"/>
    </row>
    <row r="6" spans="1:23" ht="20.45" customHeight="1">
      <c r="B6" s="6" t="s">
        <v>322</v>
      </c>
      <c r="D6" s="40" t="s">
        <v>323</v>
      </c>
      <c r="E6" s="40"/>
      <c r="F6" s="34" t="s">
        <v>167</v>
      </c>
      <c r="G6" s="40">
        <v>1</v>
      </c>
      <c r="H6" s="26">
        <f>SUM(I7:I8)</f>
        <v>0</v>
      </c>
      <c r="I6" s="26">
        <f>G6*H6</f>
        <v>0</v>
      </c>
      <c r="J6" s="8"/>
      <c r="K6" s="26">
        <f>SUM(L7:L8)</f>
        <v>0</v>
      </c>
      <c r="L6" s="26">
        <f>G6*K6</f>
        <v>0</v>
      </c>
      <c r="M6" s="26">
        <f>SUM(N7:N8)</f>
        <v>0</v>
      </c>
      <c r="N6" s="26">
        <f>G6*M6</f>
        <v>0</v>
      </c>
      <c r="O6" s="8" t="str">
        <f>IF((H6+K6+M6)=0, "", (H6+K6+M6))</f>
        <v/>
      </c>
      <c r="P6" s="26">
        <f>SUM(I6,L6,N6)</f>
        <v>0</v>
      </c>
      <c r="Q6" s="39"/>
      <c r="U6" s="27">
        <f>I6</f>
        <v>0</v>
      </c>
      <c r="V6" s="27">
        <f>L6</f>
        <v>0</v>
      </c>
      <c r="W6" s="27">
        <f>N6</f>
        <v>0</v>
      </c>
    </row>
    <row r="7" spans="1:23" ht="20.45" customHeight="1">
      <c r="B7" s="6" t="s">
        <v>307</v>
      </c>
      <c r="D7" s="40" t="s">
        <v>92</v>
      </c>
      <c r="E7" s="40"/>
      <c r="F7" s="34" t="s">
        <v>167</v>
      </c>
      <c r="G7" s="40">
        <v>1</v>
      </c>
      <c r="H7" s="26">
        <f>내역서!I55</f>
        <v>0</v>
      </c>
      <c r="I7" s="26">
        <f>G7*H7</f>
        <v>0</v>
      </c>
      <c r="J7" s="8"/>
      <c r="K7" s="26">
        <f>내역서!L55</f>
        <v>0</v>
      </c>
      <c r="L7" s="26">
        <f>G7*K7</f>
        <v>0</v>
      </c>
      <c r="M7" s="26">
        <f>내역서!N55</f>
        <v>0</v>
      </c>
      <c r="N7" s="26">
        <f>G7*M7</f>
        <v>0</v>
      </c>
      <c r="O7" s="8" t="str">
        <f>IF((H7+K7+M7)=0, "", (H7+K7+M7))</f>
        <v/>
      </c>
      <c r="P7" s="26">
        <f>SUM(I7,L7,N7)</f>
        <v>0</v>
      </c>
      <c r="Q7" s="39"/>
    </row>
    <row r="8" spans="1:23" ht="20.45" customHeight="1">
      <c r="B8" s="6" t="s">
        <v>308</v>
      </c>
      <c r="D8" s="40" t="s">
        <v>93</v>
      </c>
      <c r="E8" s="40"/>
      <c r="F8" s="34" t="s">
        <v>167</v>
      </c>
      <c r="G8" s="40">
        <v>1</v>
      </c>
      <c r="H8" s="26">
        <f>내역서!I81</f>
        <v>0</v>
      </c>
      <c r="I8" s="26">
        <f>G8*H8</f>
        <v>0</v>
      </c>
      <c r="J8" s="8"/>
      <c r="K8" s="26">
        <f>내역서!L81</f>
        <v>0</v>
      </c>
      <c r="L8" s="26">
        <f>G8*K8</f>
        <v>0</v>
      </c>
      <c r="M8" s="26">
        <f>내역서!N81</f>
        <v>0</v>
      </c>
      <c r="N8" s="26">
        <f>G8*M8</f>
        <v>0</v>
      </c>
      <c r="O8" s="8" t="str">
        <f>IF((H8+K8+M8)=0, "", (H8+K8+M8))</f>
        <v/>
      </c>
      <c r="P8" s="26">
        <f>SUM(I8,L8,N8)</f>
        <v>0</v>
      </c>
      <c r="Q8" s="39"/>
    </row>
    <row r="9" spans="1:23" ht="20.45" customHeight="1">
      <c r="D9" s="40"/>
      <c r="E9" s="40"/>
      <c r="F9" s="34"/>
      <c r="G9" s="40"/>
      <c r="H9" s="26"/>
      <c r="I9" s="26"/>
      <c r="J9" s="8"/>
      <c r="K9" s="26"/>
      <c r="L9" s="26"/>
      <c r="M9" s="26"/>
      <c r="N9" s="26"/>
      <c r="O9" s="8"/>
      <c r="P9" s="26"/>
      <c r="Q9" s="39"/>
    </row>
    <row r="10" spans="1:23" ht="20.45" customHeight="1">
      <c r="D10" s="40"/>
      <c r="E10" s="40"/>
      <c r="F10" s="34"/>
      <c r="G10" s="40"/>
      <c r="H10" s="26"/>
      <c r="I10" s="26"/>
      <c r="J10" s="8"/>
      <c r="K10" s="26"/>
      <c r="L10" s="26"/>
      <c r="M10" s="26"/>
      <c r="N10" s="26"/>
      <c r="O10" s="8"/>
      <c r="P10" s="26"/>
      <c r="Q10" s="39"/>
    </row>
    <row r="11" spans="1:23" ht="20.45" customHeight="1">
      <c r="D11" s="40"/>
      <c r="E11" s="40"/>
      <c r="F11" s="34"/>
      <c r="G11" s="40"/>
      <c r="H11" s="26"/>
      <c r="I11" s="26"/>
      <c r="J11" s="8"/>
      <c r="K11" s="26"/>
      <c r="L11" s="26"/>
      <c r="M11" s="26"/>
      <c r="N11" s="26"/>
      <c r="O11" s="8"/>
      <c r="P11" s="26"/>
      <c r="Q11" s="39"/>
    </row>
    <row r="12" spans="1:23" ht="20.45" customHeight="1">
      <c r="D12" s="40"/>
      <c r="E12" s="40"/>
      <c r="F12" s="34"/>
      <c r="G12" s="40"/>
      <c r="H12" s="26"/>
      <c r="I12" s="26"/>
      <c r="J12" s="8"/>
      <c r="K12" s="26"/>
      <c r="L12" s="26"/>
      <c r="M12" s="26"/>
      <c r="N12" s="26"/>
      <c r="O12" s="8"/>
      <c r="P12" s="26"/>
      <c r="Q12" s="39"/>
    </row>
    <row r="13" spans="1:23" ht="20.45" customHeight="1">
      <c r="D13" s="40"/>
      <c r="E13" s="40"/>
      <c r="F13" s="34"/>
      <c r="G13" s="40"/>
      <c r="H13" s="26"/>
      <c r="I13" s="26"/>
      <c r="J13" s="8"/>
      <c r="K13" s="26"/>
      <c r="L13" s="26"/>
      <c r="M13" s="26"/>
      <c r="N13" s="26"/>
      <c r="O13" s="8"/>
      <c r="P13" s="26"/>
      <c r="Q13" s="39"/>
    </row>
    <row r="14" spans="1:23" ht="20.45" customHeight="1">
      <c r="D14" s="40"/>
      <c r="E14" s="40"/>
      <c r="F14" s="34"/>
      <c r="G14" s="40"/>
      <c r="H14" s="26"/>
      <c r="I14" s="26"/>
      <c r="J14" s="8"/>
      <c r="K14" s="26"/>
      <c r="L14" s="26"/>
      <c r="M14" s="26"/>
      <c r="N14" s="26"/>
      <c r="O14" s="8"/>
      <c r="P14" s="26"/>
      <c r="Q14" s="39"/>
    </row>
    <row r="15" spans="1:23" ht="20.45" customHeight="1">
      <c r="D15" s="40"/>
      <c r="E15" s="40"/>
      <c r="F15" s="34"/>
      <c r="G15" s="40"/>
      <c r="H15" s="26"/>
      <c r="I15" s="26"/>
      <c r="J15" s="8"/>
      <c r="K15" s="26"/>
      <c r="L15" s="26"/>
      <c r="M15" s="26"/>
      <c r="N15" s="26"/>
      <c r="O15" s="8"/>
      <c r="P15" s="26"/>
      <c r="Q15" s="39"/>
    </row>
    <row r="16" spans="1:23" ht="20.45" customHeight="1">
      <c r="D16" s="40"/>
      <c r="E16" s="40"/>
      <c r="F16" s="34"/>
      <c r="G16" s="40"/>
      <c r="H16" s="26"/>
      <c r="I16" s="26"/>
      <c r="J16" s="8"/>
      <c r="K16" s="26"/>
      <c r="L16" s="26"/>
      <c r="M16" s="26"/>
      <c r="N16" s="26"/>
      <c r="O16" s="8"/>
      <c r="P16" s="26"/>
      <c r="Q16" s="39"/>
    </row>
    <row r="17" spans="4:17" ht="20.45" customHeight="1">
      <c r="D17" s="40"/>
      <c r="E17" s="40"/>
      <c r="F17" s="34"/>
      <c r="G17" s="40"/>
      <c r="H17" s="26"/>
      <c r="I17" s="26"/>
      <c r="J17" s="8"/>
      <c r="K17" s="26"/>
      <c r="L17" s="26"/>
      <c r="M17" s="26"/>
      <c r="N17" s="26"/>
      <c r="O17" s="8"/>
      <c r="P17" s="26"/>
      <c r="Q17" s="39"/>
    </row>
    <row r="18" spans="4:17" ht="20.45" customHeight="1">
      <c r="D18" s="40"/>
      <c r="E18" s="40"/>
      <c r="F18" s="34"/>
      <c r="G18" s="40"/>
      <c r="H18" s="26"/>
      <c r="I18" s="26"/>
      <c r="J18" s="8"/>
      <c r="K18" s="26"/>
      <c r="L18" s="26"/>
      <c r="M18" s="26"/>
      <c r="N18" s="26"/>
      <c r="O18" s="8"/>
      <c r="P18" s="26"/>
      <c r="Q18" s="39"/>
    </row>
    <row r="19" spans="4:17" ht="20.45" customHeight="1">
      <c r="D19" s="40"/>
      <c r="E19" s="40"/>
      <c r="F19" s="34"/>
      <c r="G19" s="40"/>
      <c r="H19" s="26"/>
      <c r="I19" s="26"/>
      <c r="J19" s="8"/>
      <c r="K19" s="26"/>
      <c r="L19" s="26"/>
      <c r="M19" s="26"/>
      <c r="N19" s="26"/>
      <c r="O19" s="8"/>
      <c r="P19" s="26"/>
      <c r="Q19" s="39"/>
    </row>
    <row r="20" spans="4:17" ht="20.45" customHeight="1">
      <c r="D20" s="40"/>
      <c r="E20" s="40"/>
      <c r="F20" s="34"/>
      <c r="G20" s="40"/>
      <c r="H20" s="26"/>
      <c r="I20" s="26"/>
      <c r="J20" s="8"/>
      <c r="K20" s="26"/>
      <c r="L20" s="26"/>
      <c r="M20" s="26"/>
      <c r="N20" s="26"/>
      <c r="O20" s="8"/>
      <c r="P20" s="26"/>
      <c r="Q20" s="39"/>
    </row>
    <row r="21" spans="4:17" ht="20.45" customHeight="1">
      <c r="D21" s="40"/>
      <c r="E21" s="40"/>
      <c r="F21" s="34"/>
      <c r="G21" s="40"/>
      <c r="H21" s="26"/>
      <c r="I21" s="26"/>
      <c r="J21" s="8"/>
      <c r="K21" s="26"/>
      <c r="L21" s="26"/>
      <c r="M21" s="26"/>
      <c r="N21" s="26"/>
      <c r="O21" s="8"/>
      <c r="P21" s="26"/>
      <c r="Q21" s="39"/>
    </row>
    <row r="22" spans="4:17" ht="20.45" customHeight="1">
      <c r="D22" s="40"/>
      <c r="E22" s="40"/>
      <c r="F22" s="34"/>
      <c r="G22" s="40"/>
      <c r="H22" s="26"/>
      <c r="I22" s="26"/>
      <c r="J22" s="8"/>
      <c r="K22" s="26"/>
      <c r="L22" s="26"/>
      <c r="M22" s="26"/>
      <c r="N22" s="26"/>
      <c r="O22" s="8"/>
      <c r="P22" s="26"/>
      <c r="Q22" s="39"/>
    </row>
    <row r="23" spans="4:17" ht="20.45" customHeight="1">
      <c r="D23" s="40"/>
      <c r="E23" s="40"/>
      <c r="F23" s="34"/>
      <c r="G23" s="40"/>
      <c r="H23" s="26"/>
      <c r="I23" s="26"/>
      <c r="J23" s="8"/>
      <c r="K23" s="26"/>
      <c r="L23" s="26"/>
      <c r="M23" s="26"/>
      <c r="N23" s="26"/>
      <c r="O23" s="8"/>
      <c r="P23" s="26"/>
      <c r="Q23" s="39"/>
    </row>
    <row r="24" spans="4:17" ht="20.45" customHeight="1">
      <c r="D24" s="40"/>
      <c r="E24" s="40"/>
      <c r="F24" s="34"/>
      <c r="G24" s="40"/>
      <c r="H24" s="26"/>
      <c r="I24" s="26"/>
      <c r="J24" s="8"/>
      <c r="K24" s="26"/>
      <c r="L24" s="26"/>
      <c r="M24" s="26"/>
      <c r="N24" s="26"/>
      <c r="O24" s="8"/>
      <c r="P24" s="26"/>
      <c r="Q24" s="39"/>
    </row>
    <row r="25" spans="4:17" ht="20.45" customHeight="1">
      <c r="D25" s="40"/>
      <c r="E25" s="40"/>
      <c r="F25" s="34"/>
      <c r="G25" s="40"/>
      <c r="H25" s="26"/>
      <c r="I25" s="26"/>
      <c r="J25" s="8"/>
      <c r="K25" s="26"/>
      <c r="L25" s="26"/>
      <c r="M25" s="26"/>
      <c r="N25" s="26"/>
      <c r="O25" s="8"/>
      <c r="P25" s="26"/>
      <c r="Q25" s="39"/>
    </row>
    <row r="26" spans="4:17" ht="20.45" customHeight="1">
      <c r="D26" s="40"/>
      <c r="E26" s="40"/>
      <c r="F26" s="34"/>
      <c r="G26" s="40"/>
      <c r="H26" s="26"/>
      <c r="I26" s="26"/>
      <c r="J26" s="8"/>
      <c r="K26" s="26"/>
      <c r="L26" s="26"/>
      <c r="M26" s="26"/>
      <c r="N26" s="26"/>
      <c r="O26" s="8"/>
      <c r="P26" s="26"/>
      <c r="Q26" s="39"/>
    </row>
    <row r="27" spans="4:17" ht="20.45" customHeight="1">
      <c r="D27" s="40"/>
      <c r="E27" s="40"/>
      <c r="F27" s="34"/>
      <c r="G27" s="40"/>
      <c r="H27" s="26"/>
      <c r="I27" s="26"/>
      <c r="J27" s="8"/>
      <c r="K27" s="26"/>
      <c r="L27" s="26"/>
      <c r="M27" s="26"/>
      <c r="N27" s="26"/>
      <c r="O27" s="8"/>
      <c r="P27" s="26"/>
      <c r="Q27" s="39"/>
    </row>
    <row r="28" spans="4:17" ht="20.45" customHeight="1">
      <c r="D28" s="40"/>
      <c r="E28" s="40"/>
      <c r="F28" s="34"/>
      <c r="G28" s="40"/>
      <c r="H28" s="26"/>
      <c r="I28" s="26"/>
      <c r="J28" s="8"/>
      <c r="K28" s="26"/>
      <c r="L28" s="26"/>
      <c r="M28" s="26"/>
      <c r="N28" s="26"/>
      <c r="O28" s="8"/>
      <c r="P28" s="26"/>
      <c r="Q28" s="39"/>
    </row>
    <row r="29" spans="4:17" ht="20.45" customHeight="1">
      <c r="D29" s="40"/>
      <c r="E29" s="40"/>
      <c r="F29" s="34"/>
      <c r="G29" s="40"/>
      <c r="H29" s="26"/>
      <c r="I29" s="26"/>
      <c r="J29" s="8"/>
      <c r="K29" s="26"/>
      <c r="L29" s="26"/>
      <c r="M29" s="26"/>
      <c r="N29" s="26"/>
      <c r="O29" s="8"/>
      <c r="P29" s="26"/>
      <c r="Q29" s="39"/>
    </row>
  </sheetData>
  <mergeCells count="13">
    <mergeCell ref="D1:Q1"/>
    <mergeCell ref="A2:A3"/>
    <mergeCell ref="Q2:Q3"/>
    <mergeCell ref="B2:B3"/>
    <mergeCell ref="C2:C3"/>
    <mergeCell ref="E2:E3"/>
    <mergeCell ref="F2:F3"/>
    <mergeCell ref="G2:G3"/>
    <mergeCell ref="H2:I2"/>
    <mergeCell ref="P2:P3"/>
    <mergeCell ref="D2:D3"/>
    <mergeCell ref="J2:L2"/>
    <mergeCell ref="M2:N2"/>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81"/>
  <sheetViews>
    <sheetView showZeros="0" tabSelected="1" view="pageBreakPreview" topLeftCell="D1" zoomScaleNormal="100" zoomScaleSheetLayoutView="100" workbookViewId="0">
      <pane ySplit="3" topLeftCell="A4" activePane="bottomLeft" state="frozen"/>
      <selection activeCell="E731" sqref="E731"/>
      <selection pane="bottomLeft" activeCell="D4" sqref="D4:Q4"/>
    </sheetView>
  </sheetViews>
  <sheetFormatPr defaultColWidth="8.88671875" defaultRowHeight="23.1" customHeight="1"/>
  <cols>
    <col min="1" max="1" width="12.109375" style="6" hidden="1" customWidth="1"/>
    <col min="2" max="2" width="17.44140625" style="6" hidden="1" customWidth="1"/>
    <col min="3" max="3" width="20.6640625" style="6" hidden="1" customWidth="1"/>
    <col min="4" max="4" width="24.33203125" style="24" customWidth="1"/>
    <col min="5" max="5" width="25.33203125" style="24" customWidth="1"/>
    <col min="6" max="6" width="4.21875" style="25" customWidth="1"/>
    <col min="7" max="7" width="10" style="24" customWidth="1"/>
    <col min="8" max="9" width="11.33203125" style="27" customWidth="1"/>
    <col min="10" max="10" width="5.5546875" style="9" customWidth="1"/>
    <col min="11" max="14" width="11.33203125" style="27" customWidth="1"/>
    <col min="15" max="15" width="6" style="9" hidden="1" customWidth="1"/>
    <col min="16" max="16" width="12.109375" style="27" customWidth="1"/>
    <col min="17" max="17" width="10.6640625" style="32" customWidth="1"/>
    <col min="18" max="26" width="8.88671875" style="3"/>
    <col min="27" max="31" width="11.77734375" style="9" customWidth="1"/>
    <col min="32" max="16384" width="8.88671875" style="3"/>
  </cols>
  <sheetData>
    <row r="1" spans="1:31" ht="23.1" customHeight="1">
      <c r="A1" s="6" t="s">
        <v>320</v>
      </c>
      <c r="B1" s="6" t="s">
        <v>321</v>
      </c>
      <c r="D1" s="52" t="s">
        <v>311</v>
      </c>
      <c r="E1" s="53"/>
      <c r="F1" s="53"/>
      <c r="G1" s="53"/>
      <c r="H1" s="53"/>
      <c r="I1" s="53"/>
      <c r="J1" s="53"/>
      <c r="K1" s="53"/>
      <c r="L1" s="53"/>
      <c r="M1" s="53"/>
      <c r="N1" s="53"/>
      <c r="W1" s="51" t="s">
        <v>42</v>
      </c>
      <c r="X1" s="51"/>
      <c r="Y1" s="51"/>
      <c r="Z1" s="36"/>
      <c r="AA1" s="36" t="s">
        <v>47</v>
      </c>
      <c r="AB1" s="36"/>
      <c r="AC1" s="36"/>
      <c r="AD1" s="36"/>
      <c r="AE1" s="36"/>
    </row>
    <row r="2" spans="1:31" s="36" customFormat="1" ht="23.1" customHeight="1">
      <c r="A2" s="46" t="s">
        <v>34</v>
      </c>
      <c r="B2" s="46" t="s">
        <v>21</v>
      </c>
      <c r="C2" s="48" t="s">
        <v>20</v>
      </c>
      <c r="D2" s="49" t="s">
        <v>39</v>
      </c>
      <c r="E2" s="49" t="s">
        <v>40</v>
      </c>
      <c r="F2" s="49" t="s">
        <v>0</v>
      </c>
      <c r="G2" s="49" t="s">
        <v>1</v>
      </c>
      <c r="H2" s="44" t="s">
        <v>23</v>
      </c>
      <c r="I2" s="44"/>
      <c r="J2" s="44" t="s">
        <v>24</v>
      </c>
      <c r="K2" s="44"/>
      <c r="L2" s="44"/>
      <c r="M2" s="44" t="s">
        <v>25</v>
      </c>
      <c r="N2" s="44"/>
      <c r="O2" s="31"/>
      <c r="P2" s="50" t="s">
        <v>29</v>
      </c>
      <c r="Q2" s="47" t="s">
        <v>27</v>
      </c>
      <c r="W2" s="36" t="s">
        <v>43</v>
      </c>
      <c r="X2" s="36" t="s">
        <v>44</v>
      </c>
      <c r="Y2" s="36" t="s">
        <v>45</v>
      </c>
      <c r="Z2" s="36" t="s">
        <v>46</v>
      </c>
      <c r="AA2" s="4" t="s">
        <v>66</v>
      </c>
      <c r="AB2" s="4" t="s">
        <v>65</v>
      </c>
      <c r="AC2" s="4" t="s">
        <v>48</v>
      </c>
      <c r="AD2" s="4" t="s">
        <v>50</v>
      </c>
      <c r="AE2" s="4" t="s">
        <v>49</v>
      </c>
    </row>
    <row r="3" spans="1:31" s="36" customFormat="1" ht="23.1" customHeight="1">
      <c r="A3" s="46"/>
      <c r="B3" s="46"/>
      <c r="C3" s="48"/>
      <c r="D3" s="49"/>
      <c r="E3" s="49"/>
      <c r="F3" s="49"/>
      <c r="G3" s="49"/>
      <c r="H3" s="35" t="s">
        <v>30</v>
      </c>
      <c r="I3" s="35" t="s">
        <v>31</v>
      </c>
      <c r="J3" s="31" t="s">
        <v>1</v>
      </c>
      <c r="K3" s="35" t="s">
        <v>30</v>
      </c>
      <c r="L3" s="35" t="s">
        <v>31</v>
      </c>
      <c r="M3" s="35" t="s">
        <v>32</v>
      </c>
      <c r="N3" s="35" t="s">
        <v>31</v>
      </c>
      <c r="O3" s="31" t="s">
        <v>33</v>
      </c>
      <c r="P3" s="50"/>
      <c r="Q3" s="47"/>
      <c r="W3" s="3"/>
      <c r="X3" s="3"/>
      <c r="Y3" s="3"/>
      <c r="Z3" s="3"/>
      <c r="AA3" s="9"/>
      <c r="AB3" s="9"/>
      <c r="AC3" s="9"/>
      <c r="AD3" s="9">
        <f>IF(옵션!$C$11 =0, "1", 옵션!$C$11)</f>
        <v>1</v>
      </c>
      <c r="AE3" s="9">
        <f>IF(옵션!$C$12 =0, "1", 옵션!$C$12)</f>
        <v>1</v>
      </c>
    </row>
    <row r="4" spans="1:31" ht="23.1" customHeight="1">
      <c r="B4" s="6" t="s">
        <v>273</v>
      </c>
      <c r="D4" s="41" t="s">
        <v>309</v>
      </c>
      <c r="E4" s="42"/>
      <c r="F4" s="42"/>
      <c r="G4" s="42"/>
      <c r="H4" s="42"/>
      <c r="I4" s="42"/>
      <c r="J4" s="42"/>
      <c r="K4" s="42"/>
      <c r="L4" s="42"/>
      <c r="M4" s="42"/>
      <c r="N4" s="42"/>
      <c r="O4" s="42"/>
      <c r="P4" s="42"/>
      <c r="Q4" s="43"/>
    </row>
    <row r="5" spans="1:31" ht="23.1" customHeight="1">
      <c r="A5" s="6" t="s">
        <v>216</v>
      </c>
      <c r="B5" s="6" t="s">
        <v>307</v>
      </c>
      <c r="C5" s="6" t="s">
        <v>98</v>
      </c>
      <c r="D5" s="40" t="s">
        <v>95</v>
      </c>
      <c r="E5" s="40" t="s">
        <v>99</v>
      </c>
      <c r="F5" s="34" t="s">
        <v>97</v>
      </c>
      <c r="G5" s="40">
        <v>84</v>
      </c>
      <c r="H5" s="26"/>
      <c r="I5" s="28"/>
      <c r="J5" s="8"/>
      <c r="K5" s="26"/>
      <c r="L5" s="28"/>
      <c r="M5" s="26"/>
      <c r="N5" s="28"/>
      <c r="O5" s="8"/>
      <c r="P5" s="26"/>
      <c r="Q5" s="33"/>
      <c r="AB5" s="9">
        <f>I5</f>
        <v>0</v>
      </c>
      <c r="AC5" s="9">
        <f>G5*H5</f>
        <v>0</v>
      </c>
    </row>
    <row r="6" spans="1:31" ht="23.1" customHeight="1">
      <c r="A6" s="6" t="s">
        <v>217</v>
      </c>
      <c r="B6" s="6" t="s">
        <v>307</v>
      </c>
      <c r="C6" s="6" t="s">
        <v>100</v>
      </c>
      <c r="D6" s="40" t="s">
        <v>95</v>
      </c>
      <c r="E6" s="40" t="s">
        <v>101</v>
      </c>
      <c r="F6" s="34" t="s">
        <v>97</v>
      </c>
      <c r="G6" s="40">
        <v>5</v>
      </c>
      <c r="H6" s="26"/>
      <c r="I6" s="28"/>
      <c r="J6" s="8"/>
      <c r="K6" s="26"/>
      <c r="L6" s="28"/>
      <c r="M6" s="26"/>
      <c r="N6" s="28"/>
      <c r="O6" s="8"/>
      <c r="P6" s="26"/>
      <c r="Q6" s="33"/>
      <c r="AB6" s="9">
        <f>I6</f>
        <v>0</v>
      </c>
      <c r="AC6" s="9">
        <f>G6*H6</f>
        <v>0</v>
      </c>
    </row>
    <row r="7" spans="1:31" ht="23.1" customHeight="1">
      <c r="A7" s="6" t="s">
        <v>220</v>
      </c>
      <c r="B7" s="6" t="s">
        <v>307</v>
      </c>
      <c r="C7" s="6" t="s">
        <v>108</v>
      </c>
      <c r="D7" s="40" t="s">
        <v>109</v>
      </c>
      <c r="E7" s="40" t="s">
        <v>110</v>
      </c>
      <c r="F7" s="34" t="s">
        <v>107</v>
      </c>
      <c r="G7" s="40">
        <v>1</v>
      </c>
      <c r="H7" s="26"/>
      <c r="I7" s="28"/>
      <c r="J7" s="8"/>
      <c r="K7" s="26"/>
      <c r="L7" s="28"/>
      <c r="M7" s="26"/>
      <c r="N7" s="28"/>
      <c r="O7" s="8"/>
      <c r="P7" s="26"/>
      <c r="Q7" s="33"/>
    </row>
    <row r="8" spans="1:31" ht="23.1" customHeight="1">
      <c r="A8" s="6" t="s">
        <v>222</v>
      </c>
      <c r="B8" s="6" t="s">
        <v>307</v>
      </c>
      <c r="C8" s="6" t="s">
        <v>114</v>
      </c>
      <c r="D8" s="40" t="s">
        <v>115</v>
      </c>
      <c r="E8" s="40" t="s">
        <v>116</v>
      </c>
      <c r="F8" s="34" t="s">
        <v>107</v>
      </c>
      <c r="G8" s="40">
        <v>6</v>
      </c>
      <c r="H8" s="26"/>
      <c r="I8" s="28"/>
      <c r="J8" s="8"/>
      <c r="K8" s="26"/>
      <c r="L8" s="28"/>
      <c r="M8" s="26"/>
      <c r="N8" s="28"/>
      <c r="O8" s="8"/>
      <c r="P8" s="26"/>
      <c r="Q8" s="33"/>
    </row>
    <row r="9" spans="1:31" ht="23.1" customHeight="1">
      <c r="A9" s="6" t="s">
        <v>224</v>
      </c>
      <c r="B9" s="6" t="s">
        <v>307</v>
      </c>
      <c r="C9" s="6" t="s">
        <v>120</v>
      </c>
      <c r="D9" s="40" t="s">
        <v>121</v>
      </c>
      <c r="E9" s="40" t="s">
        <v>122</v>
      </c>
      <c r="F9" s="34" t="s">
        <v>107</v>
      </c>
      <c r="G9" s="40">
        <v>1</v>
      </c>
      <c r="H9" s="26"/>
      <c r="I9" s="28"/>
      <c r="J9" s="8"/>
      <c r="K9" s="26"/>
      <c r="L9" s="28"/>
      <c r="M9" s="26"/>
      <c r="N9" s="28"/>
      <c r="O9" s="8"/>
      <c r="P9" s="26"/>
      <c r="Q9" s="33"/>
    </row>
    <row r="10" spans="1:31" ht="23.1" customHeight="1">
      <c r="A10" s="6" t="s">
        <v>225</v>
      </c>
      <c r="B10" s="6" t="s">
        <v>307</v>
      </c>
      <c r="C10" s="6" t="s">
        <v>123</v>
      </c>
      <c r="D10" s="40" t="s">
        <v>124</v>
      </c>
      <c r="E10" s="40" t="s">
        <v>125</v>
      </c>
      <c r="F10" s="34" t="s">
        <v>97</v>
      </c>
      <c r="G10" s="40">
        <v>5</v>
      </c>
      <c r="H10" s="26"/>
      <c r="I10" s="28"/>
      <c r="J10" s="8"/>
      <c r="K10" s="26"/>
      <c r="L10" s="28"/>
      <c r="M10" s="26"/>
      <c r="N10" s="28"/>
      <c r="O10" s="8"/>
      <c r="P10" s="26"/>
      <c r="Q10" s="33"/>
    </row>
    <row r="11" spans="1:31" ht="23.1" customHeight="1">
      <c r="A11" s="6" t="s">
        <v>226</v>
      </c>
      <c r="B11" s="6" t="s">
        <v>307</v>
      </c>
      <c r="C11" s="6" t="s">
        <v>126</v>
      </c>
      <c r="D11" s="40" t="s">
        <v>124</v>
      </c>
      <c r="E11" s="40" t="s">
        <v>127</v>
      </c>
      <c r="F11" s="34" t="s">
        <v>97</v>
      </c>
      <c r="G11" s="40">
        <v>5</v>
      </c>
      <c r="H11" s="26"/>
      <c r="I11" s="28"/>
      <c r="J11" s="8"/>
      <c r="K11" s="26"/>
      <c r="L11" s="28"/>
      <c r="M11" s="26"/>
      <c r="N11" s="28"/>
      <c r="O11" s="8"/>
      <c r="P11" s="26"/>
      <c r="Q11" s="33"/>
    </row>
    <row r="12" spans="1:31" ht="23.1" customHeight="1">
      <c r="A12" s="6" t="s">
        <v>227</v>
      </c>
      <c r="B12" s="6" t="s">
        <v>307</v>
      </c>
      <c r="C12" s="6" t="s">
        <v>128</v>
      </c>
      <c r="D12" s="40" t="s">
        <v>129</v>
      </c>
      <c r="E12" s="40" t="s">
        <v>130</v>
      </c>
      <c r="F12" s="34" t="s">
        <v>107</v>
      </c>
      <c r="G12" s="40">
        <v>1</v>
      </c>
      <c r="H12" s="26"/>
      <c r="I12" s="28"/>
      <c r="J12" s="8"/>
      <c r="K12" s="26"/>
      <c r="L12" s="28"/>
      <c r="M12" s="26"/>
      <c r="N12" s="28"/>
      <c r="O12" s="8"/>
      <c r="P12" s="26"/>
      <c r="Q12" s="33"/>
    </row>
    <row r="13" spans="1:31" ht="23.1" customHeight="1">
      <c r="A13" s="6" t="s">
        <v>228</v>
      </c>
      <c r="B13" s="6" t="s">
        <v>307</v>
      </c>
      <c r="C13" s="6" t="s">
        <v>131</v>
      </c>
      <c r="D13" s="40" t="s">
        <v>129</v>
      </c>
      <c r="E13" s="40" t="s">
        <v>132</v>
      </c>
      <c r="F13" s="34" t="s">
        <v>107</v>
      </c>
      <c r="G13" s="40">
        <v>8</v>
      </c>
      <c r="H13" s="26"/>
      <c r="I13" s="28"/>
      <c r="J13" s="8"/>
      <c r="K13" s="26"/>
      <c r="L13" s="28"/>
      <c r="M13" s="26"/>
      <c r="N13" s="28"/>
      <c r="O13" s="8"/>
      <c r="P13" s="26"/>
      <c r="Q13" s="33"/>
    </row>
    <row r="14" spans="1:31" ht="23.1" customHeight="1">
      <c r="A14" s="6" t="s">
        <v>229</v>
      </c>
      <c r="B14" s="6" t="s">
        <v>307</v>
      </c>
      <c r="C14" s="6" t="s">
        <v>133</v>
      </c>
      <c r="D14" s="40" t="s">
        <v>134</v>
      </c>
      <c r="E14" s="40" t="s">
        <v>135</v>
      </c>
      <c r="F14" s="34" t="s">
        <v>107</v>
      </c>
      <c r="G14" s="40">
        <v>2</v>
      </c>
      <c r="H14" s="26"/>
      <c r="I14" s="28"/>
      <c r="J14" s="8"/>
      <c r="K14" s="26"/>
      <c r="L14" s="28"/>
      <c r="M14" s="26"/>
      <c r="N14" s="28"/>
      <c r="O14" s="8"/>
      <c r="P14" s="26"/>
      <c r="Q14" s="33"/>
    </row>
    <row r="15" spans="1:31" ht="23.1" customHeight="1">
      <c r="A15" s="6" t="s">
        <v>230</v>
      </c>
      <c r="B15" s="6" t="s">
        <v>307</v>
      </c>
      <c r="C15" s="6" t="s">
        <v>136</v>
      </c>
      <c r="D15" s="40" t="s">
        <v>134</v>
      </c>
      <c r="E15" s="40" t="s">
        <v>137</v>
      </c>
      <c r="F15" s="34" t="s">
        <v>107</v>
      </c>
      <c r="G15" s="40">
        <v>2</v>
      </c>
      <c r="H15" s="26"/>
      <c r="I15" s="28"/>
      <c r="J15" s="8"/>
      <c r="K15" s="26"/>
      <c r="L15" s="28"/>
      <c r="M15" s="26"/>
      <c r="N15" s="28"/>
      <c r="O15" s="8"/>
      <c r="P15" s="26"/>
      <c r="Q15" s="33"/>
    </row>
    <row r="16" spans="1:31" ht="23.1" customHeight="1">
      <c r="A16" s="6" t="s">
        <v>231</v>
      </c>
      <c r="B16" s="6" t="s">
        <v>307</v>
      </c>
      <c r="C16" s="6" t="s">
        <v>138</v>
      </c>
      <c r="D16" s="40" t="s">
        <v>139</v>
      </c>
      <c r="E16" s="40" t="s">
        <v>140</v>
      </c>
      <c r="F16" s="34" t="s">
        <v>107</v>
      </c>
      <c r="G16" s="40">
        <v>80</v>
      </c>
      <c r="H16" s="26"/>
      <c r="I16" s="28"/>
      <c r="J16" s="8"/>
      <c r="K16" s="26"/>
      <c r="L16" s="28"/>
      <c r="M16" s="26"/>
      <c r="N16" s="28"/>
      <c r="O16" s="8"/>
      <c r="P16" s="26"/>
      <c r="Q16" s="33"/>
    </row>
    <row r="17" spans="1:31" ht="23.1" customHeight="1">
      <c r="A17" s="6" t="s">
        <v>233</v>
      </c>
      <c r="B17" s="6" t="s">
        <v>307</v>
      </c>
      <c r="C17" s="6" t="s">
        <v>144</v>
      </c>
      <c r="D17" s="40" t="s">
        <v>145</v>
      </c>
      <c r="E17" s="40" t="s">
        <v>146</v>
      </c>
      <c r="F17" s="34" t="s">
        <v>97</v>
      </c>
      <c r="G17" s="40">
        <v>19</v>
      </c>
      <c r="H17" s="26"/>
      <c r="I17" s="28"/>
      <c r="J17" s="8"/>
      <c r="K17" s="26"/>
      <c r="L17" s="28"/>
      <c r="M17" s="26"/>
      <c r="N17" s="28"/>
      <c r="O17" s="8"/>
      <c r="P17" s="26"/>
      <c r="Q17" s="33"/>
      <c r="AC17" s="9">
        <f>G17*H17</f>
        <v>0</v>
      </c>
    </row>
    <row r="18" spans="1:31" ht="23.1" customHeight="1">
      <c r="A18" s="6" t="s">
        <v>234</v>
      </c>
      <c r="B18" s="6" t="s">
        <v>307</v>
      </c>
      <c r="C18" s="6" t="s">
        <v>147</v>
      </c>
      <c r="D18" s="40" t="s">
        <v>145</v>
      </c>
      <c r="E18" s="40" t="s">
        <v>148</v>
      </c>
      <c r="F18" s="34" t="s">
        <v>97</v>
      </c>
      <c r="G18" s="40">
        <v>19</v>
      </c>
      <c r="H18" s="26"/>
      <c r="I18" s="28"/>
      <c r="J18" s="8"/>
      <c r="K18" s="26"/>
      <c r="L18" s="28"/>
      <c r="M18" s="26"/>
      <c r="N18" s="28"/>
      <c r="O18" s="8"/>
      <c r="P18" s="26"/>
      <c r="Q18" s="33"/>
      <c r="AC18" s="9">
        <f>G18*H18</f>
        <v>0</v>
      </c>
    </row>
    <row r="19" spans="1:31" ht="23.1" customHeight="1">
      <c r="A19" s="6" t="s">
        <v>235</v>
      </c>
      <c r="B19" s="6" t="s">
        <v>307</v>
      </c>
      <c r="C19" s="6" t="s">
        <v>149</v>
      </c>
      <c r="D19" s="40" t="s">
        <v>145</v>
      </c>
      <c r="E19" s="40" t="s">
        <v>150</v>
      </c>
      <c r="F19" s="34" t="s">
        <v>97</v>
      </c>
      <c r="G19" s="40">
        <v>363</v>
      </c>
      <c r="H19" s="26"/>
      <c r="I19" s="28"/>
      <c r="J19" s="8"/>
      <c r="K19" s="26"/>
      <c r="L19" s="28"/>
      <c r="M19" s="26"/>
      <c r="N19" s="28"/>
      <c r="O19" s="8"/>
      <c r="P19" s="26"/>
      <c r="Q19" s="33"/>
      <c r="AC19" s="9">
        <f>G19*H19</f>
        <v>0</v>
      </c>
    </row>
    <row r="20" spans="1:31" ht="23.1" customHeight="1">
      <c r="A20" s="6" t="s">
        <v>238</v>
      </c>
      <c r="B20" s="6" t="s">
        <v>307</v>
      </c>
      <c r="C20" s="6" t="s">
        <v>157</v>
      </c>
      <c r="D20" s="40" t="s">
        <v>158</v>
      </c>
      <c r="E20" s="40" t="s">
        <v>159</v>
      </c>
      <c r="F20" s="34" t="s">
        <v>107</v>
      </c>
      <c r="G20" s="40">
        <v>6</v>
      </c>
      <c r="H20" s="26"/>
      <c r="I20" s="28"/>
      <c r="J20" s="8"/>
      <c r="K20" s="26"/>
      <c r="L20" s="28"/>
      <c r="M20" s="26"/>
      <c r="N20" s="28"/>
      <c r="O20" s="8"/>
      <c r="P20" s="26"/>
      <c r="Q20" s="33"/>
    </row>
    <row r="21" spans="1:31" ht="23.1" customHeight="1">
      <c r="A21" s="6" t="s">
        <v>239</v>
      </c>
      <c r="B21" s="6" t="s">
        <v>307</v>
      </c>
      <c r="C21" s="6" t="s">
        <v>154</v>
      </c>
      <c r="D21" s="40" t="s">
        <v>160</v>
      </c>
      <c r="E21" s="40" t="s">
        <v>161</v>
      </c>
      <c r="F21" s="34" t="s">
        <v>107</v>
      </c>
      <c r="G21" s="40">
        <v>1</v>
      </c>
      <c r="H21" s="26"/>
      <c r="I21" s="28"/>
      <c r="J21" s="8"/>
      <c r="K21" s="26"/>
      <c r="L21" s="28"/>
      <c r="M21" s="26"/>
      <c r="N21" s="28"/>
      <c r="O21" s="8"/>
      <c r="P21" s="26"/>
      <c r="Q21" s="33"/>
    </row>
    <row r="22" spans="1:31" ht="23.1" customHeight="1">
      <c r="A22" s="6" t="s">
        <v>287</v>
      </c>
      <c r="B22" s="6" t="s">
        <v>307</v>
      </c>
      <c r="C22" s="6" t="s">
        <v>288</v>
      </c>
      <c r="D22" s="40" t="s">
        <v>284</v>
      </c>
      <c r="E22" s="40" t="s">
        <v>289</v>
      </c>
      <c r="F22" s="34" t="s">
        <v>286</v>
      </c>
      <c r="G22" s="40">
        <v>50</v>
      </c>
      <c r="H22" s="26"/>
      <c r="I22" s="28"/>
      <c r="J22" s="8"/>
      <c r="K22" s="26"/>
      <c r="L22" s="28"/>
      <c r="M22" s="26"/>
      <c r="N22" s="28"/>
      <c r="O22" s="8"/>
      <c r="P22" s="26"/>
      <c r="Q22" s="33"/>
    </row>
    <row r="23" spans="1:31" ht="23.1" customHeight="1">
      <c r="A23" s="6" t="s">
        <v>290</v>
      </c>
      <c r="B23" s="6" t="s">
        <v>307</v>
      </c>
      <c r="C23" s="6" t="s">
        <v>291</v>
      </c>
      <c r="D23" s="40" t="s">
        <v>284</v>
      </c>
      <c r="E23" s="40" t="s">
        <v>292</v>
      </c>
      <c r="F23" s="34" t="s">
        <v>286</v>
      </c>
      <c r="G23" s="40">
        <v>3</v>
      </c>
      <c r="H23" s="26"/>
      <c r="I23" s="28"/>
      <c r="J23" s="8"/>
      <c r="K23" s="26"/>
      <c r="L23" s="28"/>
      <c r="M23" s="26"/>
      <c r="N23" s="28"/>
      <c r="O23" s="8"/>
      <c r="P23" s="26"/>
      <c r="Q23" s="33"/>
    </row>
    <row r="24" spans="1:31" ht="23.1" customHeight="1">
      <c r="A24" s="6" t="s">
        <v>293</v>
      </c>
      <c r="B24" s="6" t="s">
        <v>307</v>
      </c>
      <c r="C24" s="6" t="s">
        <v>294</v>
      </c>
      <c r="D24" s="40" t="s">
        <v>295</v>
      </c>
      <c r="E24" s="40" t="s">
        <v>296</v>
      </c>
      <c r="F24" s="34" t="s">
        <v>286</v>
      </c>
      <c r="G24" s="40">
        <v>1</v>
      </c>
      <c r="H24" s="26"/>
      <c r="I24" s="28"/>
      <c r="J24" s="8"/>
      <c r="K24" s="26"/>
      <c r="L24" s="28"/>
      <c r="M24" s="26"/>
      <c r="N24" s="28"/>
      <c r="O24" s="8"/>
      <c r="P24" s="26"/>
      <c r="Q24" s="33"/>
    </row>
    <row r="25" spans="1:31" ht="23.1" customHeight="1">
      <c r="A25" s="6" t="s">
        <v>297</v>
      </c>
      <c r="B25" s="6" t="s">
        <v>307</v>
      </c>
      <c r="C25" s="6" t="s">
        <v>298</v>
      </c>
      <c r="D25" s="40" t="s">
        <v>299</v>
      </c>
      <c r="E25" s="40" t="s">
        <v>296</v>
      </c>
      <c r="F25" s="34" t="s">
        <v>286</v>
      </c>
      <c r="G25" s="40">
        <v>2</v>
      </c>
      <c r="H25" s="26"/>
      <c r="I25" s="28"/>
      <c r="J25" s="8"/>
      <c r="K25" s="26"/>
      <c r="L25" s="28"/>
      <c r="M25" s="26"/>
      <c r="N25" s="28"/>
      <c r="O25" s="8"/>
      <c r="P25" s="26"/>
      <c r="Q25" s="33"/>
    </row>
    <row r="26" spans="1:31" ht="23.1" customHeight="1">
      <c r="A26" s="6" t="s">
        <v>312</v>
      </c>
      <c r="B26" s="6" t="s">
        <v>307</v>
      </c>
      <c r="C26" s="6" t="s">
        <v>313</v>
      </c>
      <c r="D26" s="40" t="s">
        <v>314</v>
      </c>
      <c r="E26" s="40" t="s">
        <v>315</v>
      </c>
      <c r="F26" s="34" t="s">
        <v>167</v>
      </c>
      <c r="G26" s="40">
        <v>1</v>
      </c>
      <c r="H26" s="26"/>
      <c r="I26" s="28"/>
      <c r="J26" s="8"/>
      <c r="K26" s="26"/>
      <c r="L26" s="28"/>
      <c r="M26" s="26"/>
      <c r="N26" s="28"/>
      <c r="O26" s="8"/>
      <c r="P26" s="26"/>
      <c r="Q26" s="33"/>
      <c r="AB26" s="9">
        <f>TRUNC(SUM(AB4:AB25))</f>
        <v>0</v>
      </c>
    </row>
    <row r="27" spans="1:31" ht="23.1" customHeight="1">
      <c r="A27" s="6" t="s">
        <v>316</v>
      </c>
      <c r="B27" s="6" t="s">
        <v>307</v>
      </c>
      <c r="C27" s="6" t="s">
        <v>317</v>
      </c>
      <c r="D27" s="40" t="s">
        <v>318</v>
      </c>
      <c r="E27" s="40" t="s">
        <v>319</v>
      </c>
      <c r="F27" s="34" t="s">
        <v>167</v>
      </c>
      <c r="G27" s="40">
        <v>1</v>
      </c>
      <c r="H27" s="26"/>
      <c r="I27" s="28"/>
      <c r="J27" s="8"/>
      <c r="K27" s="26"/>
      <c r="L27" s="28"/>
      <c r="M27" s="26"/>
      <c r="N27" s="28"/>
      <c r="O27" s="8"/>
      <c r="P27" s="26"/>
      <c r="Q27" s="33"/>
      <c r="AC27" s="9">
        <f>TRUNC(TRUNC(SUM(AC4:AC26))*옵션!$B$33/100)</f>
        <v>0</v>
      </c>
      <c r="AD27" s="9">
        <f>TRUNC(SUM(I4:I26))+TRUNC(SUM(N4:N26))</f>
        <v>0</v>
      </c>
    </row>
    <row r="28" spans="1:31" ht="23.1" customHeight="1">
      <c r="A28" s="6" t="s">
        <v>257</v>
      </c>
      <c r="B28" s="6" t="s">
        <v>307</v>
      </c>
      <c r="C28" s="6" t="s">
        <v>200</v>
      </c>
      <c r="D28" s="40" t="s">
        <v>201</v>
      </c>
      <c r="E28" s="40" t="s">
        <v>202</v>
      </c>
      <c r="F28" s="34" t="s">
        <v>203</v>
      </c>
      <c r="G28" s="40" t="e">
        <f>#REF!</f>
        <v>#REF!</v>
      </c>
      <c r="H28" s="26"/>
      <c r="I28" s="28"/>
      <c r="J28" s="8"/>
      <c r="K28" s="26"/>
      <c r="L28" s="28"/>
      <c r="M28" s="26"/>
      <c r="N28" s="28"/>
      <c r="O28" s="8"/>
      <c r="P28" s="26"/>
      <c r="Q28" s="33"/>
      <c r="AE28" s="9">
        <f>L28</f>
        <v>0</v>
      </c>
    </row>
    <row r="29" spans="1:31" ht="23.1" customHeight="1">
      <c r="A29" s="6" t="s">
        <v>258</v>
      </c>
      <c r="B29" s="6" t="s">
        <v>307</v>
      </c>
      <c r="C29" s="6" t="s">
        <v>204</v>
      </c>
      <c r="D29" s="40" t="s">
        <v>201</v>
      </c>
      <c r="E29" s="40" t="s">
        <v>205</v>
      </c>
      <c r="F29" s="34" t="s">
        <v>203</v>
      </c>
      <c r="G29" s="40" t="e">
        <f>#REF!</f>
        <v>#REF!</v>
      </c>
      <c r="H29" s="26"/>
      <c r="I29" s="28"/>
      <c r="J29" s="8"/>
      <c r="K29" s="26"/>
      <c r="L29" s="28"/>
      <c r="M29" s="26"/>
      <c r="N29" s="28"/>
      <c r="O29" s="8"/>
      <c r="P29" s="26"/>
      <c r="Q29" s="33"/>
      <c r="AE29" s="9">
        <f>L29</f>
        <v>0</v>
      </c>
    </row>
    <row r="30" spans="1:31" ht="23.1" customHeight="1">
      <c r="A30" s="6" t="s">
        <v>259</v>
      </c>
      <c r="B30" s="6" t="s">
        <v>307</v>
      </c>
      <c r="C30" s="6" t="s">
        <v>206</v>
      </c>
      <c r="D30" s="40" t="s">
        <v>201</v>
      </c>
      <c r="E30" s="40" t="s">
        <v>207</v>
      </c>
      <c r="F30" s="34" t="s">
        <v>203</v>
      </c>
      <c r="G30" s="40" t="e">
        <f>#REF!</f>
        <v>#REF!</v>
      </c>
      <c r="H30" s="26"/>
      <c r="I30" s="28"/>
      <c r="J30" s="8"/>
      <c r="K30" s="26"/>
      <c r="L30" s="28"/>
      <c r="M30" s="26"/>
      <c r="N30" s="28"/>
      <c r="O30" s="8"/>
      <c r="P30" s="26"/>
      <c r="Q30" s="33"/>
      <c r="AE30" s="9">
        <f>L30</f>
        <v>0</v>
      </c>
    </row>
    <row r="31" spans="1:31" ht="23.1" customHeight="1">
      <c r="A31" s="6" t="s">
        <v>301</v>
      </c>
      <c r="B31" s="6" t="s">
        <v>307</v>
      </c>
      <c r="C31" s="6" t="s">
        <v>302</v>
      </c>
      <c r="D31" s="40" t="s">
        <v>303</v>
      </c>
      <c r="E31" s="40" t="s">
        <v>304</v>
      </c>
      <c r="F31" s="34" t="s">
        <v>167</v>
      </c>
      <c r="G31" s="40">
        <v>1</v>
      </c>
      <c r="H31" s="26"/>
      <c r="I31" s="28"/>
      <c r="J31" s="8"/>
      <c r="K31" s="26"/>
      <c r="L31" s="28"/>
      <c r="M31" s="26"/>
      <c r="N31" s="28"/>
      <c r="O31" s="8"/>
      <c r="P31" s="26"/>
      <c r="Q31" s="33"/>
    </row>
    <row r="32" spans="1:31" ht="23.1" customHeight="1">
      <c r="D32" s="40"/>
      <c r="E32" s="40"/>
      <c r="F32" s="34"/>
      <c r="G32" s="40"/>
      <c r="H32" s="26"/>
      <c r="I32" s="28"/>
      <c r="J32" s="8"/>
      <c r="K32" s="26"/>
      <c r="L32" s="28"/>
      <c r="M32" s="26"/>
      <c r="N32" s="28"/>
      <c r="O32" s="8"/>
      <c r="P32" s="26"/>
      <c r="Q32" s="33"/>
      <c r="AC32" s="9">
        <f>TRUNC(AE32*옵션!$B$36/100)</f>
        <v>0</v>
      </c>
      <c r="AD32" s="9">
        <f>TRUNC(SUM(L4:L30))</f>
        <v>0</v>
      </c>
      <c r="AE32" s="9">
        <f>TRUNC(SUM(AE4:AE31))</f>
        <v>0</v>
      </c>
    </row>
    <row r="33" spans="4:17" ht="23.1" customHeight="1">
      <c r="D33" s="40"/>
      <c r="E33" s="40"/>
      <c r="F33" s="34"/>
      <c r="G33" s="40"/>
      <c r="H33" s="26"/>
      <c r="I33" s="28"/>
      <c r="J33" s="8"/>
      <c r="K33" s="26"/>
      <c r="L33" s="28"/>
      <c r="M33" s="26"/>
      <c r="N33" s="28"/>
      <c r="O33" s="8"/>
      <c r="P33" s="26"/>
      <c r="Q33" s="33"/>
    </row>
    <row r="34" spans="4:17" ht="23.1" customHeight="1">
      <c r="D34" s="40"/>
      <c r="E34" s="40"/>
      <c r="F34" s="34"/>
      <c r="G34" s="40"/>
      <c r="H34" s="26"/>
      <c r="I34" s="28"/>
      <c r="J34" s="8"/>
      <c r="K34" s="26"/>
      <c r="L34" s="28"/>
      <c r="M34" s="26"/>
      <c r="N34" s="28"/>
      <c r="O34" s="8"/>
      <c r="P34" s="26"/>
      <c r="Q34" s="33"/>
    </row>
    <row r="35" spans="4:17" ht="23.1" customHeight="1">
      <c r="D35" s="40"/>
      <c r="E35" s="40"/>
      <c r="F35" s="34"/>
      <c r="G35" s="40"/>
      <c r="H35" s="26"/>
      <c r="I35" s="28"/>
      <c r="J35" s="8"/>
      <c r="K35" s="26"/>
      <c r="L35" s="28"/>
      <c r="M35" s="26"/>
      <c r="N35" s="28"/>
      <c r="O35" s="8"/>
      <c r="P35" s="26"/>
      <c r="Q35" s="33"/>
    </row>
    <row r="36" spans="4:17" ht="23.1" customHeight="1">
      <c r="D36" s="40"/>
      <c r="E36" s="40"/>
      <c r="F36" s="34"/>
      <c r="G36" s="40"/>
      <c r="H36" s="26"/>
      <c r="I36" s="28"/>
      <c r="J36" s="8"/>
      <c r="K36" s="26"/>
      <c r="L36" s="28"/>
      <c r="M36" s="26"/>
      <c r="N36" s="28"/>
      <c r="O36" s="8"/>
      <c r="P36" s="26"/>
      <c r="Q36" s="33"/>
    </row>
    <row r="37" spans="4:17" ht="23.1" customHeight="1">
      <c r="D37" s="40"/>
      <c r="E37" s="40"/>
      <c r="F37" s="34"/>
      <c r="G37" s="40"/>
      <c r="H37" s="26"/>
      <c r="I37" s="28"/>
      <c r="J37" s="8"/>
      <c r="K37" s="26"/>
      <c r="L37" s="28"/>
      <c r="M37" s="26"/>
      <c r="N37" s="28"/>
      <c r="O37" s="8"/>
      <c r="P37" s="26"/>
      <c r="Q37" s="33"/>
    </row>
    <row r="38" spans="4:17" ht="23.1" customHeight="1">
      <c r="D38" s="40"/>
      <c r="E38" s="40"/>
      <c r="F38" s="34"/>
      <c r="G38" s="40"/>
      <c r="H38" s="26"/>
      <c r="I38" s="28"/>
      <c r="J38" s="8"/>
      <c r="K38" s="26"/>
      <c r="L38" s="28"/>
      <c r="M38" s="26"/>
      <c r="N38" s="28"/>
      <c r="O38" s="8"/>
      <c r="P38" s="26"/>
      <c r="Q38" s="33"/>
    </row>
    <row r="39" spans="4:17" ht="23.1" customHeight="1">
      <c r="D39" s="40"/>
      <c r="E39" s="40"/>
      <c r="F39" s="34"/>
      <c r="G39" s="40"/>
      <c r="H39" s="26"/>
      <c r="I39" s="28"/>
      <c r="J39" s="8"/>
      <c r="K39" s="26"/>
      <c r="L39" s="28"/>
      <c r="M39" s="26"/>
      <c r="N39" s="28"/>
      <c r="O39" s="8"/>
      <c r="P39" s="26"/>
      <c r="Q39" s="33"/>
    </row>
    <row r="40" spans="4:17" ht="23.1" customHeight="1">
      <c r="D40" s="40"/>
      <c r="E40" s="40"/>
      <c r="F40" s="34"/>
      <c r="G40" s="40"/>
      <c r="H40" s="26"/>
      <c r="I40" s="28"/>
      <c r="J40" s="8"/>
      <c r="K40" s="26"/>
      <c r="L40" s="28"/>
      <c r="M40" s="26"/>
      <c r="N40" s="28"/>
      <c r="O40" s="8"/>
      <c r="P40" s="26"/>
      <c r="Q40" s="33"/>
    </row>
    <row r="41" spans="4:17" ht="23.1" customHeight="1">
      <c r="D41" s="40"/>
      <c r="E41" s="40"/>
      <c r="F41" s="34"/>
      <c r="G41" s="40"/>
      <c r="H41" s="26"/>
      <c r="I41" s="28"/>
      <c r="J41" s="8"/>
      <c r="K41" s="26"/>
      <c r="L41" s="28"/>
      <c r="M41" s="26"/>
      <c r="N41" s="28"/>
      <c r="O41" s="8"/>
      <c r="P41" s="26"/>
      <c r="Q41" s="33"/>
    </row>
    <row r="42" spans="4:17" ht="23.1" customHeight="1">
      <c r="D42" s="40"/>
      <c r="E42" s="40"/>
      <c r="F42" s="34"/>
      <c r="G42" s="40"/>
      <c r="H42" s="26"/>
      <c r="I42" s="28"/>
      <c r="J42" s="8"/>
      <c r="K42" s="26"/>
      <c r="L42" s="28"/>
      <c r="M42" s="26"/>
      <c r="N42" s="28"/>
      <c r="O42" s="8"/>
      <c r="P42" s="26"/>
      <c r="Q42" s="33"/>
    </row>
    <row r="43" spans="4:17" ht="23.1" customHeight="1">
      <c r="D43" s="40"/>
      <c r="E43" s="40"/>
      <c r="F43" s="34"/>
      <c r="G43" s="40"/>
      <c r="H43" s="26"/>
      <c r="I43" s="28"/>
      <c r="J43" s="8"/>
      <c r="K43" s="26"/>
      <c r="L43" s="28"/>
      <c r="M43" s="26"/>
      <c r="N43" s="28"/>
      <c r="O43" s="8"/>
      <c r="P43" s="26"/>
      <c r="Q43" s="33"/>
    </row>
    <row r="44" spans="4:17" ht="23.1" customHeight="1">
      <c r="D44" s="40"/>
      <c r="E44" s="40"/>
      <c r="F44" s="34"/>
      <c r="G44" s="40"/>
      <c r="H44" s="26"/>
      <c r="I44" s="28"/>
      <c r="J44" s="8"/>
      <c r="K44" s="26"/>
      <c r="L44" s="28"/>
      <c r="M44" s="26"/>
      <c r="N44" s="28"/>
      <c r="O44" s="8"/>
      <c r="P44" s="26"/>
      <c r="Q44" s="33"/>
    </row>
    <row r="45" spans="4:17" ht="23.1" customHeight="1">
      <c r="D45" s="40"/>
      <c r="E45" s="40"/>
      <c r="F45" s="34"/>
      <c r="G45" s="40"/>
      <c r="H45" s="26"/>
      <c r="I45" s="28"/>
      <c r="J45" s="8"/>
      <c r="K45" s="26"/>
      <c r="L45" s="28"/>
      <c r="M45" s="26"/>
      <c r="N45" s="28"/>
      <c r="O45" s="8"/>
      <c r="P45" s="26"/>
      <c r="Q45" s="33"/>
    </row>
    <row r="46" spans="4:17" ht="23.1" customHeight="1">
      <c r="D46" s="40"/>
      <c r="E46" s="40"/>
      <c r="F46" s="34"/>
      <c r="G46" s="40"/>
      <c r="H46" s="26"/>
      <c r="I46" s="28"/>
      <c r="J46" s="8"/>
      <c r="K46" s="26"/>
      <c r="L46" s="28"/>
      <c r="M46" s="26"/>
      <c r="N46" s="28"/>
      <c r="O46" s="8"/>
      <c r="P46" s="26"/>
      <c r="Q46" s="33"/>
    </row>
    <row r="47" spans="4:17" ht="23.1" customHeight="1">
      <c r="D47" s="40"/>
      <c r="E47" s="40"/>
      <c r="F47" s="34"/>
      <c r="G47" s="40"/>
      <c r="H47" s="26"/>
      <c r="I47" s="28"/>
      <c r="J47" s="8"/>
      <c r="K47" s="26"/>
      <c r="L47" s="28"/>
      <c r="M47" s="26"/>
      <c r="N47" s="28"/>
      <c r="O47" s="8"/>
      <c r="P47" s="26"/>
      <c r="Q47" s="33"/>
    </row>
    <row r="48" spans="4:17" ht="23.1" customHeight="1">
      <c r="D48" s="40"/>
      <c r="E48" s="40"/>
      <c r="F48" s="34"/>
      <c r="G48" s="40"/>
      <c r="H48" s="26"/>
      <c r="I48" s="28"/>
      <c r="J48" s="8"/>
      <c r="K48" s="26"/>
      <c r="L48" s="28"/>
      <c r="M48" s="26"/>
      <c r="N48" s="28"/>
      <c r="O48" s="8"/>
      <c r="P48" s="26"/>
      <c r="Q48" s="33"/>
    </row>
    <row r="49" spans="1:29" ht="23.1" customHeight="1">
      <c r="D49" s="40"/>
      <c r="E49" s="40"/>
      <c r="F49" s="34"/>
      <c r="G49" s="40"/>
      <c r="H49" s="26"/>
      <c r="I49" s="28"/>
      <c r="J49" s="8"/>
      <c r="K49" s="26"/>
      <c r="L49" s="28"/>
      <c r="M49" s="26"/>
      <c r="N49" s="28"/>
      <c r="O49" s="8"/>
      <c r="P49" s="26"/>
      <c r="Q49" s="33"/>
    </row>
    <row r="50" spans="1:29" ht="23.1" customHeight="1">
      <c r="D50" s="40"/>
      <c r="E50" s="40"/>
      <c r="F50" s="34"/>
      <c r="G50" s="40"/>
      <c r="H50" s="26"/>
      <c r="I50" s="28"/>
      <c r="J50" s="8"/>
      <c r="K50" s="26"/>
      <c r="L50" s="28"/>
      <c r="M50" s="26"/>
      <c r="N50" s="28"/>
      <c r="O50" s="8"/>
      <c r="P50" s="26"/>
      <c r="Q50" s="33"/>
    </row>
    <row r="51" spans="1:29" ht="23.1" customHeight="1">
      <c r="D51" s="40"/>
      <c r="E51" s="40"/>
      <c r="F51" s="34"/>
      <c r="G51" s="40"/>
      <c r="H51" s="26"/>
      <c r="I51" s="28"/>
      <c r="J51" s="8"/>
      <c r="K51" s="26"/>
      <c r="L51" s="28"/>
      <c r="M51" s="26"/>
      <c r="N51" s="28"/>
      <c r="O51" s="8"/>
      <c r="P51" s="26"/>
      <c r="Q51" s="33"/>
    </row>
    <row r="52" spans="1:29" ht="23.1" customHeight="1">
      <c r="D52" s="40"/>
      <c r="E52" s="40"/>
      <c r="F52" s="34"/>
      <c r="G52" s="40"/>
      <c r="H52" s="26"/>
      <c r="I52" s="28"/>
      <c r="J52" s="8"/>
      <c r="K52" s="26"/>
      <c r="L52" s="28"/>
      <c r="M52" s="26"/>
      <c r="N52" s="28"/>
      <c r="O52" s="8"/>
      <c r="P52" s="26"/>
      <c r="Q52" s="33"/>
    </row>
    <row r="53" spans="1:29" ht="23.1" customHeight="1">
      <c r="D53" s="40"/>
      <c r="E53" s="40"/>
      <c r="F53" s="34"/>
      <c r="G53" s="40"/>
      <c r="H53" s="26"/>
      <c r="I53" s="28"/>
      <c r="J53" s="8"/>
      <c r="K53" s="26"/>
      <c r="L53" s="28"/>
      <c r="M53" s="26"/>
      <c r="N53" s="28"/>
      <c r="O53" s="8"/>
      <c r="P53" s="26"/>
      <c r="Q53" s="33"/>
    </row>
    <row r="54" spans="1:29" ht="23.1" customHeight="1">
      <c r="D54" s="40"/>
      <c r="E54" s="40"/>
      <c r="F54" s="34"/>
      <c r="G54" s="40"/>
      <c r="H54" s="26"/>
      <c r="I54" s="28"/>
      <c r="J54" s="8"/>
      <c r="K54" s="26"/>
      <c r="L54" s="28"/>
      <c r="M54" s="26"/>
      <c r="N54" s="28"/>
      <c r="O54" s="8"/>
      <c r="P54" s="26"/>
      <c r="Q54" s="33"/>
    </row>
    <row r="55" spans="1:29" ht="23.1" customHeight="1">
      <c r="B55" s="6" t="s">
        <v>305</v>
      </c>
      <c r="D55" s="40" t="s">
        <v>306</v>
      </c>
      <c r="E55" s="40"/>
      <c r="F55" s="34"/>
      <c r="G55" s="40"/>
      <c r="H55" s="26"/>
      <c r="I55" s="28"/>
      <c r="J55" s="8"/>
      <c r="K55" s="26"/>
      <c r="L55" s="28"/>
      <c r="M55" s="26"/>
      <c r="N55" s="28"/>
      <c r="O55" s="8"/>
      <c r="P55" s="26"/>
      <c r="Q55" s="33"/>
    </row>
    <row r="56" spans="1:29" ht="23.1" customHeight="1">
      <c r="B56" s="6" t="s">
        <v>273</v>
      </c>
      <c r="D56" s="41" t="s">
        <v>310</v>
      </c>
      <c r="E56" s="42"/>
      <c r="F56" s="42"/>
      <c r="G56" s="42"/>
      <c r="H56" s="42"/>
      <c r="I56" s="42"/>
      <c r="J56" s="42"/>
      <c r="K56" s="42"/>
      <c r="L56" s="42"/>
      <c r="M56" s="42"/>
      <c r="N56" s="42"/>
      <c r="O56" s="42"/>
      <c r="P56" s="42"/>
      <c r="Q56" s="43"/>
    </row>
    <row r="57" spans="1:29" ht="23.1" customHeight="1">
      <c r="A57" s="6" t="s">
        <v>215</v>
      </c>
      <c r="B57" s="6" t="s">
        <v>308</v>
      </c>
      <c r="C57" s="6" t="s">
        <v>94</v>
      </c>
      <c r="D57" s="40" t="s">
        <v>95</v>
      </c>
      <c r="E57" s="40" t="s">
        <v>96</v>
      </c>
      <c r="F57" s="34" t="s">
        <v>97</v>
      </c>
      <c r="G57" s="40">
        <v>81</v>
      </c>
      <c r="H57" s="26"/>
      <c r="I57" s="28"/>
      <c r="J57" s="8"/>
      <c r="K57" s="26"/>
      <c r="L57" s="28"/>
      <c r="M57" s="26"/>
      <c r="N57" s="28"/>
      <c r="O57" s="8"/>
      <c r="P57" s="26"/>
      <c r="Q57" s="33"/>
      <c r="AB57" s="9">
        <f>I57</f>
        <v>0</v>
      </c>
      <c r="AC57" s="9">
        <f>G57*H57</f>
        <v>0</v>
      </c>
    </row>
    <row r="58" spans="1:29" ht="23.1" customHeight="1">
      <c r="A58" s="6" t="s">
        <v>218</v>
      </c>
      <c r="B58" s="6" t="s">
        <v>308</v>
      </c>
      <c r="C58" s="6" t="s">
        <v>102</v>
      </c>
      <c r="D58" s="40" t="s">
        <v>103</v>
      </c>
      <c r="E58" s="40" t="s">
        <v>104</v>
      </c>
      <c r="F58" s="34" t="s">
        <v>97</v>
      </c>
      <c r="G58" s="40">
        <v>17</v>
      </c>
      <c r="H58" s="26"/>
      <c r="I58" s="28"/>
      <c r="J58" s="8"/>
      <c r="K58" s="26"/>
      <c r="L58" s="28"/>
      <c r="M58" s="26"/>
      <c r="N58" s="28"/>
      <c r="O58" s="8"/>
      <c r="P58" s="26"/>
      <c r="Q58" s="33"/>
      <c r="AC58" s="9">
        <f>G58*H58</f>
        <v>0</v>
      </c>
    </row>
    <row r="59" spans="1:29" ht="23.1" customHeight="1">
      <c r="A59" s="6" t="s">
        <v>219</v>
      </c>
      <c r="B59" s="6" t="s">
        <v>308</v>
      </c>
      <c r="C59" s="6" t="s">
        <v>105</v>
      </c>
      <c r="D59" s="40" t="s">
        <v>106</v>
      </c>
      <c r="E59" s="40" t="s">
        <v>104</v>
      </c>
      <c r="F59" s="34" t="s">
        <v>107</v>
      </c>
      <c r="G59" s="40">
        <v>16</v>
      </c>
      <c r="H59" s="26"/>
      <c r="I59" s="28"/>
      <c r="J59" s="8"/>
      <c r="K59" s="26"/>
      <c r="L59" s="28"/>
      <c r="M59" s="26"/>
      <c r="N59" s="28"/>
      <c r="O59" s="8"/>
      <c r="P59" s="26"/>
      <c r="Q59" s="33"/>
    </row>
    <row r="60" spans="1:29" ht="23.1" customHeight="1">
      <c r="A60" s="6" t="s">
        <v>221</v>
      </c>
      <c r="B60" s="6" t="s">
        <v>308</v>
      </c>
      <c r="C60" s="6" t="s">
        <v>111</v>
      </c>
      <c r="D60" s="40" t="s">
        <v>112</v>
      </c>
      <c r="E60" s="40" t="s">
        <v>113</v>
      </c>
      <c r="F60" s="34" t="s">
        <v>107</v>
      </c>
      <c r="G60" s="40">
        <v>8</v>
      </c>
      <c r="H60" s="26"/>
      <c r="I60" s="28"/>
      <c r="J60" s="8"/>
      <c r="K60" s="26"/>
      <c r="L60" s="28"/>
      <c r="M60" s="26"/>
      <c r="N60" s="28"/>
      <c r="O60" s="8"/>
      <c r="P60" s="26"/>
      <c r="Q60" s="33"/>
    </row>
    <row r="61" spans="1:29" ht="23.1" customHeight="1">
      <c r="A61" s="6" t="s">
        <v>223</v>
      </c>
      <c r="B61" s="6" t="s">
        <v>308</v>
      </c>
      <c r="C61" s="6" t="s">
        <v>117</v>
      </c>
      <c r="D61" s="40" t="s">
        <v>118</v>
      </c>
      <c r="E61" s="40" t="s">
        <v>119</v>
      </c>
      <c r="F61" s="34" t="s">
        <v>107</v>
      </c>
      <c r="G61" s="40">
        <v>8</v>
      </c>
      <c r="H61" s="26"/>
      <c r="I61" s="28"/>
      <c r="J61" s="8"/>
      <c r="K61" s="26"/>
      <c r="L61" s="28"/>
      <c r="M61" s="26"/>
      <c r="N61" s="28"/>
      <c r="O61" s="8"/>
      <c r="P61" s="26"/>
      <c r="Q61" s="33"/>
    </row>
    <row r="62" spans="1:29" ht="23.1" customHeight="1">
      <c r="A62" s="6" t="s">
        <v>232</v>
      </c>
      <c r="B62" s="6" t="s">
        <v>308</v>
      </c>
      <c r="C62" s="6" t="s">
        <v>141</v>
      </c>
      <c r="D62" s="40" t="s">
        <v>142</v>
      </c>
      <c r="E62" s="40" t="s">
        <v>143</v>
      </c>
      <c r="F62" s="34" t="s">
        <v>97</v>
      </c>
      <c r="G62" s="40">
        <v>212</v>
      </c>
      <c r="H62" s="26"/>
      <c r="I62" s="28"/>
      <c r="J62" s="8"/>
      <c r="K62" s="26"/>
      <c r="L62" s="28"/>
      <c r="M62" s="26"/>
      <c r="N62" s="28"/>
      <c r="O62" s="8"/>
      <c r="P62" s="26"/>
      <c r="Q62" s="33"/>
      <c r="AC62" s="9">
        <f>G62*H62</f>
        <v>0</v>
      </c>
    </row>
    <row r="63" spans="1:29" ht="23.1" customHeight="1">
      <c r="A63" s="6" t="s">
        <v>236</v>
      </c>
      <c r="B63" s="6" t="s">
        <v>308</v>
      </c>
      <c r="C63" s="6" t="s">
        <v>151</v>
      </c>
      <c r="D63" s="40" t="s">
        <v>152</v>
      </c>
      <c r="E63" s="40" t="s">
        <v>153</v>
      </c>
      <c r="F63" s="34" t="s">
        <v>107</v>
      </c>
      <c r="G63" s="40">
        <v>24</v>
      </c>
      <c r="H63" s="26"/>
      <c r="I63" s="28"/>
      <c r="J63" s="8"/>
      <c r="K63" s="26"/>
      <c r="L63" s="28"/>
      <c r="M63" s="26"/>
      <c r="N63" s="28"/>
      <c r="O63" s="8"/>
      <c r="P63" s="26"/>
      <c r="Q63" s="33"/>
    </row>
    <row r="64" spans="1:29" ht="23.1" customHeight="1">
      <c r="A64" s="6" t="s">
        <v>241</v>
      </c>
      <c r="B64" s="6" t="s">
        <v>308</v>
      </c>
      <c r="C64" s="6" t="s">
        <v>163</v>
      </c>
      <c r="D64" s="40" t="s">
        <v>164</v>
      </c>
      <c r="E64" s="40" t="s">
        <v>165</v>
      </c>
      <c r="F64" s="34" t="s">
        <v>107</v>
      </c>
      <c r="G64" s="40">
        <v>8</v>
      </c>
      <c r="H64" s="26"/>
      <c r="I64" s="28"/>
      <c r="J64" s="8"/>
      <c r="K64" s="26"/>
      <c r="L64" s="28"/>
      <c r="M64" s="26"/>
      <c r="N64" s="28"/>
      <c r="O64" s="8"/>
      <c r="P64" s="26"/>
      <c r="Q64" s="33"/>
    </row>
    <row r="65" spans="1:31" ht="23.1" customHeight="1">
      <c r="A65" s="6" t="s">
        <v>242</v>
      </c>
      <c r="B65" s="6" t="s">
        <v>308</v>
      </c>
      <c r="C65" s="6" t="s">
        <v>154</v>
      </c>
      <c r="D65" s="40" t="s">
        <v>166</v>
      </c>
      <c r="E65" s="40"/>
      <c r="F65" s="34" t="s">
        <v>167</v>
      </c>
      <c r="G65" s="40">
        <v>1</v>
      </c>
      <c r="H65" s="26"/>
      <c r="I65" s="28"/>
      <c r="J65" s="8"/>
      <c r="K65" s="26"/>
      <c r="L65" s="28"/>
      <c r="M65" s="26"/>
      <c r="N65" s="28"/>
      <c r="O65" s="8"/>
      <c r="P65" s="26"/>
      <c r="Q65" s="33"/>
    </row>
    <row r="66" spans="1:31" ht="23.1" customHeight="1">
      <c r="A66" s="6" t="s">
        <v>282</v>
      </c>
      <c r="B66" s="6" t="s">
        <v>308</v>
      </c>
      <c r="C66" s="6" t="s">
        <v>283</v>
      </c>
      <c r="D66" s="40" t="s">
        <v>284</v>
      </c>
      <c r="E66" s="40" t="s">
        <v>285</v>
      </c>
      <c r="F66" s="34" t="s">
        <v>286</v>
      </c>
      <c r="G66" s="40">
        <v>49</v>
      </c>
      <c r="H66" s="26"/>
      <c r="I66" s="28"/>
      <c r="J66" s="8"/>
      <c r="K66" s="26"/>
      <c r="L66" s="28"/>
      <c r="M66" s="26"/>
      <c r="N66" s="28"/>
      <c r="O66" s="8"/>
      <c r="P66" s="26"/>
      <c r="Q66" s="33"/>
    </row>
    <row r="67" spans="1:31" ht="23.1" customHeight="1">
      <c r="A67" s="6" t="s">
        <v>312</v>
      </c>
      <c r="B67" s="6" t="s">
        <v>308</v>
      </c>
      <c r="C67" s="6" t="s">
        <v>313</v>
      </c>
      <c r="D67" s="40" t="s">
        <v>314</v>
      </c>
      <c r="E67" s="40" t="s">
        <v>315</v>
      </c>
      <c r="F67" s="34" t="s">
        <v>167</v>
      </c>
      <c r="G67" s="40">
        <v>1</v>
      </c>
      <c r="H67" s="26"/>
      <c r="I67" s="28"/>
      <c r="J67" s="8"/>
      <c r="K67" s="26"/>
      <c r="L67" s="28"/>
      <c r="M67" s="26"/>
      <c r="N67" s="28"/>
      <c r="O67" s="8"/>
      <c r="P67" s="26"/>
      <c r="Q67" s="33"/>
      <c r="AB67" s="9">
        <f>TRUNC(SUM(AB56:AB66))</f>
        <v>0</v>
      </c>
    </row>
    <row r="68" spans="1:31" ht="23.1" customHeight="1">
      <c r="A68" s="6" t="s">
        <v>316</v>
      </c>
      <c r="B68" s="6" t="s">
        <v>308</v>
      </c>
      <c r="C68" s="6" t="s">
        <v>317</v>
      </c>
      <c r="D68" s="40" t="s">
        <v>318</v>
      </c>
      <c r="E68" s="40" t="s">
        <v>319</v>
      </c>
      <c r="F68" s="34" t="s">
        <v>167</v>
      </c>
      <c r="G68" s="40">
        <v>1</v>
      </c>
      <c r="H68" s="26"/>
      <c r="I68" s="28"/>
      <c r="J68" s="8"/>
      <c r="K68" s="26"/>
      <c r="L68" s="28"/>
      <c r="M68" s="26"/>
      <c r="N68" s="28"/>
      <c r="O68" s="8"/>
      <c r="P68" s="26"/>
      <c r="Q68" s="33"/>
      <c r="AC68" s="9">
        <f>TRUNC(TRUNC(SUM(AC56:AC67))*옵션!$B$33/100)</f>
        <v>0</v>
      </c>
      <c r="AD68" s="9">
        <f>TRUNC(SUM(I56:I67))+TRUNC(SUM(N56:N67))</f>
        <v>0</v>
      </c>
    </row>
    <row r="69" spans="1:31" ht="23.1" customHeight="1">
      <c r="A69" s="6" t="s">
        <v>257</v>
      </c>
      <c r="B69" s="6" t="s">
        <v>308</v>
      </c>
      <c r="C69" s="6" t="s">
        <v>200</v>
      </c>
      <c r="D69" s="40" t="s">
        <v>201</v>
      </c>
      <c r="E69" s="40" t="s">
        <v>202</v>
      </c>
      <c r="F69" s="34" t="s">
        <v>203</v>
      </c>
      <c r="G69" s="40" t="e">
        <f>#REF!</f>
        <v>#REF!</v>
      </c>
      <c r="H69" s="26"/>
      <c r="I69" s="28"/>
      <c r="J69" s="8"/>
      <c r="K69" s="26"/>
      <c r="L69" s="28"/>
      <c r="M69" s="26"/>
      <c r="N69" s="28"/>
      <c r="O69" s="8"/>
      <c r="P69" s="26"/>
      <c r="Q69" s="33"/>
      <c r="AE69" s="9">
        <f>L69</f>
        <v>0</v>
      </c>
    </row>
    <row r="70" spans="1:31" ht="23.1" customHeight="1">
      <c r="A70" s="6" t="s">
        <v>260</v>
      </c>
      <c r="B70" s="6" t="s">
        <v>308</v>
      </c>
      <c r="C70" s="6" t="s">
        <v>208</v>
      </c>
      <c r="D70" s="40" t="s">
        <v>201</v>
      </c>
      <c r="E70" s="40" t="s">
        <v>209</v>
      </c>
      <c r="F70" s="34" t="s">
        <v>203</v>
      </c>
      <c r="G70" s="40" t="e">
        <f>#REF!</f>
        <v>#REF!</v>
      </c>
      <c r="H70" s="26"/>
      <c r="I70" s="28"/>
      <c r="J70" s="8"/>
      <c r="K70" s="26"/>
      <c r="L70" s="28"/>
      <c r="M70" s="26"/>
      <c r="N70" s="28"/>
      <c r="O70" s="8"/>
      <c r="P70" s="26"/>
      <c r="Q70" s="33"/>
      <c r="AE70" s="9">
        <f>L70</f>
        <v>0</v>
      </c>
    </row>
    <row r="71" spans="1:31" ht="23.1" customHeight="1">
      <c r="A71" s="6" t="s">
        <v>301</v>
      </c>
      <c r="B71" s="6" t="s">
        <v>308</v>
      </c>
      <c r="C71" s="6" t="s">
        <v>302</v>
      </c>
      <c r="D71" s="40" t="s">
        <v>303</v>
      </c>
      <c r="E71" s="40" t="s">
        <v>304</v>
      </c>
      <c r="F71" s="34" t="s">
        <v>167</v>
      </c>
      <c r="G71" s="40">
        <v>1</v>
      </c>
      <c r="H71" s="26"/>
      <c r="I71" s="28"/>
      <c r="J71" s="8"/>
      <c r="K71" s="26"/>
      <c r="L71" s="28"/>
      <c r="M71" s="26"/>
      <c r="N71" s="28"/>
      <c r="O71" s="8"/>
      <c r="P71" s="26"/>
      <c r="Q71" s="33"/>
    </row>
    <row r="72" spans="1:31" ht="23.1" customHeight="1">
      <c r="D72" s="40"/>
      <c r="E72" s="40"/>
      <c r="F72" s="34"/>
      <c r="G72" s="40"/>
      <c r="H72" s="26"/>
      <c r="I72" s="28"/>
      <c r="J72" s="8"/>
      <c r="K72" s="26"/>
      <c r="L72" s="28"/>
      <c r="M72" s="26"/>
      <c r="N72" s="28"/>
      <c r="O72" s="8"/>
      <c r="P72" s="26"/>
      <c r="Q72" s="33"/>
      <c r="AC72" s="9">
        <f>TRUNC(AE72*옵션!$B$36/100)</f>
        <v>0</v>
      </c>
      <c r="AD72" s="9">
        <f>TRUNC(SUM(L56:L70))</f>
        <v>0</v>
      </c>
      <c r="AE72" s="9">
        <f>TRUNC(SUM(AE56:AE71))</f>
        <v>0</v>
      </c>
    </row>
    <row r="73" spans="1:31" ht="23.1" customHeight="1">
      <c r="D73" s="40"/>
      <c r="E73" s="40"/>
      <c r="F73" s="34"/>
      <c r="G73" s="40"/>
      <c r="H73" s="26"/>
      <c r="I73" s="28"/>
      <c r="J73" s="8"/>
      <c r="K73" s="26"/>
      <c r="L73" s="28"/>
      <c r="M73" s="26"/>
      <c r="N73" s="28"/>
      <c r="O73" s="8"/>
      <c r="P73" s="26"/>
      <c r="Q73" s="33"/>
    </row>
    <row r="74" spans="1:31" ht="23.1" customHeight="1">
      <c r="D74" s="40"/>
      <c r="E74" s="40"/>
      <c r="F74" s="34"/>
      <c r="G74" s="40"/>
      <c r="H74" s="26"/>
      <c r="I74" s="28"/>
      <c r="J74" s="8"/>
      <c r="K74" s="26"/>
      <c r="L74" s="28"/>
      <c r="M74" s="26"/>
      <c r="N74" s="28"/>
      <c r="O74" s="8"/>
      <c r="P74" s="26"/>
      <c r="Q74" s="33"/>
    </row>
    <row r="75" spans="1:31" ht="23.1" customHeight="1">
      <c r="D75" s="40"/>
      <c r="E75" s="40"/>
      <c r="F75" s="34"/>
      <c r="G75" s="40"/>
      <c r="H75" s="26"/>
      <c r="I75" s="28"/>
      <c r="J75" s="8"/>
      <c r="K75" s="26"/>
      <c r="L75" s="28"/>
      <c r="M75" s="26"/>
      <c r="N75" s="28"/>
      <c r="O75" s="8"/>
      <c r="P75" s="26"/>
      <c r="Q75" s="33"/>
    </row>
    <row r="76" spans="1:31" ht="23.1" customHeight="1">
      <c r="D76" s="40"/>
      <c r="E76" s="40"/>
      <c r="F76" s="34"/>
      <c r="G76" s="40"/>
      <c r="H76" s="26"/>
      <c r="I76" s="28"/>
      <c r="J76" s="8"/>
      <c r="K76" s="26"/>
      <c r="L76" s="28"/>
      <c r="M76" s="26"/>
      <c r="N76" s="28"/>
      <c r="O76" s="8"/>
      <c r="P76" s="26"/>
      <c r="Q76" s="33"/>
    </row>
    <row r="77" spans="1:31" ht="23.1" customHeight="1">
      <c r="D77" s="40"/>
      <c r="E77" s="40"/>
      <c r="F77" s="34"/>
      <c r="G77" s="40"/>
      <c r="H77" s="26"/>
      <c r="I77" s="28"/>
      <c r="J77" s="8"/>
      <c r="K77" s="26"/>
      <c r="L77" s="28"/>
      <c r="M77" s="26"/>
      <c r="N77" s="28"/>
      <c r="O77" s="8"/>
      <c r="P77" s="26"/>
      <c r="Q77" s="33"/>
    </row>
    <row r="78" spans="1:31" ht="23.1" customHeight="1">
      <c r="D78" s="40"/>
      <c r="E78" s="40"/>
      <c r="F78" s="34"/>
      <c r="G78" s="40"/>
      <c r="H78" s="26"/>
      <c r="I78" s="28"/>
      <c r="J78" s="8"/>
      <c r="K78" s="26"/>
      <c r="L78" s="28"/>
      <c r="M78" s="26"/>
      <c r="N78" s="28"/>
      <c r="O78" s="8"/>
      <c r="P78" s="26"/>
      <c r="Q78" s="33"/>
    </row>
    <row r="79" spans="1:31" ht="23.1" customHeight="1">
      <c r="D79" s="40"/>
      <c r="E79" s="40"/>
      <c r="F79" s="34"/>
      <c r="G79" s="40"/>
      <c r="H79" s="26"/>
      <c r="I79" s="28"/>
      <c r="J79" s="8"/>
      <c r="K79" s="26"/>
      <c r="L79" s="28"/>
      <c r="M79" s="26"/>
      <c r="N79" s="28"/>
      <c r="O79" s="8"/>
      <c r="P79" s="26"/>
      <c r="Q79" s="33"/>
    </row>
    <row r="80" spans="1:31" ht="23.1" customHeight="1">
      <c r="D80" s="40"/>
      <c r="E80" s="40"/>
      <c r="F80" s="34"/>
      <c r="G80" s="40"/>
      <c r="H80" s="26"/>
      <c r="I80" s="28"/>
      <c r="J80" s="8"/>
      <c r="K80" s="26"/>
      <c r="L80" s="28"/>
      <c r="M80" s="26"/>
      <c r="N80" s="28"/>
      <c r="O80" s="8"/>
      <c r="P80" s="26"/>
      <c r="Q80" s="33"/>
    </row>
    <row r="81" spans="2:17" ht="23.1" customHeight="1">
      <c r="B81" s="6" t="s">
        <v>305</v>
      </c>
      <c r="D81" s="40" t="s">
        <v>306</v>
      </c>
      <c r="E81" s="40"/>
      <c r="F81" s="34"/>
      <c r="G81" s="40"/>
      <c r="H81" s="26"/>
      <c r="I81" s="28"/>
      <c r="J81" s="8"/>
      <c r="K81" s="26"/>
      <c r="L81" s="28"/>
      <c r="M81" s="26"/>
      <c r="N81" s="28"/>
      <c r="O81" s="8"/>
      <c r="P81" s="26"/>
      <c r="Q81" s="33"/>
    </row>
  </sheetData>
  <mergeCells count="16">
    <mergeCell ref="D4:Q4"/>
    <mergeCell ref="D56:Q56"/>
    <mergeCell ref="A2:A3"/>
    <mergeCell ref="B2:B3"/>
    <mergeCell ref="C2:C3"/>
    <mergeCell ref="W1:Y1"/>
    <mergeCell ref="D1:N1"/>
    <mergeCell ref="E2:E3"/>
    <mergeCell ref="D2:D3"/>
    <mergeCell ref="J2:L2"/>
    <mergeCell ref="M2:N2"/>
    <mergeCell ref="G2:G3"/>
    <mergeCell ref="H2:I2"/>
    <mergeCell ref="P2:P3"/>
    <mergeCell ref="F2:F3"/>
    <mergeCell ref="Q2:Q3"/>
  </mergeCells>
  <phoneticPr fontId="2" type="noConversion"/>
  <printOptions horizontalCentered="1" verticalCentered="1"/>
  <pageMargins left="0.25" right="0.25" top="0.75" bottom="0.75" header="0.3" footer="0.3"/>
  <pageSetup paperSize="9"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55"/>
  <sheetViews>
    <sheetView showZeros="0" view="pageBreakPreview" topLeftCell="D1" zoomScaleNormal="100" zoomScaleSheetLayoutView="100" workbookViewId="0">
      <pane ySplit="3" topLeftCell="A4" activePane="bottomLeft" state="frozen"/>
      <selection activeCell="C729" sqref="C728:C729"/>
      <selection pane="bottomLeft" activeCell="C729" sqref="C728:C729"/>
    </sheetView>
  </sheetViews>
  <sheetFormatPr defaultColWidth="8.88671875" defaultRowHeight="21.95" customHeight="1"/>
  <cols>
    <col min="1" max="1" width="4.6640625" style="3" hidden="1" customWidth="1"/>
    <col min="2" max="2" width="6.5546875" style="6" hidden="1" customWidth="1"/>
    <col min="3" max="3" width="10.77734375" style="6" hidden="1" customWidth="1"/>
    <col min="4" max="5" width="24.33203125" style="24" customWidth="1"/>
    <col min="6" max="6" width="4.5546875" style="1" customWidth="1"/>
    <col min="7" max="7" width="10.109375" style="5" customWidth="1"/>
    <col min="8" max="8" width="9.33203125" style="5" customWidth="1"/>
    <col min="9" max="9" width="10" style="5" customWidth="1"/>
    <col min="10" max="10" width="5.21875" style="1" customWidth="1"/>
    <col min="11" max="11" width="4.77734375" style="6" hidden="1" customWidth="1"/>
    <col min="12" max="12" width="14.109375" style="24" customWidth="1"/>
    <col min="13" max="13" width="7.21875" style="5" customWidth="1"/>
    <col min="14" max="14" width="5.44140625" style="1" customWidth="1"/>
    <col min="15" max="15" width="8.77734375" style="5" customWidth="1"/>
    <col min="16" max="16" width="2.44140625" style="9" hidden="1" customWidth="1"/>
    <col min="17" max="17" width="1.21875" style="9" hidden="1" customWidth="1"/>
    <col min="18" max="18" width="5.109375" style="9" hidden="1" customWidth="1"/>
    <col min="19" max="19" width="11.77734375" style="24" customWidth="1"/>
    <col min="20" max="20" width="10" style="3" customWidth="1"/>
    <col min="21" max="29" width="8.88671875" style="3"/>
    <col min="30" max="55" width="11.77734375" style="3" customWidth="1"/>
    <col min="56" max="16384" width="8.88671875" style="3"/>
  </cols>
  <sheetData>
    <row r="1" spans="1:27" ht="21.95" customHeight="1">
      <c r="B1" s="6" t="s">
        <v>263</v>
      </c>
      <c r="D1" s="52" t="s">
        <v>264</v>
      </c>
      <c r="E1" s="53"/>
      <c r="F1" s="53"/>
      <c r="G1" s="53"/>
      <c r="H1" s="53"/>
      <c r="I1" s="53"/>
      <c r="J1" s="53"/>
      <c r="K1" s="53"/>
      <c r="L1" s="53"/>
      <c r="M1" s="53"/>
      <c r="N1" s="53"/>
      <c r="O1" s="53"/>
      <c r="P1" s="23"/>
      <c r="Q1" s="23"/>
      <c r="R1" s="23"/>
      <c r="AA1" s="3" t="s">
        <v>265</v>
      </c>
    </row>
    <row r="2" spans="1:27" s="36" customFormat="1" ht="21.95" customHeight="1">
      <c r="A2" s="51" t="s">
        <v>68</v>
      </c>
      <c r="B2" s="46" t="s">
        <v>69</v>
      </c>
      <c r="C2" s="46" t="s">
        <v>70</v>
      </c>
      <c r="D2" s="49" t="s">
        <v>71</v>
      </c>
      <c r="E2" s="49" t="s">
        <v>72</v>
      </c>
      <c r="F2" s="54" t="s">
        <v>73</v>
      </c>
      <c r="G2" s="54" t="s">
        <v>74</v>
      </c>
      <c r="H2" s="54"/>
      <c r="I2" s="54"/>
      <c r="J2" s="54"/>
      <c r="K2" s="47" t="s">
        <v>70</v>
      </c>
      <c r="L2" s="54" t="s">
        <v>75</v>
      </c>
      <c r="M2" s="54"/>
      <c r="N2" s="54"/>
      <c r="O2" s="54"/>
      <c r="P2" s="54" t="s">
        <v>76</v>
      </c>
      <c r="Q2" s="54"/>
      <c r="R2" s="54"/>
      <c r="S2" s="49" t="s">
        <v>77</v>
      </c>
      <c r="T2" s="55" t="s">
        <v>78</v>
      </c>
    </row>
    <row r="3" spans="1:27" s="36" customFormat="1" ht="21.95" customHeight="1">
      <c r="A3" s="51"/>
      <c r="B3" s="46"/>
      <c r="C3" s="46"/>
      <c r="D3" s="49"/>
      <c r="E3" s="49"/>
      <c r="F3" s="54"/>
      <c r="G3" s="37" t="s">
        <v>79</v>
      </c>
      <c r="H3" s="37" t="s">
        <v>80</v>
      </c>
      <c r="I3" s="37" t="s">
        <v>81</v>
      </c>
      <c r="J3" s="37" t="s">
        <v>82</v>
      </c>
      <c r="K3" s="47"/>
      <c r="L3" s="34" t="s">
        <v>83</v>
      </c>
      <c r="M3" s="37" t="s">
        <v>84</v>
      </c>
      <c r="N3" s="37" t="s">
        <v>85</v>
      </c>
      <c r="O3" s="37" t="s">
        <v>86</v>
      </c>
      <c r="P3" s="37" t="s">
        <v>87</v>
      </c>
      <c r="Q3" s="37" t="s">
        <v>88</v>
      </c>
      <c r="R3" s="37" t="s">
        <v>89</v>
      </c>
      <c r="S3" s="49"/>
      <c r="T3" s="55"/>
    </row>
    <row r="4" spans="1:27" ht="21.95" customHeight="1">
      <c r="B4" s="6" t="s">
        <v>273</v>
      </c>
      <c r="D4" s="41" t="s">
        <v>272</v>
      </c>
      <c r="E4" s="42"/>
      <c r="F4" s="42"/>
      <c r="G4" s="42"/>
      <c r="H4" s="42"/>
      <c r="I4" s="42"/>
      <c r="J4" s="42"/>
      <c r="K4" s="42"/>
      <c r="L4" s="42"/>
      <c r="M4" s="42"/>
      <c r="N4" s="42"/>
      <c r="O4" s="42"/>
      <c r="P4" s="42"/>
      <c r="Q4" s="42"/>
      <c r="R4" s="42"/>
      <c r="S4" s="42"/>
      <c r="T4" s="43"/>
    </row>
    <row r="5" spans="1:27" ht="21.95" customHeight="1">
      <c r="B5" s="6" t="s">
        <v>266</v>
      </c>
      <c r="C5" s="6" t="s">
        <v>186</v>
      </c>
      <c r="D5" s="40" t="s">
        <v>187</v>
      </c>
      <c r="E5" s="40" t="s">
        <v>188</v>
      </c>
      <c r="F5" s="37" t="s">
        <v>107</v>
      </c>
      <c r="G5" s="7">
        <v>1</v>
      </c>
      <c r="H5" s="7">
        <f>IF(I5&lt;&gt;0, G5-I5, "")</f>
        <v>0</v>
      </c>
      <c r="I5" s="7">
        <v>1</v>
      </c>
      <c r="J5" s="37"/>
      <c r="K5" s="39" t="s">
        <v>257</v>
      </c>
      <c r="L5" s="40" t="s">
        <v>202</v>
      </c>
      <c r="M5" s="7">
        <v>3.5999999999999997E-2</v>
      </c>
      <c r="N5" s="37">
        <v>150</v>
      </c>
      <c r="O5" s="7">
        <f>IF(I5*M5=0, "", I5*M5*(N5/100))</f>
        <v>5.3999999999999992E-2</v>
      </c>
      <c r="P5" s="8"/>
      <c r="Q5" s="8">
        <f>TRUNC(P5*M5*N5/100)</f>
        <v>0</v>
      </c>
      <c r="R5" s="8"/>
      <c r="S5" s="40" t="s">
        <v>267</v>
      </c>
      <c r="T5" s="38"/>
      <c r="AA5" s="3">
        <f>O5</f>
        <v>5.3999999999999992E-2</v>
      </c>
    </row>
    <row r="6" spans="1:27" ht="21.95" customHeight="1">
      <c r="B6" s="6" t="s">
        <v>266</v>
      </c>
      <c r="C6" s="6" t="s">
        <v>200</v>
      </c>
      <c r="D6" s="40" t="s">
        <v>201</v>
      </c>
      <c r="E6" s="40" t="s">
        <v>202</v>
      </c>
      <c r="F6" s="37" t="s">
        <v>203</v>
      </c>
      <c r="G6" s="7">
        <f>IF(H6*I6/100 &lt;1, TRUNC(H6*I6/100, 옵션!$E$13), TRUNC(H6*I6/100, 옵션!$E$13))</f>
        <v>4.8599999999999997E-2</v>
      </c>
      <c r="H6" s="7">
        <f>옵션!$B$13</f>
        <v>90</v>
      </c>
      <c r="I6" s="7">
        <f>SUM(AA5:AA5)</f>
        <v>5.3999999999999992E-2</v>
      </c>
      <c r="J6" s="37"/>
      <c r="K6" s="39"/>
      <c r="L6" s="40"/>
      <c r="M6" s="7"/>
      <c r="N6" s="37"/>
      <c r="O6" s="7" t="str">
        <f>IF(I6*M6=0, "", I6*M6*(N6/100))</f>
        <v/>
      </c>
      <c r="P6" s="8"/>
      <c r="Q6" s="8">
        <f>TRUNC(P6*M6*N6/100)</f>
        <v>0</v>
      </c>
      <c r="R6" s="8"/>
      <c r="S6" s="40"/>
      <c r="T6" s="38"/>
      <c r="Z6" s="3" t="s">
        <v>268</v>
      </c>
      <c r="AA6" s="3">
        <f>SUM(AA5:AA5)</f>
        <v>5.3999999999999992E-2</v>
      </c>
    </row>
    <row r="7" spans="1:27" ht="21.95" customHeight="1">
      <c r="B7" s="6" t="s">
        <v>273</v>
      </c>
      <c r="D7" s="41" t="s">
        <v>274</v>
      </c>
      <c r="E7" s="42"/>
      <c r="F7" s="42"/>
      <c r="G7" s="42"/>
      <c r="H7" s="42"/>
      <c r="I7" s="42"/>
      <c r="J7" s="42"/>
      <c r="K7" s="42"/>
      <c r="L7" s="42"/>
      <c r="M7" s="42"/>
      <c r="N7" s="42"/>
      <c r="O7" s="42"/>
      <c r="P7" s="42"/>
      <c r="Q7" s="42"/>
      <c r="R7" s="42"/>
      <c r="S7" s="42"/>
      <c r="T7" s="43"/>
    </row>
    <row r="8" spans="1:27" ht="21.95" customHeight="1">
      <c r="B8" s="6" t="s">
        <v>266</v>
      </c>
      <c r="C8" s="6" t="s">
        <v>186</v>
      </c>
      <c r="D8" s="40" t="s">
        <v>187</v>
      </c>
      <c r="E8" s="40" t="s">
        <v>188</v>
      </c>
      <c r="F8" s="37" t="s">
        <v>107</v>
      </c>
      <c r="G8" s="7">
        <v>1</v>
      </c>
      <c r="H8" s="7">
        <f>IF(I8&lt;&gt;0, G8-I8, "")</f>
        <v>0</v>
      </c>
      <c r="I8" s="7">
        <v>1</v>
      </c>
      <c r="J8" s="37"/>
      <c r="K8" s="39" t="s">
        <v>257</v>
      </c>
      <c r="L8" s="40" t="s">
        <v>202</v>
      </c>
      <c r="M8" s="7">
        <v>3.5999999999999997E-2</v>
      </c>
      <c r="N8" s="37">
        <v>150</v>
      </c>
      <c r="O8" s="7">
        <f>IF(I8*M8=0, "", I8*M8*(N8/100))</f>
        <v>5.3999999999999992E-2</v>
      </c>
      <c r="P8" s="8"/>
      <c r="Q8" s="8">
        <f>TRUNC(P8*M8*N8/100)</f>
        <v>0</v>
      </c>
      <c r="R8" s="8"/>
      <c r="S8" s="40" t="s">
        <v>267</v>
      </c>
      <c r="T8" s="38"/>
      <c r="AA8" s="3">
        <f>O8</f>
        <v>5.3999999999999992E-2</v>
      </c>
    </row>
    <row r="9" spans="1:27" ht="21.95" customHeight="1">
      <c r="B9" s="6" t="s">
        <v>266</v>
      </c>
      <c r="C9" s="6" t="s">
        <v>200</v>
      </c>
      <c r="D9" s="40" t="s">
        <v>201</v>
      </c>
      <c r="E9" s="40" t="s">
        <v>202</v>
      </c>
      <c r="F9" s="37" t="s">
        <v>203</v>
      </c>
      <c r="G9" s="7">
        <f>IF(H9*I9/100 &lt;1, TRUNC(H9*I9/100, 옵션!$E$13), TRUNC(H9*I9/100, 옵션!$E$13))</f>
        <v>4.8599999999999997E-2</v>
      </c>
      <c r="H9" s="7">
        <f>옵션!$B$13</f>
        <v>90</v>
      </c>
      <c r="I9" s="7">
        <f>SUM(AA8:AA8)</f>
        <v>5.3999999999999992E-2</v>
      </c>
      <c r="J9" s="37"/>
      <c r="K9" s="39"/>
      <c r="L9" s="40"/>
      <c r="M9" s="7"/>
      <c r="N9" s="37"/>
      <c r="O9" s="7" t="str">
        <f>IF(I9*M9=0, "", I9*M9*(N9/100))</f>
        <v/>
      </c>
      <c r="P9" s="8"/>
      <c r="Q9" s="8">
        <f>TRUNC(P9*M9*N9/100)</f>
        <v>0</v>
      </c>
      <c r="R9" s="8"/>
      <c r="S9" s="40"/>
      <c r="T9" s="38"/>
      <c r="Z9" s="3" t="s">
        <v>268</v>
      </c>
      <c r="AA9" s="3">
        <f>SUM(AA8:AA8)</f>
        <v>5.3999999999999992E-2</v>
      </c>
    </row>
    <row r="10" spans="1:27" ht="21.95" customHeight="1">
      <c r="B10" s="6" t="s">
        <v>273</v>
      </c>
      <c r="D10" s="41" t="s">
        <v>275</v>
      </c>
      <c r="E10" s="42"/>
      <c r="F10" s="42"/>
      <c r="G10" s="42"/>
      <c r="H10" s="42"/>
      <c r="I10" s="42"/>
      <c r="J10" s="42"/>
      <c r="K10" s="42"/>
      <c r="L10" s="42"/>
      <c r="M10" s="42"/>
      <c r="N10" s="42"/>
      <c r="O10" s="42"/>
      <c r="P10" s="42"/>
      <c r="Q10" s="42"/>
      <c r="R10" s="42"/>
      <c r="S10" s="42"/>
      <c r="T10" s="43"/>
    </row>
    <row r="11" spans="1:27" ht="21.95" customHeight="1">
      <c r="B11" s="6" t="s">
        <v>266</v>
      </c>
      <c r="C11" s="6" t="s">
        <v>186</v>
      </c>
      <c r="D11" s="40" t="s">
        <v>187</v>
      </c>
      <c r="E11" s="40" t="s">
        <v>188</v>
      </c>
      <c r="F11" s="37" t="s">
        <v>107</v>
      </c>
      <c r="G11" s="7">
        <v>1</v>
      </c>
      <c r="H11" s="7">
        <f>IF(I11&lt;&gt;0, G11-I11, "")</f>
        <v>0</v>
      </c>
      <c r="I11" s="7">
        <v>1</v>
      </c>
      <c r="J11" s="37"/>
      <c r="K11" s="39" t="s">
        <v>257</v>
      </c>
      <c r="L11" s="40" t="s">
        <v>202</v>
      </c>
      <c r="M11" s="7">
        <v>3.5999999999999997E-2</v>
      </c>
      <c r="N11" s="37">
        <v>150</v>
      </c>
      <c r="O11" s="7">
        <f>IF(I11*M11=0, "", I11*M11*(N11/100))</f>
        <v>5.3999999999999992E-2</v>
      </c>
      <c r="P11" s="8"/>
      <c r="Q11" s="8">
        <f>TRUNC(P11*M11*N11/100)</f>
        <v>0</v>
      </c>
      <c r="R11" s="8"/>
      <c r="S11" s="40" t="s">
        <v>267</v>
      </c>
      <c r="T11" s="38"/>
      <c r="AA11" s="3">
        <f>O11</f>
        <v>5.3999999999999992E-2</v>
      </c>
    </row>
    <row r="12" spans="1:27" ht="21.95" customHeight="1">
      <c r="B12" s="6" t="s">
        <v>266</v>
      </c>
      <c r="C12" s="6" t="s">
        <v>200</v>
      </c>
      <c r="D12" s="40" t="s">
        <v>201</v>
      </c>
      <c r="E12" s="40" t="s">
        <v>202</v>
      </c>
      <c r="F12" s="37" t="s">
        <v>203</v>
      </c>
      <c r="G12" s="7">
        <f>IF(H12*I12/100 &lt;1, TRUNC(H12*I12/100, 옵션!$E$13), TRUNC(H12*I12/100, 옵션!$E$13))</f>
        <v>4.8599999999999997E-2</v>
      </c>
      <c r="H12" s="7">
        <f>옵션!$B$13</f>
        <v>90</v>
      </c>
      <c r="I12" s="7">
        <f>SUM(AA11:AA11)</f>
        <v>5.3999999999999992E-2</v>
      </c>
      <c r="J12" s="37"/>
      <c r="K12" s="39"/>
      <c r="L12" s="40"/>
      <c r="M12" s="7"/>
      <c r="N12" s="37"/>
      <c r="O12" s="7" t="str">
        <f>IF(I12*M12=0, "", I12*M12*(N12/100))</f>
        <v/>
      </c>
      <c r="P12" s="8"/>
      <c r="Q12" s="8">
        <f>TRUNC(P12*M12*N12/100)</f>
        <v>0</v>
      </c>
      <c r="R12" s="8"/>
      <c r="S12" s="40"/>
      <c r="T12" s="38"/>
      <c r="Z12" s="3" t="s">
        <v>268</v>
      </c>
      <c r="AA12" s="3">
        <f>SUM(AA11:AA11)</f>
        <v>5.3999999999999992E-2</v>
      </c>
    </row>
    <row r="13" spans="1:27" ht="21.95" customHeight="1">
      <c r="B13" s="6" t="s">
        <v>273</v>
      </c>
      <c r="D13" s="41" t="s">
        <v>276</v>
      </c>
      <c r="E13" s="42"/>
      <c r="F13" s="42"/>
      <c r="G13" s="42"/>
      <c r="H13" s="42"/>
      <c r="I13" s="42"/>
      <c r="J13" s="42"/>
      <c r="K13" s="42"/>
      <c r="L13" s="42"/>
      <c r="M13" s="42"/>
      <c r="N13" s="42"/>
      <c r="O13" s="42"/>
      <c r="P13" s="42"/>
      <c r="Q13" s="42"/>
      <c r="R13" s="42"/>
      <c r="S13" s="42"/>
      <c r="T13" s="43"/>
    </row>
    <row r="14" spans="1:27" ht="21.95" customHeight="1">
      <c r="B14" s="6" t="s">
        <v>266</v>
      </c>
      <c r="C14" s="6" t="s">
        <v>186</v>
      </c>
      <c r="D14" s="40" t="s">
        <v>187</v>
      </c>
      <c r="E14" s="40" t="s">
        <v>188</v>
      </c>
      <c r="F14" s="37" t="s">
        <v>107</v>
      </c>
      <c r="G14" s="7">
        <v>1</v>
      </c>
      <c r="H14" s="7">
        <f>IF(I14&lt;&gt;0, G14-I14, "")</f>
        <v>0</v>
      </c>
      <c r="I14" s="7">
        <v>1</v>
      </c>
      <c r="J14" s="37"/>
      <c r="K14" s="39" t="s">
        <v>257</v>
      </c>
      <c r="L14" s="40" t="s">
        <v>202</v>
      </c>
      <c r="M14" s="7">
        <v>3.5999999999999997E-2</v>
      </c>
      <c r="N14" s="37">
        <v>150</v>
      </c>
      <c r="O14" s="7">
        <f>IF(I14*M14=0, "", I14*M14*(N14/100))</f>
        <v>5.3999999999999992E-2</v>
      </c>
      <c r="P14" s="8"/>
      <c r="Q14" s="8">
        <f>TRUNC(P14*M14*N14/100)</f>
        <v>0</v>
      </c>
      <c r="R14" s="8"/>
      <c r="S14" s="40" t="s">
        <v>267</v>
      </c>
      <c r="T14" s="38"/>
      <c r="AA14" s="3">
        <f>O14</f>
        <v>5.3999999999999992E-2</v>
      </c>
    </row>
    <row r="15" spans="1:27" ht="21.95" customHeight="1">
      <c r="B15" s="6" t="s">
        <v>266</v>
      </c>
      <c r="C15" s="6" t="s">
        <v>200</v>
      </c>
      <c r="D15" s="40" t="s">
        <v>201</v>
      </c>
      <c r="E15" s="40" t="s">
        <v>202</v>
      </c>
      <c r="F15" s="37" t="s">
        <v>203</v>
      </c>
      <c r="G15" s="7">
        <f>IF(H15*I15/100 &lt;1, TRUNC(H15*I15/100, 옵션!$E$13), TRUNC(H15*I15/100, 옵션!$E$13))</f>
        <v>4.8599999999999997E-2</v>
      </c>
      <c r="H15" s="7">
        <f>옵션!$B$13</f>
        <v>90</v>
      </c>
      <c r="I15" s="7">
        <f>SUM(AA14:AA14)</f>
        <v>5.3999999999999992E-2</v>
      </c>
      <c r="J15" s="37"/>
      <c r="K15" s="39"/>
      <c r="L15" s="40"/>
      <c r="M15" s="7"/>
      <c r="N15" s="37"/>
      <c r="O15" s="7" t="str">
        <f>IF(I15*M15=0, "", I15*M15*(N15/100))</f>
        <v/>
      </c>
      <c r="P15" s="8"/>
      <c r="Q15" s="8">
        <f>TRUNC(P15*M15*N15/100)</f>
        <v>0</v>
      </c>
      <c r="R15" s="8"/>
      <c r="S15" s="40"/>
      <c r="T15" s="38"/>
      <c r="Z15" s="3" t="s">
        <v>268</v>
      </c>
      <c r="AA15" s="3">
        <f>SUM(AA14:AA14)</f>
        <v>5.3999999999999992E-2</v>
      </c>
    </row>
    <row r="16" spans="1:27" ht="21.95" customHeight="1">
      <c r="B16" s="6" t="s">
        <v>273</v>
      </c>
      <c r="D16" s="41" t="s">
        <v>277</v>
      </c>
      <c r="E16" s="42"/>
      <c r="F16" s="42"/>
      <c r="G16" s="42"/>
      <c r="H16" s="42"/>
      <c r="I16" s="42"/>
      <c r="J16" s="42"/>
      <c r="K16" s="42"/>
      <c r="L16" s="42"/>
      <c r="M16" s="42"/>
      <c r="N16" s="42"/>
      <c r="O16" s="42"/>
      <c r="P16" s="42"/>
      <c r="Q16" s="42"/>
      <c r="R16" s="42"/>
      <c r="S16" s="42"/>
      <c r="T16" s="43"/>
    </row>
    <row r="17" spans="2:27" ht="21.95" customHeight="1">
      <c r="B17" s="6" t="s">
        <v>266</v>
      </c>
      <c r="C17" s="6" t="s">
        <v>186</v>
      </c>
      <c r="D17" s="40" t="s">
        <v>187</v>
      </c>
      <c r="E17" s="40" t="s">
        <v>188</v>
      </c>
      <c r="F17" s="37" t="s">
        <v>107</v>
      </c>
      <c r="G17" s="7">
        <v>1</v>
      </c>
      <c r="H17" s="7">
        <f>IF(I17&lt;&gt;0, G17-I17, "")</f>
        <v>0</v>
      </c>
      <c r="I17" s="7">
        <v>1</v>
      </c>
      <c r="J17" s="37"/>
      <c r="K17" s="39" t="s">
        <v>257</v>
      </c>
      <c r="L17" s="40" t="s">
        <v>202</v>
      </c>
      <c r="M17" s="7">
        <v>3.5999999999999997E-2</v>
      </c>
      <c r="N17" s="37">
        <v>150</v>
      </c>
      <c r="O17" s="7">
        <f>IF(I17*M17=0, "", I17*M17*(N17/100))</f>
        <v>5.3999999999999992E-2</v>
      </c>
      <c r="P17" s="8"/>
      <c r="Q17" s="8">
        <f>TRUNC(P17*M17*N17/100)</f>
        <v>0</v>
      </c>
      <c r="R17" s="8"/>
      <c r="S17" s="40" t="s">
        <v>267</v>
      </c>
      <c r="T17" s="38"/>
      <c r="AA17" s="3">
        <f>O17</f>
        <v>5.3999999999999992E-2</v>
      </c>
    </row>
    <row r="18" spans="2:27" ht="21.95" customHeight="1">
      <c r="B18" s="6" t="s">
        <v>266</v>
      </c>
      <c r="C18" s="6" t="s">
        <v>200</v>
      </c>
      <c r="D18" s="40" t="s">
        <v>201</v>
      </c>
      <c r="E18" s="40" t="s">
        <v>202</v>
      </c>
      <c r="F18" s="37" t="s">
        <v>203</v>
      </c>
      <c r="G18" s="7">
        <f>IF(H18*I18/100 &lt;1, TRUNC(H18*I18/100, 옵션!$E$13), TRUNC(H18*I18/100, 옵션!$E$13))</f>
        <v>4.8599999999999997E-2</v>
      </c>
      <c r="H18" s="7">
        <f>옵션!$B$13</f>
        <v>90</v>
      </c>
      <c r="I18" s="7">
        <f>SUM(AA17:AA17)</f>
        <v>5.3999999999999992E-2</v>
      </c>
      <c r="J18" s="37"/>
      <c r="K18" s="39"/>
      <c r="L18" s="40"/>
      <c r="M18" s="7"/>
      <c r="N18" s="37"/>
      <c r="O18" s="7" t="str">
        <f>IF(I18*M18=0, "", I18*M18*(N18/100))</f>
        <v/>
      </c>
      <c r="P18" s="8"/>
      <c r="Q18" s="8">
        <f>TRUNC(P18*M18*N18/100)</f>
        <v>0</v>
      </c>
      <c r="R18" s="8"/>
      <c r="S18" s="40"/>
      <c r="T18" s="38"/>
      <c r="Z18" s="3" t="s">
        <v>268</v>
      </c>
      <c r="AA18" s="3">
        <f>SUM(AA17:AA17)</f>
        <v>5.3999999999999992E-2</v>
      </c>
    </row>
    <row r="19" spans="2:27" ht="21.95" customHeight="1">
      <c r="B19" s="6" t="s">
        <v>273</v>
      </c>
      <c r="D19" s="41" t="s">
        <v>278</v>
      </c>
      <c r="E19" s="42"/>
      <c r="F19" s="42"/>
      <c r="G19" s="42"/>
      <c r="H19" s="42"/>
      <c r="I19" s="42"/>
      <c r="J19" s="42"/>
      <c r="K19" s="42"/>
      <c r="L19" s="42"/>
      <c r="M19" s="42"/>
      <c r="N19" s="42"/>
      <c r="O19" s="42"/>
      <c r="P19" s="42"/>
      <c r="Q19" s="42"/>
      <c r="R19" s="42"/>
      <c r="S19" s="42"/>
      <c r="T19" s="43"/>
    </row>
    <row r="20" spans="2:27" ht="21.95" customHeight="1">
      <c r="B20" s="6" t="s">
        <v>266</v>
      </c>
      <c r="C20" s="6" t="s">
        <v>186</v>
      </c>
      <c r="D20" s="40" t="s">
        <v>187</v>
      </c>
      <c r="E20" s="40" t="s">
        <v>188</v>
      </c>
      <c r="F20" s="37" t="s">
        <v>107</v>
      </c>
      <c r="G20" s="7">
        <v>1</v>
      </c>
      <c r="H20" s="7">
        <f>IF(I20&lt;&gt;0, G20-I20, "")</f>
        <v>0</v>
      </c>
      <c r="I20" s="7">
        <v>1</v>
      </c>
      <c r="J20" s="37"/>
      <c r="K20" s="39" t="s">
        <v>257</v>
      </c>
      <c r="L20" s="40" t="s">
        <v>202</v>
      </c>
      <c r="M20" s="7">
        <v>3.5999999999999997E-2</v>
      </c>
      <c r="N20" s="37">
        <v>150</v>
      </c>
      <c r="O20" s="7">
        <f>IF(I20*M20=0, "", I20*M20*(N20/100))</f>
        <v>5.3999999999999992E-2</v>
      </c>
      <c r="P20" s="8"/>
      <c r="Q20" s="8">
        <f>TRUNC(P20*M20*N20/100)</f>
        <v>0</v>
      </c>
      <c r="R20" s="8"/>
      <c r="S20" s="40" t="s">
        <v>267</v>
      </c>
      <c r="T20" s="38"/>
      <c r="AA20" s="3">
        <f>O20</f>
        <v>5.3999999999999992E-2</v>
      </c>
    </row>
    <row r="21" spans="2:27" ht="21.95" customHeight="1">
      <c r="B21" s="6" t="s">
        <v>266</v>
      </c>
      <c r="C21" s="6" t="s">
        <v>200</v>
      </c>
      <c r="D21" s="40" t="s">
        <v>201</v>
      </c>
      <c r="E21" s="40" t="s">
        <v>202</v>
      </c>
      <c r="F21" s="37" t="s">
        <v>203</v>
      </c>
      <c r="G21" s="7">
        <f>IF(H21*I21/100 &lt;1, TRUNC(H21*I21/100, 옵션!$E$13), TRUNC(H21*I21/100, 옵션!$E$13))</f>
        <v>4.8599999999999997E-2</v>
      </c>
      <c r="H21" s="7">
        <f>옵션!$B$13</f>
        <v>90</v>
      </c>
      <c r="I21" s="7">
        <f>SUM(AA20:AA20)</f>
        <v>5.3999999999999992E-2</v>
      </c>
      <c r="J21" s="37"/>
      <c r="K21" s="39"/>
      <c r="L21" s="40"/>
      <c r="M21" s="7"/>
      <c r="N21" s="37"/>
      <c r="O21" s="7" t="str">
        <f>IF(I21*M21=0, "", I21*M21*(N21/100))</f>
        <v/>
      </c>
      <c r="P21" s="8"/>
      <c r="Q21" s="8">
        <f>TRUNC(P21*M21*N21/100)</f>
        <v>0</v>
      </c>
      <c r="R21" s="8"/>
      <c r="S21" s="40"/>
      <c r="T21" s="38"/>
      <c r="Z21" s="3" t="s">
        <v>268</v>
      </c>
      <c r="AA21" s="3">
        <f>SUM(AA20:AA20)</f>
        <v>5.3999999999999992E-2</v>
      </c>
    </row>
    <row r="22" spans="2:27" ht="21.95" customHeight="1">
      <c r="B22" s="6" t="s">
        <v>273</v>
      </c>
      <c r="D22" s="41" t="s">
        <v>279</v>
      </c>
      <c r="E22" s="42"/>
      <c r="F22" s="42"/>
      <c r="G22" s="42"/>
      <c r="H22" s="42"/>
      <c r="I22" s="42"/>
      <c r="J22" s="42"/>
      <c r="K22" s="42"/>
      <c r="L22" s="42"/>
      <c r="M22" s="42"/>
      <c r="N22" s="42"/>
      <c r="O22" s="42"/>
      <c r="P22" s="42"/>
      <c r="Q22" s="42"/>
      <c r="R22" s="42"/>
      <c r="S22" s="42"/>
      <c r="T22" s="43"/>
    </row>
    <row r="23" spans="2:27" ht="21.95" customHeight="1">
      <c r="B23" s="6" t="s">
        <v>266</v>
      </c>
      <c r="C23" s="6" t="s">
        <v>269</v>
      </c>
      <c r="D23" s="40" t="s">
        <v>270</v>
      </c>
      <c r="E23" s="40" t="s">
        <v>271</v>
      </c>
      <c r="F23" s="37" t="s">
        <v>167</v>
      </c>
      <c r="G23" s="7">
        <v>1</v>
      </c>
      <c r="H23" s="7">
        <f>IF(I23&lt;&gt;0, G23-I23, "")</f>
        <v>0</v>
      </c>
      <c r="I23" s="7">
        <v>1</v>
      </c>
      <c r="J23" s="37"/>
      <c r="K23" s="39" t="s">
        <v>257</v>
      </c>
      <c r="L23" s="40" t="s">
        <v>202</v>
      </c>
      <c r="M23" s="7">
        <v>6.1499999999999999E-2</v>
      </c>
      <c r="N23" s="37">
        <v>100</v>
      </c>
      <c r="O23" s="7">
        <f>IF(I23*M23=0, "", I23*M23*(N23/100))</f>
        <v>6.1499999999999999E-2</v>
      </c>
      <c r="P23" s="8"/>
      <c r="Q23" s="8">
        <f>TRUNC(P23*M23*N23/100)</f>
        <v>0</v>
      </c>
      <c r="R23" s="8"/>
      <c r="S23" s="40"/>
      <c r="T23" s="38"/>
      <c r="AA23" s="3">
        <f>O23</f>
        <v>6.1499999999999999E-2</v>
      </c>
    </row>
    <row r="24" spans="2:27" ht="21.95" customHeight="1">
      <c r="B24" s="6" t="s">
        <v>266</v>
      </c>
      <c r="C24" s="6" t="s">
        <v>200</v>
      </c>
      <c r="D24" s="40" t="s">
        <v>201</v>
      </c>
      <c r="E24" s="40" t="s">
        <v>202</v>
      </c>
      <c r="F24" s="37" t="s">
        <v>203</v>
      </c>
      <c r="G24" s="7">
        <f>IF(H24*I24/100 &lt;1, TRUNC(H24*I24/100, 옵션!$E$13), TRUNC(H24*I24/100, 옵션!$E$13))</f>
        <v>5.5350000000000003E-2</v>
      </c>
      <c r="H24" s="7">
        <f>옵션!$B$13</f>
        <v>90</v>
      </c>
      <c r="I24" s="7">
        <f>SUM(AA23:AA23)</f>
        <v>6.1499999999999999E-2</v>
      </c>
      <c r="J24" s="37"/>
      <c r="K24" s="39"/>
      <c r="L24" s="40"/>
      <c r="M24" s="7"/>
      <c r="N24" s="37"/>
      <c r="O24" s="7" t="str">
        <f>IF(I24*M24=0, "", I24*M24*(N24/100))</f>
        <v/>
      </c>
      <c r="P24" s="8"/>
      <c r="Q24" s="8">
        <f>TRUNC(P24*M24*N24/100)</f>
        <v>0</v>
      </c>
      <c r="R24" s="8"/>
      <c r="S24" s="40"/>
      <c r="T24" s="38"/>
      <c r="Z24" s="3" t="s">
        <v>268</v>
      </c>
      <c r="AA24" s="3">
        <f>SUM(AA23:AA23)</f>
        <v>6.1499999999999999E-2</v>
      </c>
    </row>
    <row r="25" spans="2:27" ht="21.95" customHeight="1">
      <c r="B25" s="6" t="s">
        <v>273</v>
      </c>
      <c r="D25" s="41" t="s">
        <v>280</v>
      </c>
      <c r="E25" s="42"/>
      <c r="F25" s="42"/>
      <c r="G25" s="42"/>
      <c r="H25" s="42"/>
      <c r="I25" s="42"/>
      <c r="J25" s="42"/>
      <c r="K25" s="42"/>
      <c r="L25" s="42"/>
      <c r="M25" s="42"/>
      <c r="N25" s="42"/>
      <c r="O25" s="42"/>
      <c r="P25" s="42"/>
      <c r="Q25" s="42"/>
      <c r="R25" s="42"/>
      <c r="S25" s="42"/>
      <c r="T25" s="43"/>
    </row>
    <row r="26" spans="2:27" ht="21.95" customHeight="1">
      <c r="B26" s="6" t="s">
        <v>266</v>
      </c>
      <c r="C26" s="6" t="s">
        <v>186</v>
      </c>
      <c r="D26" s="40" t="s">
        <v>187</v>
      </c>
      <c r="E26" s="40" t="s">
        <v>188</v>
      </c>
      <c r="F26" s="37" t="s">
        <v>107</v>
      </c>
      <c r="G26" s="7">
        <v>2</v>
      </c>
      <c r="H26" s="7">
        <f>IF(I26&lt;&gt;0, G26-I26, "")</f>
        <v>0</v>
      </c>
      <c r="I26" s="7">
        <v>2</v>
      </c>
      <c r="J26" s="37"/>
      <c r="K26" s="39" t="s">
        <v>257</v>
      </c>
      <c r="L26" s="40" t="s">
        <v>202</v>
      </c>
      <c r="M26" s="7">
        <v>3.5999999999999997E-2</v>
      </c>
      <c r="N26" s="37">
        <v>150</v>
      </c>
      <c r="O26" s="7">
        <f>IF(I26*M26=0, "", I26*M26*(N26/100))</f>
        <v>0.10799999999999998</v>
      </c>
      <c r="P26" s="8"/>
      <c r="Q26" s="8">
        <f>TRUNC(P26*M26*N26/100)</f>
        <v>0</v>
      </c>
      <c r="R26" s="8"/>
      <c r="S26" s="40" t="s">
        <v>267</v>
      </c>
      <c r="T26" s="38"/>
      <c r="AA26" s="3">
        <f>O26</f>
        <v>0.10799999999999998</v>
      </c>
    </row>
    <row r="27" spans="2:27" ht="21.95" customHeight="1">
      <c r="B27" s="6" t="s">
        <v>266</v>
      </c>
      <c r="C27" s="6" t="s">
        <v>200</v>
      </c>
      <c r="D27" s="40" t="s">
        <v>201</v>
      </c>
      <c r="E27" s="40" t="s">
        <v>202</v>
      </c>
      <c r="F27" s="37" t="s">
        <v>203</v>
      </c>
      <c r="G27" s="7">
        <f>IF(H27*I27/100 &lt;1, TRUNC(H27*I27/100, 옵션!$E$13), TRUNC(H27*I27/100, 옵션!$E$13))</f>
        <v>9.7199999999999995E-2</v>
      </c>
      <c r="H27" s="7">
        <f>옵션!$B$13</f>
        <v>90</v>
      </c>
      <c r="I27" s="7">
        <f>SUM(AA26:AA26)</f>
        <v>0.10799999999999998</v>
      </c>
      <c r="J27" s="37"/>
      <c r="K27" s="39"/>
      <c r="L27" s="40"/>
      <c r="M27" s="7"/>
      <c r="N27" s="37"/>
      <c r="O27" s="7" t="str">
        <f>IF(I27*M27=0, "", I27*M27*(N27/100))</f>
        <v/>
      </c>
      <c r="P27" s="8"/>
      <c r="Q27" s="8">
        <f>TRUNC(P27*M27*N27/100)</f>
        <v>0</v>
      </c>
      <c r="R27" s="8"/>
      <c r="S27" s="40"/>
      <c r="T27" s="38"/>
      <c r="Z27" s="3" t="s">
        <v>268</v>
      </c>
      <c r="AA27" s="3">
        <f>SUM(AA26:AA26)</f>
        <v>0.10799999999999998</v>
      </c>
    </row>
    <row r="28" spans="2:27" ht="21.95" customHeight="1">
      <c r="B28" s="6" t="s">
        <v>273</v>
      </c>
      <c r="D28" s="41" t="s">
        <v>281</v>
      </c>
      <c r="E28" s="42"/>
      <c r="F28" s="42"/>
      <c r="G28" s="42"/>
      <c r="H28" s="42"/>
      <c r="I28" s="42"/>
      <c r="J28" s="42"/>
      <c r="K28" s="42"/>
      <c r="L28" s="42"/>
      <c r="M28" s="42"/>
      <c r="N28" s="42"/>
      <c r="O28" s="42"/>
      <c r="P28" s="42"/>
      <c r="Q28" s="42"/>
      <c r="R28" s="42"/>
      <c r="S28" s="42"/>
      <c r="T28" s="43"/>
    </row>
    <row r="29" spans="2:27" ht="21.95" customHeight="1">
      <c r="B29" s="6" t="s">
        <v>266</v>
      </c>
      <c r="C29" s="6" t="s">
        <v>183</v>
      </c>
      <c r="D29" s="40" t="s">
        <v>184</v>
      </c>
      <c r="E29" s="40" t="s">
        <v>185</v>
      </c>
      <c r="F29" s="37" t="s">
        <v>107</v>
      </c>
      <c r="G29" s="7">
        <v>2</v>
      </c>
      <c r="H29" s="7">
        <f>IF(I29&lt;&gt;0, G29-I29, "")</f>
        <v>0</v>
      </c>
      <c r="I29" s="7">
        <v>2</v>
      </c>
      <c r="J29" s="37"/>
      <c r="K29" s="39" t="s">
        <v>257</v>
      </c>
      <c r="L29" s="40" t="s">
        <v>202</v>
      </c>
      <c r="M29" s="7">
        <v>3.5999999999999997E-2</v>
      </c>
      <c r="N29" s="37">
        <v>150</v>
      </c>
      <c r="O29" s="7">
        <f>IF(I29*M29=0, "", I29*M29*(N29/100))</f>
        <v>0.10799999999999998</v>
      </c>
      <c r="P29" s="8"/>
      <c r="Q29" s="8">
        <f>TRUNC(P29*M29*N29/100)</f>
        <v>0</v>
      </c>
      <c r="R29" s="8"/>
      <c r="S29" s="40" t="s">
        <v>267</v>
      </c>
      <c r="T29" s="38"/>
      <c r="AA29" s="3">
        <f>O29</f>
        <v>0.10799999999999998</v>
      </c>
    </row>
    <row r="30" spans="2:27" ht="21.95" customHeight="1">
      <c r="B30" s="6" t="s">
        <v>266</v>
      </c>
      <c r="C30" s="6" t="s">
        <v>200</v>
      </c>
      <c r="D30" s="40" t="s">
        <v>201</v>
      </c>
      <c r="E30" s="40" t="s">
        <v>202</v>
      </c>
      <c r="F30" s="37" t="s">
        <v>203</v>
      </c>
      <c r="G30" s="7">
        <f>IF(H30*I30/100 &lt;1, TRUNC(H30*I30/100, 옵션!$E$13), TRUNC(H30*I30/100, 옵션!$E$13))</f>
        <v>9.7199999999999995E-2</v>
      </c>
      <c r="H30" s="7">
        <f>옵션!$B$13</f>
        <v>90</v>
      </c>
      <c r="I30" s="7">
        <f>SUM(AA29:AA29)</f>
        <v>0.10799999999999998</v>
      </c>
      <c r="J30" s="37"/>
      <c r="K30" s="39"/>
      <c r="L30" s="40"/>
      <c r="M30" s="7"/>
      <c r="N30" s="37"/>
      <c r="O30" s="7" t="str">
        <f>IF(I30*M30=0, "", I30*M30*(N30/100))</f>
        <v/>
      </c>
      <c r="P30" s="8"/>
      <c r="Q30" s="8">
        <f>TRUNC(P30*M30*N30/100)</f>
        <v>0</v>
      </c>
      <c r="R30" s="8"/>
      <c r="S30" s="40"/>
      <c r="T30" s="38"/>
      <c r="Z30" s="3" t="s">
        <v>268</v>
      </c>
      <c r="AA30" s="3">
        <f>SUM(AA29:AA29)</f>
        <v>0.10799999999999998</v>
      </c>
    </row>
    <row r="31" spans="2:27" ht="21.95" customHeight="1">
      <c r="D31" s="40"/>
      <c r="E31" s="40"/>
      <c r="F31" s="37"/>
      <c r="G31" s="7"/>
      <c r="H31" s="7"/>
      <c r="I31" s="7"/>
      <c r="J31" s="37"/>
      <c r="K31" s="39"/>
      <c r="L31" s="40"/>
      <c r="M31" s="7"/>
      <c r="N31" s="37"/>
      <c r="O31" s="7"/>
      <c r="P31" s="8"/>
      <c r="Q31" s="8"/>
      <c r="R31" s="8"/>
      <c r="S31" s="40"/>
      <c r="T31" s="38"/>
    </row>
    <row r="32" spans="2:27" ht="21.95" customHeight="1">
      <c r="D32" s="40"/>
      <c r="E32" s="40"/>
      <c r="F32" s="37"/>
      <c r="G32" s="7"/>
      <c r="H32" s="7"/>
      <c r="I32" s="7"/>
      <c r="J32" s="37"/>
      <c r="K32" s="39"/>
      <c r="L32" s="40"/>
      <c r="M32" s="7"/>
      <c r="N32" s="37"/>
      <c r="O32" s="7"/>
      <c r="P32" s="8"/>
      <c r="Q32" s="8"/>
      <c r="R32" s="8"/>
      <c r="S32" s="40"/>
      <c r="T32" s="38"/>
    </row>
    <row r="33" spans="4:20" ht="21.95" customHeight="1">
      <c r="D33" s="40"/>
      <c r="E33" s="40"/>
      <c r="F33" s="37"/>
      <c r="G33" s="7"/>
      <c r="H33" s="7"/>
      <c r="I33" s="7"/>
      <c r="J33" s="37"/>
      <c r="K33" s="39"/>
      <c r="L33" s="40"/>
      <c r="M33" s="7"/>
      <c r="N33" s="37"/>
      <c r="O33" s="7"/>
      <c r="P33" s="8"/>
      <c r="Q33" s="8"/>
      <c r="R33" s="8"/>
      <c r="S33" s="40"/>
      <c r="T33" s="38"/>
    </row>
    <row r="34" spans="4:20" ht="21.95" customHeight="1">
      <c r="D34" s="40"/>
      <c r="E34" s="40"/>
      <c r="F34" s="37"/>
      <c r="G34" s="7"/>
      <c r="H34" s="7"/>
      <c r="I34" s="7"/>
      <c r="J34" s="37"/>
      <c r="K34" s="39"/>
      <c r="L34" s="40"/>
      <c r="M34" s="7"/>
      <c r="N34" s="37"/>
      <c r="O34" s="7"/>
      <c r="P34" s="8"/>
      <c r="Q34" s="8"/>
      <c r="R34" s="8"/>
      <c r="S34" s="40"/>
      <c r="T34" s="38"/>
    </row>
    <row r="35" spans="4:20" ht="21.95" customHeight="1">
      <c r="D35" s="40"/>
      <c r="E35" s="40"/>
      <c r="F35" s="37"/>
      <c r="G35" s="7"/>
      <c r="H35" s="7"/>
      <c r="I35" s="7"/>
      <c r="J35" s="37"/>
      <c r="K35" s="39"/>
      <c r="L35" s="40"/>
      <c r="M35" s="7"/>
      <c r="N35" s="37"/>
      <c r="O35" s="7"/>
      <c r="P35" s="8"/>
      <c r="Q35" s="8"/>
      <c r="R35" s="8"/>
      <c r="S35" s="40"/>
      <c r="T35" s="38"/>
    </row>
    <row r="36" spans="4:20" ht="21.95" customHeight="1">
      <c r="D36" s="40"/>
      <c r="E36" s="40"/>
      <c r="F36" s="37"/>
      <c r="G36" s="7"/>
      <c r="H36" s="7"/>
      <c r="I36" s="7"/>
      <c r="J36" s="37"/>
      <c r="K36" s="39"/>
      <c r="L36" s="40"/>
      <c r="M36" s="7"/>
      <c r="N36" s="37"/>
      <c r="O36" s="7"/>
      <c r="P36" s="8"/>
      <c r="Q36" s="8"/>
      <c r="R36" s="8"/>
      <c r="S36" s="40"/>
      <c r="T36" s="38"/>
    </row>
    <row r="37" spans="4:20" ht="21.95" customHeight="1">
      <c r="D37" s="40"/>
      <c r="E37" s="40"/>
      <c r="F37" s="37"/>
      <c r="G37" s="7"/>
      <c r="H37" s="7"/>
      <c r="I37" s="7"/>
      <c r="J37" s="37"/>
      <c r="K37" s="39"/>
      <c r="L37" s="40"/>
      <c r="M37" s="7"/>
      <c r="N37" s="37"/>
      <c r="O37" s="7"/>
      <c r="P37" s="8"/>
      <c r="Q37" s="8"/>
      <c r="R37" s="8"/>
      <c r="S37" s="40"/>
      <c r="T37" s="38"/>
    </row>
    <row r="38" spans="4:20" ht="21.95" customHeight="1">
      <c r="D38" s="40"/>
      <c r="E38" s="40"/>
      <c r="F38" s="37"/>
      <c r="G38" s="7"/>
      <c r="H38" s="7"/>
      <c r="I38" s="7"/>
      <c r="J38" s="37"/>
      <c r="K38" s="39"/>
      <c r="L38" s="40"/>
      <c r="M38" s="7"/>
      <c r="N38" s="37"/>
      <c r="O38" s="7"/>
      <c r="P38" s="8"/>
      <c r="Q38" s="8"/>
      <c r="R38" s="8"/>
      <c r="S38" s="40"/>
      <c r="T38" s="38"/>
    </row>
    <row r="39" spans="4:20" ht="21.95" customHeight="1">
      <c r="D39" s="40"/>
      <c r="E39" s="40"/>
      <c r="F39" s="37"/>
      <c r="G39" s="7"/>
      <c r="H39" s="7"/>
      <c r="I39" s="7"/>
      <c r="J39" s="37"/>
      <c r="K39" s="39"/>
      <c r="L39" s="40"/>
      <c r="M39" s="7"/>
      <c r="N39" s="37"/>
      <c r="O39" s="7"/>
      <c r="P39" s="8"/>
      <c r="Q39" s="8"/>
      <c r="R39" s="8"/>
      <c r="S39" s="40"/>
      <c r="T39" s="38"/>
    </row>
    <row r="40" spans="4:20" ht="21.95" customHeight="1">
      <c r="D40" s="40"/>
      <c r="E40" s="40"/>
      <c r="F40" s="37"/>
      <c r="G40" s="7"/>
      <c r="H40" s="7"/>
      <c r="I40" s="7"/>
      <c r="J40" s="37"/>
      <c r="K40" s="39"/>
      <c r="L40" s="40"/>
      <c r="M40" s="7"/>
      <c r="N40" s="37"/>
      <c r="O40" s="7"/>
      <c r="P40" s="8"/>
      <c r="Q40" s="8"/>
      <c r="R40" s="8"/>
      <c r="S40" s="40"/>
      <c r="T40" s="38"/>
    </row>
    <row r="41" spans="4:20" ht="21.95" customHeight="1">
      <c r="D41" s="40"/>
      <c r="E41" s="40"/>
      <c r="F41" s="37"/>
      <c r="G41" s="7"/>
      <c r="H41" s="7"/>
      <c r="I41" s="7"/>
      <c r="J41" s="37"/>
      <c r="K41" s="39"/>
      <c r="L41" s="40"/>
      <c r="M41" s="7"/>
      <c r="N41" s="37"/>
      <c r="O41" s="7"/>
      <c r="P41" s="8"/>
      <c r="Q41" s="8"/>
      <c r="R41" s="8"/>
      <c r="S41" s="40"/>
      <c r="T41" s="38"/>
    </row>
    <row r="42" spans="4:20" ht="21.95" customHeight="1">
      <c r="D42" s="40"/>
      <c r="E42" s="40"/>
      <c r="F42" s="37"/>
      <c r="G42" s="7"/>
      <c r="H42" s="7"/>
      <c r="I42" s="7"/>
      <c r="J42" s="37"/>
      <c r="K42" s="39"/>
      <c r="L42" s="40"/>
      <c r="M42" s="7"/>
      <c r="N42" s="37"/>
      <c r="O42" s="7"/>
      <c r="P42" s="8"/>
      <c r="Q42" s="8"/>
      <c r="R42" s="8"/>
      <c r="S42" s="40"/>
      <c r="T42" s="38"/>
    </row>
    <row r="43" spans="4:20" ht="21.95" customHeight="1">
      <c r="D43" s="40"/>
      <c r="E43" s="40"/>
      <c r="F43" s="37"/>
      <c r="G43" s="7"/>
      <c r="H43" s="7"/>
      <c r="I43" s="7"/>
      <c r="J43" s="37"/>
      <c r="K43" s="39"/>
      <c r="L43" s="40"/>
      <c r="M43" s="7"/>
      <c r="N43" s="37"/>
      <c r="O43" s="7"/>
      <c r="P43" s="8"/>
      <c r="Q43" s="8"/>
      <c r="R43" s="8"/>
      <c r="S43" s="40"/>
      <c r="T43" s="38"/>
    </row>
    <row r="44" spans="4:20" ht="21.95" customHeight="1">
      <c r="D44" s="40"/>
      <c r="E44" s="40"/>
      <c r="F44" s="37"/>
      <c r="G44" s="7"/>
      <c r="H44" s="7"/>
      <c r="I44" s="7"/>
      <c r="J44" s="37"/>
      <c r="K44" s="39"/>
      <c r="L44" s="40"/>
      <c r="M44" s="7"/>
      <c r="N44" s="37"/>
      <c r="O44" s="7"/>
      <c r="P44" s="8"/>
      <c r="Q44" s="8"/>
      <c r="R44" s="8"/>
      <c r="S44" s="40"/>
      <c r="T44" s="38"/>
    </row>
    <row r="45" spans="4:20" ht="21.95" customHeight="1">
      <c r="D45" s="40"/>
      <c r="E45" s="40"/>
      <c r="F45" s="37"/>
      <c r="G45" s="7"/>
      <c r="H45" s="7"/>
      <c r="I45" s="7"/>
      <c r="J45" s="37"/>
      <c r="K45" s="39"/>
      <c r="L45" s="40"/>
      <c r="M45" s="7"/>
      <c r="N45" s="37"/>
      <c r="O45" s="7"/>
      <c r="P45" s="8"/>
      <c r="Q45" s="8"/>
      <c r="R45" s="8"/>
      <c r="S45" s="40"/>
      <c r="T45" s="38"/>
    </row>
    <row r="46" spans="4:20" ht="21.95" customHeight="1">
      <c r="D46" s="40"/>
      <c r="E46" s="40"/>
      <c r="F46" s="37"/>
      <c r="G46" s="7"/>
      <c r="H46" s="7"/>
      <c r="I46" s="7"/>
      <c r="J46" s="37"/>
      <c r="K46" s="39"/>
      <c r="L46" s="40"/>
      <c r="M46" s="7"/>
      <c r="N46" s="37"/>
      <c r="O46" s="7"/>
      <c r="P46" s="8"/>
      <c r="Q46" s="8"/>
      <c r="R46" s="8"/>
      <c r="S46" s="40"/>
      <c r="T46" s="38"/>
    </row>
    <row r="47" spans="4:20" ht="21.95" customHeight="1">
      <c r="D47" s="40"/>
      <c r="E47" s="40"/>
      <c r="F47" s="37"/>
      <c r="G47" s="7"/>
      <c r="H47" s="7"/>
      <c r="I47" s="7"/>
      <c r="J47" s="37"/>
      <c r="K47" s="39"/>
      <c r="L47" s="40"/>
      <c r="M47" s="7"/>
      <c r="N47" s="37"/>
      <c r="O47" s="7"/>
      <c r="P47" s="8"/>
      <c r="Q47" s="8"/>
      <c r="R47" s="8"/>
      <c r="S47" s="40"/>
      <c r="T47" s="38"/>
    </row>
    <row r="48" spans="4:20" ht="21.95" customHeight="1">
      <c r="D48" s="40"/>
      <c r="E48" s="40"/>
      <c r="F48" s="37"/>
      <c r="G48" s="7"/>
      <c r="H48" s="7"/>
      <c r="I48" s="7"/>
      <c r="J48" s="37"/>
      <c r="K48" s="39"/>
      <c r="L48" s="40"/>
      <c r="M48" s="7"/>
      <c r="N48" s="37"/>
      <c r="O48" s="7"/>
      <c r="P48" s="8"/>
      <c r="Q48" s="8"/>
      <c r="R48" s="8"/>
      <c r="S48" s="40"/>
      <c r="T48" s="38"/>
    </row>
    <row r="49" spans="4:20" ht="21.95" customHeight="1">
      <c r="D49" s="40"/>
      <c r="E49" s="40"/>
      <c r="F49" s="37"/>
      <c r="G49" s="7"/>
      <c r="H49" s="7"/>
      <c r="I49" s="7"/>
      <c r="J49" s="37"/>
      <c r="K49" s="39"/>
      <c r="L49" s="40"/>
      <c r="M49" s="7"/>
      <c r="N49" s="37"/>
      <c r="O49" s="7"/>
      <c r="P49" s="8"/>
      <c r="Q49" s="8"/>
      <c r="R49" s="8"/>
      <c r="S49" s="40"/>
      <c r="T49" s="38"/>
    </row>
    <row r="50" spans="4:20" ht="21.95" customHeight="1">
      <c r="D50" s="40"/>
      <c r="E50" s="40"/>
      <c r="F50" s="37"/>
      <c r="G50" s="7"/>
      <c r="H50" s="7"/>
      <c r="I50" s="7"/>
      <c r="J50" s="37"/>
      <c r="K50" s="39"/>
      <c r="L50" s="40"/>
      <c r="M50" s="7"/>
      <c r="N50" s="37"/>
      <c r="O50" s="7"/>
      <c r="P50" s="8"/>
      <c r="Q50" s="8"/>
      <c r="R50" s="8"/>
      <c r="S50" s="40"/>
      <c r="T50" s="38"/>
    </row>
    <row r="51" spans="4:20" ht="21.95" customHeight="1">
      <c r="D51" s="40"/>
      <c r="E51" s="40"/>
      <c r="F51" s="37"/>
      <c r="G51" s="7"/>
      <c r="H51" s="7"/>
      <c r="I51" s="7"/>
      <c r="J51" s="37"/>
      <c r="K51" s="39"/>
      <c r="L51" s="40"/>
      <c r="M51" s="7"/>
      <c r="N51" s="37"/>
      <c r="O51" s="7"/>
      <c r="P51" s="8"/>
      <c r="Q51" s="8"/>
      <c r="R51" s="8"/>
      <c r="S51" s="40"/>
      <c r="T51" s="38"/>
    </row>
    <row r="52" spans="4:20" ht="21.95" customHeight="1">
      <c r="D52" s="40"/>
      <c r="E52" s="40"/>
      <c r="F52" s="37"/>
      <c r="G52" s="7"/>
      <c r="H52" s="7"/>
      <c r="I52" s="7"/>
      <c r="J52" s="37"/>
      <c r="K52" s="39"/>
      <c r="L52" s="40"/>
      <c r="M52" s="7"/>
      <c r="N52" s="37"/>
      <c r="O52" s="7"/>
      <c r="P52" s="8"/>
      <c r="Q52" s="8"/>
      <c r="R52" s="8"/>
      <c r="S52" s="40"/>
      <c r="T52" s="38"/>
    </row>
    <row r="53" spans="4:20" ht="21.95" customHeight="1">
      <c r="D53" s="40"/>
      <c r="E53" s="40"/>
      <c r="F53" s="37"/>
      <c r="G53" s="7"/>
      <c r="H53" s="7"/>
      <c r="I53" s="7"/>
      <c r="J53" s="37"/>
      <c r="K53" s="39"/>
      <c r="L53" s="40"/>
      <c r="M53" s="7"/>
      <c r="N53" s="37"/>
      <c r="O53" s="7"/>
      <c r="P53" s="8"/>
      <c r="Q53" s="8"/>
      <c r="R53" s="8"/>
      <c r="S53" s="40"/>
      <c r="T53" s="38"/>
    </row>
    <row r="54" spans="4:20" ht="21.95" customHeight="1">
      <c r="D54" s="40"/>
      <c r="E54" s="40"/>
      <c r="F54" s="37"/>
      <c r="G54" s="7"/>
      <c r="H54" s="7"/>
      <c r="I54" s="7"/>
      <c r="J54" s="37"/>
      <c r="K54" s="39"/>
      <c r="L54" s="40"/>
      <c r="M54" s="7"/>
      <c r="N54" s="37"/>
      <c r="O54" s="7"/>
      <c r="P54" s="8"/>
      <c r="Q54" s="8"/>
      <c r="R54" s="8"/>
      <c r="S54" s="40"/>
      <c r="T54" s="38"/>
    </row>
    <row r="55" spans="4:20" ht="21.95" customHeight="1">
      <c r="D55" s="40"/>
      <c r="E55" s="40"/>
      <c r="F55" s="37"/>
      <c r="G55" s="7"/>
      <c r="H55" s="7"/>
      <c r="I55" s="7"/>
      <c r="J55" s="37"/>
      <c r="K55" s="39"/>
      <c r="L55" s="40"/>
      <c r="M55" s="7"/>
      <c r="N55" s="37"/>
      <c r="O55" s="7"/>
      <c r="P55" s="8"/>
      <c r="Q55" s="8"/>
      <c r="R55" s="8"/>
      <c r="S55" s="40"/>
      <c r="T55" s="38"/>
    </row>
  </sheetData>
  <mergeCells count="22">
    <mergeCell ref="D19:T19"/>
    <mergeCell ref="D22:T22"/>
    <mergeCell ref="D25:T25"/>
    <mergeCell ref="D28:T28"/>
    <mergeCell ref="D4:T4"/>
    <mergeCell ref="D7:T7"/>
    <mergeCell ref="D10:T10"/>
    <mergeCell ref="D13:T13"/>
    <mergeCell ref="D16:T16"/>
    <mergeCell ref="A2:A3"/>
    <mergeCell ref="B2:B3"/>
    <mergeCell ref="E2:E3"/>
    <mergeCell ref="F2:F3"/>
    <mergeCell ref="C2:C3"/>
    <mergeCell ref="D2:D3"/>
    <mergeCell ref="D1:O1"/>
    <mergeCell ref="S2:S3"/>
    <mergeCell ref="K2:K3"/>
    <mergeCell ref="P2:R2"/>
    <mergeCell ref="T2:T3"/>
    <mergeCell ref="L2:O2"/>
    <mergeCell ref="G2:J2"/>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55"/>
  <sheetViews>
    <sheetView showZeros="0" view="pageBreakPreview" topLeftCell="C1" zoomScaleNormal="100" zoomScaleSheetLayoutView="100" workbookViewId="0">
      <pane ySplit="3" topLeftCell="A4" activePane="bottomLeft" state="frozen"/>
      <selection activeCell="C729" sqref="C728:C729"/>
      <selection pane="bottomLeft" activeCell="C729" sqref="C728:C729"/>
    </sheetView>
  </sheetViews>
  <sheetFormatPr defaultColWidth="8.88671875" defaultRowHeight="21.6" customHeight="1"/>
  <cols>
    <col min="1" max="1" width="6.6640625" style="21" hidden="1" customWidth="1"/>
    <col min="2" max="2" width="8.5546875" style="22" hidden="1" customWidth="1"/>
    <col min="3" max="3" width="16.77734375" style="6" hidden="1" customWidth="1"/>
    <col min="4" max="4" width="24.33203125" style="24" customWidth="1"/>
    <col min="5" max="5" width="25.33203125" style="24" customWidth="1"/>
    <col min="6" max="6" width="4.77734375" style="1" customWidth="1"/>
    <col min="7" max="7" width="11.21875" style="5" customWidth="1"/>
    <col min="8" max="10" width="12.109375" style="9" customWidth="1"/>
    <col min="11" max="11" width="7" style="9" hidden="1" customWidth="1"/>
    <col min="12" max="12" width="14.6640625" style="9" customWidth="1"/>
    <col min="13" max="13" width="12.33203125" style="3" customWidth="1"/>
    <col min="14" max="16384" width="8.88671875" style="3"/>
  </cols>
  <sheetData>
    <row r="1" spans="1:13" ht="21.6" customHeight="1">
      <c r="B1" s="22" t="s">
        <v>263</v>
      </c>
      <c r="C1" s="58" t="s">
        <v>214</v>
      </c>
      <c r="D1" s="58"/>
      <c r="E1" s="58"/>
      <c r="F1" s="58"/>
      <c r="G1" s="58"/>
      <c r="H1" s="58"/>
      <c r="K1" s="57"/>
      <c r="L1" s="57"/>
    </row>
    <row r="2" spans="1:13" ht="21.6" customHeight="1">
      <c r="A2" s="1" t="s">
        <v>35</v>
      </c>
      <c r="B2" s="2" t="s">
        <v>36</v>
      </c>
      <c r="C2" s="47" t="s">
        <v>18</v>
      </c>
      <c r="D2" s="49" t="s">
        <v>39</v>
      </c>
      <c r="E2" s="49" t="s">
        <v>40</v>
      </c>
      <c r="F2" s="54" t="s">
        <v>0</v>
      </c>
      <c r="G2" s="54" t="s">
        <v>1</v>
      </c>
      <c r="H2" s="44" t="s">
        <v>23</v>
      </c>
      <c r="I2" s="44" t="s">
        <v>24</v>
      </c>
      <c r="J2" s="44" t="s">
        <v>25</v>
      </c>
      <c r="K2" s="44" t="s">
        <v>26</v>
      </c>
      <c r="L2" s="44" t="s">
        <v>8</v>
      </c>
      <c r="M2" s="55" t="s">
        <v>37</v>
      </c>
    </row>
    <row r="3" spans="1:13" ht="21.6" customHeight="1">
      <c r="C3" s="59"/>
      <c r="D3" s="60"/>
      <c r="E3" s="60"/>
      <c r="F3" s="55"/>
      <c r="G3" s="56"/>
      <c r="H3" s="56"/>
      <c r="I3" s="56"/>
      <c r="J3" s="56"/>
      <c r="K3" s="56"/>
      <c r="L3" s="56"/>
      <c r="M3" s="56"/>
    </row>
    <row r="4" spans="1:13" ht="21.6" customHeight="1">
      <c r="B4" s="22" t="s">
        <v>215</v>
      </c>
      <c r="C4" s="39" t="s">
        <v>94</v>
      </c>
      <c r="D4" s="40" t="s">
        <v>95</v>
      </c>
      <c r="E4" s="40" t="s">
        <v>96</v>
      </c>
      <c r="F4" s="37" t="s">
        <v>97</v>
      </c>
      <c r="G4" s="7">
        <v>81</v>
      </c>
      <c r="H4" s="8" t="e">
        <f>ROUNDDOWN(#REF!*옵션!$D$11, 0)</f>
        <v>#REF!</v>
      </c>
      <c r="I4" s="8"/>
      <c r="J4" s="8"/>
      <c r="K4" s="8"/>
      <c r="L4" s="8" t="e">
        <f t="shared" ref="L4:L51" si="0">SUM(H4,I4,J4)</f>
        <v>#REF!</v>
      </c>
      <c r="M4" s="38"/>
    </row>
    <row r="5" spans="1:13" ht="21.6" customHeight="1">
      <c r="B5" s="22" t="s">
        <v>216</v>
      </c>
      <c r="C5" s="39" t="s">
        <v>98</v>
      </c>
      <c r="D5" s="40" t="s">
        <v>95</v>
      </c>
      <c r="E5" s="40" t="s">
        <v>99</v>
      </c>
      <c r="F5" s="37" t="s">
        <v>97</v>
      </c>
      <c r="G5" s="7">
        <v>84</v>
      </c>
      <c r="H5" s="8" t="e">
        <f>ROUNDDOWN(#REF!*옵션!$D$11, 0)</f>
        <v>#REF!</v>
      </c>
      <c r="I5" s="8"/>
      <c r="J5" s="8"/>
      <c r="K5" s="8"/>
      <c r="L5" s="8" t="e">
        <f t="shared" si="0"/>
        <v>#REF!</v>
      </c>
      <c r="M5" s="38"/>
    </row>
    <row r="6" spans="1:13" ht="21.6" customHeight="1">
      <c r="B6" s="22" t="s">
        <v>217</v>
      </c>
      <c r="C6" s="39" t="s">
        <v>100</v>
      </c>
      <c r="D6" s="40" t="s">
        <v>95</v>
      </c>
      <c r="E6" s="40" t="s">
        <v>101</v>
      </c>
      <c r="F6" s="37" t="s">
        <v>97</v>
      </c>
      <c r="G6" s="7">
        <v>5</v>
      </c>
      <c r="H6" s="8" t="e">
        <f>ROUNDDOWN(#REF!*옵션!$D$11, 0)</f>
        <v>#REF!</v>
      </c>
      <c r="I6" s="8"/>
      <c r="J6" s="8"/>
      <c r="K6" s="8"/>
      <c r="L6" s="8" t="e">
        <f t="shared" si="0"/>
        <v>#REF!</v>
      </c>
      <c r="M6" s="38"/>
    </row>
    <row r="7" spans="1:13" ht="21.6" customHeight="1">
      <c r="B7" s="22" t="s">
        <v>218</v>
      </c>
      <c r="C7" s="39" t="s">
        <v>102</v>
      </c>
      <c r="D7" s="40" t="s">
        <v>103</v>
      </c>
      <c r="E7" s="40" t="s">
        <v>104</v>
      </c>
      <c r="F7" s="37" t="s">
        <v>97</v>
      </c>
      <c r="G7" s="7">
        <v>17</v>
      </c>
      <c r="H7" s="8" t="e">
        <f>ROUNDDOWN(#REF!*옵션!$D$11, 0)</f>
        <v>#REF!</v>
      </c>
      <c r="I7" s="8"/>
      <c r="J7" s="8"/>
      <c r="K7" s="8"/>
      <c r="L7" s="8" t="e">
        <f t="shared" si="0"/>
        <v>#REF!</v>
      </c>
      <c r="M7" s="38"/>
    </row>
    <row r="8" spans="1:13" ht="21.6" customHeight="1">
      <c r="B8" s="22" t="s">
        <v>219</v>
      </c>
      <c r="C8" s="39" t="s">
        <v>105</v>
      </c>
      <c r="D8" s="40" t="s">
        <v>106</v>
      </c>
      <c r="E8" s="40" t="s">
        <v>104</v>
      </c>
      <c r="F8" s="37" t="s">
        <v>107</v>
      </c>
      <c r="G8" s="7">
        <v>16</v>
      </c>
      <c r="H8" s="8" t="e">
        <f>ROUNDDOWN(#REF!*옵션!$D$11, 0)</f>
        <v>#REF!</v>
      </c>
      <c r="I8" s="8"/>
      <c r="J8" s="8"/>
      <c r="K8" s="8"/>
      <c r="L8" s="8" t="e">
        <f t="shared" si="0"/>
        <v>#REF!</v>
      </c>
      <c r="M8" s="38"/>
    </row>
    <row r="9" spans="1:13" ht="21.6" customHeight="1">
      <c r="B9" s="22" t="s">
        <v>220</v>
      </c>
      <c r="C9" s="39" t="s">
        <v>108</v>
      </c>
      <c r="D9" s="40" t="s">
        <v>109</v>
      </c>
      <c r="E9" s="40" t="s">
        <v>110</v>
      </c>
      <c r="F9" s="37" t="s">
        <v>107</v>
      </c>
      <c r="G9" s="7">
        <v>1</v>
      </c>
      <c r="H9" s="8" t="e">
        <f>ROUNDDOWN(#REF!*옵션!$D$11, 0)</f>
        <v>#REF!</v>
      </c>
      <c r="I9" s="8"/>
      <c r="J9" s="8"/>
      <c r="K9" s="8"/>
      <c r="L9" s="8" t="e">
        <f t="shared" si="0"/>
        <v>#REF!</v>
      </c>
      <c r="M9" s="38"/>
    </row>
    <row r="10" spans="1:13" ht="21.6" customHeight="1">
      <c r="B10" s="22" t="s">
        <v>221</v>
      </c>
      <c r="C10" s="39" t="s">
        <v>111</v>
      </c>
      <c r="D10" s="40" t="s">
        <v>112</v>
      </c>
      <c r="E10" s="40" t="s">
        <v>113</v>
      </c>
      <c r="F10" s="37" t="s">
        <v>107</v>
      </c>
      <c r="G10" s="7">
        <v>8</v>
      </c>
      <c r="H10" s="8" t="e">
        <f>ROUNDDOWN(#REF!*옵션!$D$11, 0)</f>
        <v>#REF!</v>
      </c>
      <c r="I10" s="8"/>
      <c r="J10" s="8"/>
      <c r="K10" s="8"/>
      <c r="L10" s="8" t="e">
        <f t="shared" si="0"/>
        <v>#REF!</v>
      </c>
      <c r="M10" s="38"/>
    </row>
    <row r="11" spans="1:13" ht="21.6" customHeight="1">
      <c r="B11" s="22" t="s">
        <v>222</v>
      </c>
      <c r="C11" s="39" t="s">
        <v>114</v>
      </c>
      <c r="D11" s="40" t="s">
        <v>115</v>
      </c>
      <c r="E11" s="40" t="s">
        <v>116</v>
      </c>
      <c r="F11" s="37" t="s">
        <v>107</v>
      </c>
      <c r="G11" s="7">
        <v>6</v>
      </c>
      <c r="H11" s="8" t="e">
        <f>ROUNDDOWN(#REF!*옵션!$D$11, 0)</f>
        <v>#REF!</v>
      </c>
      <c r="I11" s="8"/>
      <c r="J11" s="8"/>
      <c r="K11" s="8"/>
      <c r="L11" s="8" t="e">
        <f t="shared" si="0"/>
        <v>#REF!</v>
      </c>
      <c r="M11" s="38"/>
    </row>
    <row r="12" spans="1:13" ht="21.6" customHeight="1">
      <c r="B12" s="22" t="s">
        <v>223</v>
      </c>
      <c r="C12" s="39" t="s">
        <v>117</v>
      </c>
      <c r="D12" s="40" t="s">
        <v>118</v>
      </c>
      <c r="E12" s="40" t="s">
        <v>119</v>
      </c>
      <c r="F12" s="37" t="s">
        <v>107</v>
      </c>
      <c r="G12" s="7">
        <v>8</v>
      </c>
      <c r="H12" s="8" t="e">
        <f>ROUNDDOWN(#REF!*옵션!$D$11, 0)</f>
        <v>#REF!</v>
      </c>
      <c r="I12" s="8"/>
      <c r="J12" s="8"/>
      <c r="K12" s="8"/>
      <c r="L12" s="8" t="e">
        <f t="shared" si="0"/>
        <v>#REF!</v>
      </c>
      <c r="M12" s="38"/>
    </row>
    <row r="13" spans="1:13" ht="21.6" customHeight="1">
      <c r="B13" s="22" t="s">
        <v>224</v>
      </c>
      <c r="C13" s="39" t="s">
        <v>120</v>
      </c>
      <c r="D13" s="40" t="s">
        <v>121</v>
      </c>
      <c r="E13" s="40" t="s">
        <v>122</v>
      </c>
      <c r="F13" s="37" t="s">
        <v>107</v>
      </c>
      <c r="G13" s="7">
        <v>1</v>
      </c>
      <c r="H13" s="8" t="e">
        <f>ROUNDDOWN(#REF!*옵션!$D$11, 0)</f>
        <v>#REF!</v>
      </c>
      <c r="I13" s="8"/>
      <c r="J13" s="8"/>
      <c r="K13" s="8"/>
      <c r="L13" s="8" t="e">
        <f t="shared" si="0"/>
        <v>#REF!</v>
      </c>
      <c r="M13" s="38"/>
    </row>
    <row r="14" spans="1:13" ht="21.6" customHeight="1">
      <c r="B14" s="22" t="s">
        <v>225</v>
      </c>
      <c r="C14" s="39" t="s">
        <v>123</v>
      </c>
      <c r="D14" s="40" t="s">
        <v>124</v>
      </c>
      <c r="E14" s="40" t="s">
        <v>125</v>
      </c>
      <c r="F14" s="37" t="s">
        <v>97</v>
      </c>
      <c r="G14" s="7">
        <v>5</v>
      </c>
      <c r="H14" s="8" t="e">
        <f>ROUNDDOWN(#REF!*옵션!$D$11, 0)</f>
        <v>#REF!</v>
      </c>
      <c r="I14" s="8"/>
      <c r="J14" s="8"/>
      <c r="K14" s="8"/>
      <c r="L14" s="8" t="e">
        <f t="shared" si="0"/>
        <v>#REF!</v>
      </c>
      <c r="M14" s="38"/>
    </row>
    <row r="15" spans="1:13" ht="21.6" customHeight="1">
      <c r="B15" s="22" t="s">
        <v>226</v>
      </c>
      <c r="C15" s="39" t="s">
        <v>126</v>
      </c>
      <c r="D15" s="40" t="s">
        <v>124</v>
      </c>
      <c r="E15" s="40" t="s">
        <v>127</v>
      </c>
      <c r="F15" s="37" t="s">
        <v>97</v>
      </c>
      <c r="G15" s="7">
        <v>5</v>
      </c>
      <c r="H15" s="8" t="e">
        <f>ROUNDDOWN(#REF!*옵션!$D$11, 0)</f>
        <v>#REF!</v>
      </c>
      <c r="I15" s="8"/>
      <c r="J15" s="8"/>
      <c r="K15" s="8"/>
      <c r="L15" s="8" t="e">
        <f t="shared" si="0"/>
        <v>#REF!</v>
      </c>
      <c r="M15" s="38"/>
    </row>
    <row r="16" spans="1:13" ht="21.6" customHeight="1">
      <c r="B16" s="22" t="s">
        <v>227</v>
      </c>
      <c r="C16" s="39" t="s">
        <v>128</v>
      </c>
      <c r="D16" s="40" t="s">
        <v>129</v>
      </c>
      <c r="E16" s="40" t="s">
        <v>130</v>
      </c>
      <c r="F16" s="37" t="s">
        <v>107</v>
      </c>
      <c r="G16" s="7">
        <v>1</v>
      </c>
      <c r="H16" s="8" t="e">
        <f>ROUNDDOWN(#REF!*옵션!$D$11, 0)</f>
        <v>#REF!</v>
      </c>
      <c r="I16" s="8"/>
      <c r="J16" s="8"/>
      <c r="K16" s="8"/>
      <c r="L16" s="8" t="e">
        <f t="shared" si="0"/>
        <v>#REF!</v>
      </c>
      <c r="M16" s="38"/>
    </row>
    <row r="17" spans="2:13" ht="21.6" customHeight="1">
      <c r="B17" s="22" t="s">
        <v>228</v>
      </c>
      <c r="C17" s="39" t="s">
        <v>131</v>
      </c>
      <c r="D17" s="40" t="s">
        <v>129</v>
      </c>
      <c r="E17" s="40" t="s">
        <v>132</v>
      </c>
      <c r="F17" s="37" t="s">
        <v>107</v>
      </c>
      <c r="G17" s="7">
        <v>8</v>
      </c>
      <c r="H17" s="8" t="e">
        <f>ROUNDDOWN(#REF!*옵션!$D$11, 0)</f>
        <v>#REF!</v>
      </c>
      <c r="I17" s="8"/>
      <c r="J17" s="8"/>
      <c r="K17" s="8"/>
      <c r="L17" s="8" t="e">
        <f t="shared" si="0"/>
        <v>#REF!</v>
      </c>
      <c r="M17" s="38"/>
    </row>
    <row r="18" spans="2:13" ht="21.6" customHeight="1">
      <c r="B18" s="22" t="s">
        <v>229</v>
      </c>
      <c r="C18" s="39" t="s">
        <v>133</v>
      </c>
      <c r="D18" s="40" t="s">
        <v>134</v>
      </c>
      <c r="E18" s="40" t="s">
        <v>135</v>
      </c>
      <c r="F18" s="37" t="s">
        <v>107</v>
      </c>
      <c r="G18" s="7">
        <v>2</v>
      </c>
      <c r="H18" s="8" t="e">
        <f>ROUNDDOWN(#REF!*옵션!$D$11, 0)</f>
        <v>#REF!</v>
      </c>
      <c r="I18" s="8"/>
      <c r="J18" s="8"/>
      <c r="K18" s="8"/>
      <c r="L18" s="8" t="e">
        <f t="shared" si="0"/>
        <v>#REF!</v>
      </c>
      <c r="M18" s="38"/>
    </row>
    <row r="19" spans="2:13" ht="21.6" customHeight="1">
      <c r="B19" s="22" t="s">
        <v>230</v>
      </c>
      <c r="C19" s="39" t="s">
        <v>136</v>
      </c>
      <c r="D19" s="40" t="s">
        <v>134</v>
      </c>
      <c r="E19" s="40" t="s">
        <v>137</v>
      </c>
      <c r="F19" s="37" t="s">
        <v>107</v>
      </c>
      <c r="G19" s="7">
        <v>2</v>
      </c>
      <c r="H19" s="8" t="e">
        <f>ROUNDDOWN(#REF!*옵션!$D$11, 0)</f>
        <v>#REF!</v>
      </c>
      <c r="I19" s="8"/>
      <c r="J19" s="8"/>
      <c r="K19" s="8"/>
      <c r="L19" s="8" t="e">
        <f t="shared" si="0"/>
        <v>#REF!</v>
      </c>
      <c r="M19" s="38"/>
    </row>
    <row r="20" spans="2:13" ht="21.6" customHeight="1">
      <c r="B20" s="22" t="s">
        <v>231</v>
      </c>
      <c r="C20" s="39" t="s">
        <v>138</v>
      </c>
      <c r="D20" s="40" t="s">
        <v>139</v>
      </c>
      <c r="E20" s="40" t="s">
        <v>140</v>
      </c>
      <c r="F20" s="37" t="s">
        <v>107</v>
      </c>
      <c r="G20" s="7">
        <v>80</v>
      </c>
      <c r="H20" s="8" t="e">
        <f>ROUNDDOWN(#REF!*옵션!$D$11, 0)</f>
        <v>#REF!</v>
      </c>
      <c r="I20" s="8"/>
      <c r="J20" s="8"/>
      <c r="K20" s="8"/>
      <c r="L20" s="8" t="e">
        <f t="shared" si="0"/>
        <v>#REF!</v>
      </c>
      <c r="M20" s="38"/>
    </row>
    <row r="21" spans="2:13" ht="21.6" customHeight="1">
      <c r="B21" s="22" t="s">
        <v>232</v>
      </c>
      <c r="C21" s="39" t="s">
        <v>141</v>
      </c>
      <c r="D21" s="40" t="s">
        <v>142</v>
      </c>
      <c r="E21" s="40" t="s">
        <v>143</v>
      </c>
      <c r="F21" s="37" t="s">
        <v>97</v>
      </c>
      <c r="G21" s="7">
        <v>212</v>
      </c>
      <c r="H21" s="8" t="e">
        <f>ROUNDDOWN(#REF!*옵션!$D$11, 0)</f>
        <v>#REF!</v>
      </c>
      <c r="I21" s="8"/>
      <c r="J21" s="8"/>
      <c r="K21" s="8"/>
      <c r="L21" s="8" t="e">
        <f t="shared" si="0"/>
        <v>#REF!</v>
      </c>
      <c r="M21" s="38"/>
    </row>
    <row r="22" spans="2:13" ht="21.6" customHeight="1">
      <c r="B22" s="22" t="s">
        <v>233</v>
      </c>
      <c r="C22" s="39" t="s">
        <v>144</v>
      </c>
      <c r="D22" s="40" t="s">
        <v>145</v>
      </c>
      <c r="E22" s="40" t="s">
        <v>146</v>
      </c>
      <c r="F22" s="37" t="s">
        <v>97</v>
      </c>
      <c r="G22" s="7">
        <v>19</v>
      </c>
      <c r="H22" s="8" t="e">
        <f>ROUNDDOWN(#REF!*옵션!$D$11, 0)</f>
        <v>#REF!</v>
      </c>
      <c r="I22" s="8"/>
      <c r="J22" s="8"/>
      <c r="K22" s="8"/>
      <c r="L22" s="8" t="e">
        <f t="shared" si="0"/>
        <v>#REF!</v>
      </c>
      <c r="M22" s="38"/>
    </row>
    <row r="23" spans="2:13" ht="21.6" customHeight="1">
      <c r="B23" s="22" t="s">
        <v>234</v>
      </c>
      <c r="C23" s="39" t="s">
        <v>147</v>
      </c>
      <c r="D23" s="40" t="s">
        <v>145</v>
      </c>
      <c r="E23" s="40" t="s">
        <v>148</v>
      </c>
      <c r="F23" s="37" t="s">
        <v>97</v>
      </c>
      <c r="G23" s="7">
        <v>19</v>
      </c>
      <c r="H23" s="8" t="e">
        <f>ROUNDDOWN(#REF!*옵션!$D$11, 0)</f>
        <v>#REF!</v>
      </c>
      <c r="I23" s="8"/>
      <c r="J23" s="8"/>
      <c r="K23" s="8"/>
      <c r="L23" s="8" t="e">
        <f t="shared" si="0"/>
        <v>#REF!</v>
      </c>
      <c r="M23" s="38"/>
    </row>
    <row r="24" spans="2:13" ht="21.6" customHeight="1">
      <c r="B24" s="22" t="s">
        <v>235</v>
      </c>
      <c r="C24" s="39" t="s">
        <v>149</v>
      </c>
      <c r="D24" s="40" t="s">
        <v>145</v>
      </c>
      <c r="E24" s="40" t="s">
        <v>150</v>
      </c>
      <c r="F24" s="37" t="s">
        <v>97</v>
      </c>
      <c r="G24" s="7">
        <v>363</v>
      </c>
      <c r="H24" s="8" t="e">
        <f>ROUNDDOWN(#REF!*옵션!$D$11, 0)</f>
        <v>#REF!</v>
      </c>
      <c r="I24" s="8"/>
      <c r="J24" s="8"/>
      <c r="K24" s="8"/>
      <c r="L24" s="8" t="e">
        <f t="shared" si="0"/>
        <v>#REF!</v>
      </c>
      <c r="M24" s="38"/>
    </row>
    <row r="25" spans="2:13" ht="21.6" customHeight="1">
      <c r="B25" s="22" t="s">
        <v>236</v>
      </c>
      <c r="C25" s="39" t="s">
        <v>151</v>
      </c>
      <c r="D25" s="40" t="s">
        <v>152</v>
      </c>
      <c r="E25" s="40" t="s">
        <v>153</v>
      </c>
      <c r="F25" s="37" t="s">
        <v>107</v>
      </c>
      <c r="G25" s="7">
        <v>24</v>
      </c>
      <c r="H25" s="8" t="e">
        <f>ROUNDDOWN(#REF!*옵션!$D$11, 0)</f>
        <v>#REF!</v>
      </c>
      <c r="I25" s="8"/>
      <c r="J25" s="8"/>
      <c r="K25" s="8"/>
      <c r="L25" s="8" t="e">
        <f t="shared" si="0"/>
        <v>#REF!</v>
      </c>
      <c r="M25" s="38"/>
    </row>
    <row r="26" spans="2:13" ht="21.6" customHeight="1">
      <c r="B26" s="22" t="s">
        <v>237</v>
      </c>
      <c r="C26" s="39" t="s">
        <v>154</v>
      </c>
      <c r="D26" s="40" t="s">
        <v>155</v>
      </c>
      <c r="E26" s="40"/>
      <c r="F26" s="37" t="s">
        <v>156</v>
      </c>
      <c r="G26" s="7"/>
      <c r="H26" s="8" t="e">
        <f>ROUNDDOWN(#REF!*옵션!$D$11, 0)</f>
        <v>#REF!</v>
      </c>
      <c r="I26" s="8"/>
      <c r="J26" s="8"/>
      <c r="K26" s="8"/>
      <c r="L26" s="8" t="e">
        <f t="shared" si="0"/>
        <v>#REF!</v>
      </c>
      <c r="M26" s="38"/>
    </row>
    <row r="27" spans="2:13" ht="21.6" customHeight="1">
      <c r="B27" s="22" t="s">
        <v>238</v>
      </c>
      <c r="C27" s="39" t="s">
        <v>157</v>
      </c>
      <c r="D27" s="40" t="s">
        <v>158</v>
      </c>
      <c r="E27" s="40" t="s">
        <v>159</v>
      </c>
      <c r="F27" s="37" t="s">
        <v>107</v>
      </c>
      <c r="G27" s="7">
        <v>6</v>
      </c>
      <c r="H27" s="8" t="e">
        <f>ROUNDDOWN(#REF!*옵션!$D$11, 0)</f>
        <v>#REF!</v>
      </c>
      <c r="I27" s="8"/>
      <c r="J27" s="8"/>
      <c r="K27" s="8"/>
      <c r="L27" s="8" t="e">
        <f t="shared" si="0"/>
        <v>#REF!</v>
      </c>
      <c r="M27" s="38"/>
    </row>
    <row r="28" spans="2:13" ht="21.6" customHeight="1">
      <c r="B28" s="22" t="s">
        <v>239</v>
      </c>
      <c r="C28" s="39" t="s">
        <v>154</v>
      </c>
      <c r="D28" s="40" t="s">
        <v>160</v>
      </c>
      <c r="E28" s="40" t="s">
        <v>161</v>
      </c>
      <c r="F28" s="37" t="s">
        <v>107</v>
      </c>
      <c r="G28" s="7">
        <v>1</v>
      </c>
      <c r="H28" s="8" t="e">
        <f>ROUNDDOWN(#REF!*옵션!$D$11, 0)</f>
        <v>#REF!</v>
      </c>
      <c r="I28" s="8"/>
      <c r="J28" s="8"/>
      <c r="K28" s="8"/>
      <c r="L28" s="8" t="e">
        <f t="shared" si="0"/>
        <v>#REF!</v>
      </c>
      <c r="M28" s="38"/>
    </row>
    <row r="29" spans="2:13" ht="21.6" customHeight="1">
      <c r="B29" s="22" t="s">
        <v>240</v>
      </c>
      <c r="C29" s="39" t="s">
        <v>154</v>
      </c>
      <c r="D29" s="40" t="s">
        <v>162</v>
      </c>
      <c r="E29" s="40"/>
      <c r="F29" s="37" t="s">
        <v>156</v>
      </c>
      <c r="G29" s="7"/>
      <c r="H29" s="8" t="e">
        <f>ROUNDDOWN(#REF!*옵션!$D$11, 0)</f>
        <v>#REF!</v>
      </c>
      <c r="I29" s="8"/>
      <c r="J29" s="8"/>
      <c r="K29" s="8"/>
      <c r="L29" s="8" t="e">
        <f t="shared" si="0"/>
        <v>#REF!</v>
      </c>
      <c r="M29" s="38"/>
    </row>
    <row r="30" spans="2:13" ht="21.6" customHeight="1">
      <c r="B30" s="22" t="s">
        <v>241</v>
      </c>
      <c r="C30" s="39" t="s">
        <v>163</v>
      </c>
      <c r="D30" s="40" t="s">
        <v>164</v>
      </c>
      <c r="E30" s="40" t="s">
        <v>165</v>
      </c>
      <c r="F30" s="37" t="s">
        <v>107</v>
      </c>
      <c r="G30" s="7">
        <v>8</v>
      </c>
      <c r="H30" s="8" t="e">
        <f>ROUNDDOWN(#REF!*옵션!$D$11, 0)</f>
        <v>#REF!</v>
      </c>
      <c r="I30" s="8"/>
      <c r="J30" s="8"/>
      <c r="K30" s="8"/>
      <c r="L30" s="8" t="e">
        <f t="shared" si="0"/>
        <v>#REF!</v>
      </c>
      <c r="M30" s="38"/>
    </row>
    <row r="31" spans="2:13" ht="21.6" customHeight="1">
      <c r="B31" s="22" t="s">
        <v>242</v>
      </c>
      <c r="C31" s="39" t="s">
        <v>154</v>
      </c>
      <c r="D31" s="40" t="s">
        <v>166</v>
      </c>
      <c r="E31" s="40"/>
      <c r="F31" s="37" t="s">
        <v>167</v>
      </c>
      <c r="G31" s="7">
        <v>1</v>
      </c>
      <c r="H31" s="8" t="e">
        <f>ROUNDDOWN(#REF!*옵션!$D$11, 0)</f>
        <v>#REF!</v>
      </c>
      <c r="I31" s="8"/>
      <c r="J31" s="8"/>
      <c r="K31" s="8"/>
      <c r="L31" s="8" t="e">
        <f t="shared" si="0"/>
        <v>#REF!</v>
      </c>
      <c r="M31" s="38"/>
    </row>
    <row r="32" spans="2:13" ht="21.6" customHeight="1">
      <c r="B32" s="22" t="s">
        <v>243</v>
      </c>
      <c r="C32" s="39" t="s">
        <v>154</v>
      </c>
      <c r="D32" s="40" t="s">
        <v>168</v>
      </c>
      <c r="E32" s="40"/>
      <c r="F32" s="37" t="s">
        <v>156</v>
      </c>
      <c r="G32" s="7"/>
      <c r="H32" s="8" t="e">
        <f>ROUNDDOWN(#REF!*옵션!$D$11, 0)</f>
        <v>#REF!</v>
      </c>
      <c r="I32" s="8"/>
      <c r="J32" s="8"/>
      <c r="K32" s="8"/>
      <c r="L32" s="8" t="e">
        <f t="shared" si="0"/>
        <v>#REF!</v>
      </c>
      <c r="M32" s="38"/>
    </row>
    <row r="33" spans="2:13" ht="21.6" customHeight="1">
      <c r="B33" s="22" t="s">
        <v>244</v>
      </c>
      <c r="C33" s="39" t="s">
        <v>169</v>
      </c>
      <c r="D33" s="40" t="s">
        <v>139</v>
      </c>
      <c r="E33" s="40" t="s">
        <v>170</v>
      </c>
      <c r="F33" s="37" t="s">
        <v>107</v>
      </c>
      <c r="G33" s="7">
        <v>2</v>
      </c>
      <c r="H33" s="8" t="e">
        <f>ROUNDDOWN(#REF!*옵션!$D$11, 0)</f>
        <v>#REF!</v>
      </c>
      <c r="I33" s="8"/>
      <c r="J33" s="8"/>
      <c r="K33" s="8"/>
      <c r="L33" s="8" t="e">
        <f t="shared" si="0"/>
        <v>#REF!</v>
      </c>
      <c r="M33" s="38"/>
    </row>
    <row r="34" spans="2:13" ht="21.6" customHeight="1">
      <c r="B34" s="22" t="s">
        <v>245</v>
      </c>
      <c r="C34" s="39" t="s">
        <v>171</v>
      </c>
      <c r="D34" s="40" t="s">
        <v>139</v>
      </c>
      <c r="E34" s="40" t="s">
        <v>172</v>
      </c>
      <c r="F34" s="37" t="s">
        <v>107</v>
      </c>
      <c r="G34" s="7">
        <v>4</v>
      </c>
      <c r="H34" s="8" t="e">
        <f>ROUNDDOWN(#REF!*옵션!$D$11, 0)</f>
        <v>#REF!</v>
      </c>
      <c r="I34" s="8"/>
      <c r="J34" s="8"/>
      <c r="K34" s="8"/>
      <c r="L34" s="8" t="e">
        <f t="shared" si="0"/>
        <v>#REF!</v>
      </c>
      <c r="M34" s="38"/>
    </row>
    <row r="35" spans="2:13" ht="21.6" customHeight="1">
      <c r="B35" s="22" t="s">
        <v>246</v>
      </c>
      <c r="C35" s="39" t="s">
        <v>173</v>
      </c>
      <c r="D35" s="40" t="s">
        <v>139</v>
      </c>
      <c r="E35" s="40" t="s">
        <v>174</v>
      </c>
      <c r="F35" s="37" t="s">
        <v>107</v>
      </c>
      <c r="G35" s="7">
        <v>4</v>
      </c>
      <c r="H35" s="8" t="e">
        <f>ROUNDDOWN(#REF!*옵션!$D$11, 0)</f>
        <v>#REF!</v>
      </c>
      <c r="I35" s="8"/>
      <c r="J35" s="8"/>
      <c r="K35" s="8"/>
      <c r="L35" s="8" t="e">
        <f t="shared" si="0"/>
        <v>#REF!</v>
      </c>
      <c r="M35" s="38"/>
    </row>
    <row r="36" spans="2:13" ht="21.6" customHeight="1">
      <c r="B36" s="22" t="s">
        <v>247</v>
      </c>
      <c r="C36" s="39" t="s">
        <v>175</v>
      </c>
      <c r="D36" s="40" t="s">
        <v>139</v>
      </c>
      <c r="E36" s="40" t="s">
        <v>176</v>
      </c>
      <c r="F36" s="37" t="s">
        <v>97</v>
      </c>
      <c r="G36" s="7">
        <v>1.2</v>
      </c>
      <c r="H36" s="8" t="e">
        <f>ROUNDDOWN(#REF!*옵션!$D$11, 0)</f>
        <v>#REF!</v>
      </c>
      <c r="I36" s="8"/>
      <c r="J36" s="8"/>
      <c r="K36" s="8"/>
      <c r="L36" s="8" t="e">
        <f t="shared" si="0"/>
        <v>#REF!</v>
      </c>
      <c r="M36" s="38"/>
    </row>
    <row r="37" spans="2:13" ht="21.6" customHeight="1">
      <c r="B37" s="22" t="s">
        <v>248</v>
      </c>
      <c r="C37" s="39" t="s">
        <v>177</v>
      </c>
      <c r="D37" s="40" t="s">
        <v>109</v>
      </c>
      <c r="E37" s="40" t="s">
        <v>178</v>
      </c>
      <c r="F37" s="37" t="s">
        <v>107</v>
      </c>
      <c r="G37" s="7">
        <v>49</v>
      </c>
      <c r="H37" s="8" t="e">
        <f>ROUNDDOWN(#REF!*옵션!$D$11, 0)</f>
        <v>#REF!</v>
      </c>
      <c r="I37" s="8"/>
      <c r="J37" s="8"/>
      <c r="K37" s="8"/>
      <c r="L37" s="8" t="e">
        <f t="shared" si="0"/>
        <v>#REF!</v>
      </c>
      <c r="M37" s="38"/>
    </row>
    <row r="38" spans="2:13" ht="21.6" customHeight="1">
      <c r="B38" s="22" t="s">
        <v>249</v>
      </c>
      <c r="C38" s="39" t="s">
        <v>179</v>
      </c>
      <c r="D38" s="40" t="s">
        <v>109</v>
      </c>
      <c r="E38" s="40" t="s">
        <v>180</v>
      </c>
      <c r="F38" s="37" t="s">
        <v>107</v>
      </c>
      <c r="G38" s="7">
        <v>50</v>
      </c>
      <c r="H38" s="8" t="e">
        <f>ROUNDDOWN(#REF!*옵션!$D$11, 0)</f>
        <v>#REF!</v>
      </c>
      <c r="I38" s="8"/>
      <c r="J38" s="8"/>
      <c r="K38" s="8"/>
      <c r="L38" s="8" t="e">
        <f t="shared" si="0"/>
        <v>#REF!</v>
      </c>
      <c r="M38" s="38"/>
    </row>
    <row r="39" spans="2:13" ht="21.6" customHeight="1">
      <c r="B39" s="22" t="s">
        <v>250</v>
      </c>
      <c r="C39" s="39" t="s">
        <v>181</v>
      </c>
      <c r="D39" s="40" t="s">
        <v>109</v>
      </c>
      <c r="E39" s="40" t="s">
        <v>182</v>
      </c>
      <c r="F39" s="37" t="s">
        <v>107</v>
      </c>
      <c r="G39" s="7">
        <v>3</v>
      </c>
      <c r="H39" s="8" t="e">
        <f>ROUNDDOWN(#REF!*옵션!$D$11, 0)</f>
        <v>#REF!</v>
      </c>
      <c r="I39" s="8"/>
      <c r="J39" s="8"/>
      <c r="K39" s="8"/>
      <c r="L39" s="8" t="e">
        <f t="shared" si="0"/>
        <v>#REF!</v>
      </c>
      <c r="M39" s="38"/>
    </row>
    <row r="40" spans="2:13" ht="21.6" customHeight="1">
      <c r="B40" s="22" t="s">
        <v>251</v>
      </c>
      <c r="C40" s="39" t="s">
        <v>183</v>
      </c>
      <c r="D40" s="40" t="s">
        <v>184</v>
      </c>
      <c r="E40" s="40" t="s">
        <v>185</v>
      </c>
      <c r="F40" s="37" t="s">
        <v>107</v>
      </c>
      <c r="G40" s="7">
        <v>4</v>
      </c>
      <c r="H40" s="8" t="e">
        <f>ROUNDDOWN(#REF!*옵션!$D$11, 0)</f>
        <v>#REF!</v>
      </c>
      <c r="I40" s="8"/>
      <c r="J40" s="8"/>
      <c r="K40" s="8"/>
      <c r="L40" s="8" t="e">
        <f t="shared" si="0"/>
        <v>#REF!</v>
      </c>
      <c r="M40" s="38"/>
    </row>
    <row r="41" spans="2:13" ht="21.6" customHeight="1">
      <c r="B41" s="22" t="s">
        <v>252</v>
      </c>
      <c r="C41" s="39" t="s">
        <v>186</v>
      </c>
      <c r="D41" s="40" t="s">
        <v>187</v>
      </c>
      <c r="E41" s="40" t="s">
        <v>188</v>
      </c>
      <c r="F41" s="37" t="s">
        <v>107</v>
      </c>
      <c r="G41" s="7">
        <v>104</v>
      </c>
      <c r="H41" s="8" t="e">
        <f>ROUNDDOWN(#REF!*옵션!$D$11, 0)</f>
        <v>#REF!</v>
      </c>
      <c r="I41" s="8"/>
      <c r="J41" s="8"/>
      <c r="K41" s="8"/>
      <c r="L41" s="8" t="e">
        <f t="shared" si="0"/>
        <v>#REF!</v>
      </c>
      <c r="M41" s="38"/>
    </row>
    <row r="42" spans="2:13" ht="21.6" customHeight="1">
      <c r="B42" s="22" t="s">
        <v>253</v>
      </c>
      <c r="C42" s="39" t="s">
        <v>189</v>
      </c>
      <c r="D42" s="40" t="s">
        <v>190</v>
      </c>
      <c r="E42" s="40" t="s">
        <v>191</v>
      </c>
      <c r="F42" s="37" t="s">
        <v>107</v>
      </c>
      <c r="G42" s="7">
        <v>104</v>
      </c>
      <c r="H42" s="8" t="e">
        <f>ROUNDDOWN(#REF!*옵션!$D$11, 0)</f>
        <v>#REF!</v>
      </c>
      <c r="I42" s="8"/>
      <c r="J42" s="8"/>
      <c r="K42" s="8"/>
      <c r="L42" s="8" t="e">
        <f t="shared" si="0"/>
        <v>#REF!</v>
      </c>
      <c r="M42" s="38"/>
    </row>
    <row r="43" spans="2:13" ht="21.6" customHeight="1">
      <c r="B43" s="22" t="s">
        <v>254</v>
      </c>
      <c r="C43" s="39" t="s">
        <v>192</v>
      </c>
      <c r="D43" s="40" t="s">
        <v>193</v>
      </c>
      <c r="E43" s="40" t="s">
        <v>194</v>
      </c>
      <c r="F43" s="37" t="s">
        <v>107</v>
      </c>
      <c r="G43" s="7">
        <v>8</v>
      </c>
      <c r="H43" s="8" t="e">
        <f>ROUNDDOWN(#REF!*옵션!$D$11, 0)</f>
        <v>#REF!</v>
      </c>
      <c r="I43" s="8"/>
      <c r="J43" s="8"/>
      <c r="K43" s="8"/>
      <c r="L43" s="8" t="e">
        <f t="shared" si="0"/>
        <v>#REF!</v>
      </c>
      <c r="M43" s="38"/>
    </row>
    <row r="44" spans="2:13" ht="21.6" customHeight="1">
      <c r="B44" s="22" t="s">
        <v>255</v>
      </c>
      <c r="C44" s="39" t="s">
        <v>195</v>
      </c>
      <c r="D44" s="40" t="s">
        <v>193</v>
      </c>
      <c r="E44" s="40" t="s">
        <v>188</v>
      </c>
      <c r="F44" s="37" t="s">
        <v>196</v>
      </c>
      <c r="G44" s="7">
        <v>208</v>
      </c>
      <c r="H44" s="8" t="e">
        <f>ROUNDDOWN(#REF!*옵션!$D$11, 0)</f>
        <v>#REF!</v>
      </c>
      <c r="I44" s="8"/>
      <c r="J44" s="8"/>
      <c r="K44" s="8"/>
      <c r="L44" s="8" t="e">
        <f t="shared" si="0"/>
        <v>#REF!</v>
      </c>
      <c r="M44" s="38"/>
    </row>
    <row r="45" spans="2:13" ht="21.6" customHeight="1">
      <c r="B45" s="22" t="s">
        <v>256</v>
      </c>
      <c r="C45" s="39" t="s">
        <v>197</v>
      </c>
      <c r="D45" s="40" t="s">
        <v>198</v>
      </c>
      <c r="E45" s="40" t="s">
        <v>199</v>
      </c>
      <c r="F45" s="37" t="s">
        <v>196</v>
      </c>
      <c r="G45" s="7">
        <v>216</v>
      </c>
      <c r="H45" s="8" t="e">
        <f>ROUNDDOWN(#REF!*옵션!$D$11, 0)</f>
        <v>#REF!</v>
      </c>
      <c r="I45" s="8"/>
      <c r="J45" s="8"/>
      <c r="K45" s="8"/>
      <c r="L45" s="8" t="e">
        <f t="shared" si="0"/>
        <v>#REF!</v>
      </c>
      <c r="M45" s="38"/>
    </row>
    <row r="46" spans="2:13" ht="21.6" customHeight="1">
      <c r="B46" s="22" t="s">
        <v>257</v>
      </c>
      <c r="C46" s="39" t="s">
        <v>200</v>
      </c>
      <c r="D46" s="40" t="s">
        <v>201</v>
      </c>
      <c r="E46" s="40" t="s">
        <v>202</v>
      </c>
      <c r="F46" s="37" t="s">
        <v>203</v>
      </c>
      <c r="G46" s="7">
        <v>27.832000000000001</v>
      </c>
      <c r="H46" s="8"/>
      <c r="I46" s="8" t="e">
        <f>ROUNDDOWN(#REF!, 0)</f>
        <v>#REF!</v>
      </c>
      <c r="J46" s="8"/>
      <c r="K46" s="8"/>
      <c r="L46" s="8" t="e">
        <f t="shared" si="0"/>
        <v>#REF!</v>
      </c>
      <c r="M46" s="38"/>
    </row>
    <row r="47" spans="2:13" ht="21.6" customHeight="1">
      <c r="B47" s="22" t="s">
        <v>258</v>
      </c>
      <c r="C47" s="39" t="s">
        <v>204</v>
      </c>
      <c r="D47" s="40" t="s">
        <v>201</v>
      </c>
      <c r="E47" s="40" t="s">
        <v>205</v>
      </c>
      <c r="F47" s="37" t="s">
        <v>203</v>
      </c>
      <c r="G47" s="7">
        <v>1</v>
      </c>
      <c r="H47" s="8"/>
      <c r="I47" s="8" t="e">
        <f>ROUNDDOWN(#REF!, 0)</f>
        <v>#REF!</v>
      </c>
      <c r="J47" s="8"/>
      <c r="K47" s="8"/>
      <c r="L47" s="8" t="e">
        <f t="shared" si="0"/>
        <v>#REF!</v>
      </c>
      <c r="M47" s="38"/>
    </row>
    <row r="48" spans="2:13" ht="21.6" customHeight="1">
      <c r="B48" s="22" t="s">
        <v>259</v>
      </c>
      <c r="C48" s="39" t="s">
        <v>206</v>
      </c>
      <c r="D48" s="40" t="s">
        <v>201</v>
      </c>
      <c r="E48" s="40" t="s">
        <v>207</v>
      </c>
      <c r="F48" s="37" t="s">
        <v>203</v>
      </c>
      <c r="G48" s="7">
        <v>6</v>
      </c>
      <c r="H48" s="8"/>
      <c r="I48" s="8" t="e">
        <f>ROUNDDOWN(#REF!, 0)</f>
        <v>#REF!</v>
      </c>
      <c r="J48" s="8"/>
      <c r="K48" s="8"/>
      <c r="L48" s="8" t="e">
        <f t="shared" si="0"/>
        <v>#REF!</v>
      </c>
      <c r="M48" s="38"/>
    </row>
    <row r="49" spans="2:13" ht="21.6" customHeight="1">
      <c r="B49" s="22" t="s">
        <v>260</v>
      </c>
      <c r="C49" s="39" t="s">
        <v>208</v>
      </c>
      <c r="D49" s="40" t="s">
        <v>201</v>
      </c>
      <c r="E49" s="40" t="s">
        <v>209</v>
      </c>
      <c r="F49" s="37" t="s">
        <v>203</v>
      </c>
      <c r="G49" s="7">
        <v>2</v>
      </c>
      <c r="H49" s="8"/>
      <c r="I49" s="8" t="e">
        <f>ROUNDDOWN(#REF!, 0)</f>
        <v>#REF!</v>
      </c>
      <c r="J49" s="8"/>
      <c r="K49" s="8"/>
      <c r="L49" s="8" t="e">
        <f t="shared" si="0"/>
        <v>#REF!</v>
      </c>
      <c r="M49" s="38"/>
    </row>
    <row r="50" spans="2:13" ht="21.6" customHeight="1">
      <c r="B50" s="22" t="s">
        <v>261</v>
      </c>
      <c r="C50" s="39" t="s">
        <v>210</v>
      </c>
      <c r="D50" s="40" t="s">
        <v>201</v>
      </c>
      <c r="E50" s="40" t="s">
        <v>211</v>
      </c>
      <c r="F50" s="37" t="s">
        <v>203</v>
      </c>
      <c r="G50" s="7">
        <v>1</v>
      </c>
      <c r="H50" s="8"/>
      <c r="I50" s="8" t="e">
        <f>ROUNDDOWN(#REF!, 0)</f>
        <v>#REF!</v>
      </c>
      <c r="J50" s="8"/>
      <c r="K50" s="8"/>
      <c r="L50" s="8" t="e">
        <f t="shared" si="0"/>
        <v>#REF!</v>
      </c>
      <c r="M50" s="38"/>
    </row>
    <row r="51" spans="2:13" ht="21.6" customHeight="1">
      <c r="B51" s="22" t="s">
        <v>262</v>
      </c>
      <c r="C51" s="39" t="s">
        <v>212</v>
      </c>
      <c r="D51" s="40" t="s">
        <v>201</v>
      </c>
      <c r="E51" s="40" t="s">
        <v>213</v>
      </c>
      <c r="F51" s="37" t="s">
        <v>203</v>
      </c>
      <c r="G51" s="7">
        <v>1</v>
      </c>
      <c r="H51" s="8"/>
      <c r="I51" s="8" t="e">
        <f>ROUNDDOWN(#REF!, 0)</f>
        <v>#REF!</v>
      </c>
      <c r="J51" s="8"/>
      <c r="K51" s="8"/>
      <c r="L51" s="8" t="e">
        <f t="shared" si="0"/>
        <v>#REF!</v>
      </c>
      <c r="M51" s="38"/>
    </row>
    <row r="52" spans="2:13" ht="21.6" customHeight="1">
      <c r="C52" s="39"/>
      <c r="D52" s="40"/>
      <c r="E52" s="40"/>
      <c r="F52" s="37"/>
      <c r="G52" s="7"/>
      <c r="H52" s="8"/>
      <c r="I52" s="8"/>
      <c r="J52" s="8"/>
      <c r="K52" s="8"/>
      <c r="L52" s="8"/>
      <c r="M52" s="38"/>
    </row>
    <row r="53" spans="2:13" ht="21.6" customHeight="1">
      <c r="C53" s="39"/>
      <c r="D53" s="40"/>
      <c r="E53" s="40"/>
      <c r="F53" s="37"/>
      <c r="G53" s="7"/>
      <c r="H53" s="8"/>
      <c r="I53" s="8"/>
      <c r="J53" s="8"/>
      <c r="K53" s="8"/>
      <c r="L53" s="8"/>
      <c r="M53" s="38"/>
    </row>
    <row r="54" spans="2:13" ht="21.6" customHeight="1">
      <c r="C54" s="39"/>
      <c r="D54" s="40"/>
      <c r="E54" s="40"/>
      <c r="F54" s="37"/>
      <c r="G54" s="7"/>
      <c r="H54" s="8"/>
      <c r="I54" s="8"/>
      <c r="J54" s="8"/>
      <c r="K54" s="8"/>
      <c r="L54" s="8"/>
      <c r="M54" s="38"/>
    </row>
    <row r="55" spans="2:13" ht="21.6" customHeight="1">
      <c r="C55" s="39"/>
      <c r="D55" s="40"/>
      <c r="E55" s="40"/>
      <c r="F55" s="37"/>
      <c r="G55" s="7"/>
      <c r="H55" s="8"/>
      <c r="I55" s="8"/>
      <c r="J55" s="8"/>
      <c r="K55" s="8"/>
      <c r="L55" s="8"/>
      <c r="M55" s="38"/>
    </row>
  </sheetData>
  <mergeCells count="13">
    <mergeCell ref="C1:H1"/>
    <mergeCell ref="C2:C3"/>
    <mergeCell ref="D2:D3"/>
    <mergeCell ref="E2:E3"/>
    <mergeCell ref="F2:F3"/>
    <mergeCell ref="G2:G3"/>
    <mergeCell ref="H2:H3"/>
    <mergeCell ref="L2:L3"/>
    <mergeCell ref="M2:M3"/>
    <mergeCell ref="K2:K3"/>
    <mergeCell ref="K1:L1"/>
    <mergeCell ref="I2:I3"/>
    <mergeCell ref="J2:J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F722"/>
  <sheetViews>
    <sheetView showZeros="0" view="pageBreakPreview" zoomScaleNormal="100" zoomScaleSheetLayoutView="100" workbookViewId="0">
      <selection activeCell="D730" sqref="D730"/>
    </sheetView>
  </sheetViews>
  <sheetFormatPr defaultColWidth="8.88671875" defaultRowHeight="17.25" customHeight="1"/>
  <cols>
    <col min="1" max="1" width="36.109375" style="16" customWidth="1"/>
    <col min="2" max="2" width="15.109375" style="5" bestFit="1" customWidth="1"/>
    <col min="3" max="6" width="15.109375" style="5" customWidth="1"/>
    <col min="7" max="7" width="8.6640625" style="3" customWidth="1"/>
    <col min="8" max="16384" width="8.88671875" style="3"/>
  </cols>
  <sheetData>
    <row r="1" spans="1:6" ht="17.25" customHeight="1" thickBot="1">
      <c r="A1" s="10" t="s">
        <v>3</v>
      </c>
      <c r="B1" s="11" t="s">
        <v>7</v>
      </c>
      <c r="C1" s="11" t="s">
        <v>5</v>
      </c>
      <c r="D1" s="11" t="s">
        <v>6</v>
      </c>
      <c r="E1" s="11" t="s">
        <v>41</v>
      </c>
      <c r="F1" s="12" t="s">
        <v>8</v>
      </c>
    </row>
    <row r="2" spans="1:6" ht="17.25" customHeight="1">
      <c r="A2" s="13" t="s">
        <v>9</v>
      </c>
      <c r="B2" s="14" t="e">
        <f>#REF!</f>
        <v>#REF!</v>
      </c>
      <c r="C2" s="14" t="e">
        <f>#REF!</f>
        <v>#REF!</v>
      </c>
      <c r="D2" s="14" t="e">
        <f>#REF!</f>
        <v>#REF!</v>
      </c>
      <c r="E2" s="14"/>
      <c r="F2" s="14" t="e">
        <f>SUM(B2,C2,D2)</f>
        <v>#REF!</v>
      </c>
    </row>
    <row r="3" spans="1:6" ht="17.25" customHeight="1">
      <c r="A3" s="15" t="s">
        <v>58</v>
      </c>
      <c r="B3" s="8"/>
      <c r="C3" s="8"/>
      <c r="D3" s="8"/>
      <c r="E3" s="8"/>
      <c r="F3" s="14">
        <f>SUM(B3,C3,D3)</f>
        <v>0</v>
      </c>
    </row>
    <row r="4" spans="1:6" ht="17.25" customHeight="1" thickBot="1">
      <c r="A4" s="15" t="s">
        <v>3</v>
      </c>
      <c r="B4" s="8"/>
      <c r="C4" s="8"/>
      <c r="D4" s="8"/>
      <c r="E4" s="8"/>
      <c r="F4" s="8"/>
    </row>
    <row r="5" spans="1:6" ht="17.25" hidden="1" customHeight="1">
      <c r="A5" s="15" t="s">
        <v>3</v>
      </c>
      <c r="B5" s="8"/>
      <c r="C5" s="8" t="s">
        <v>4</v>
      </c>
      <c r="D5" s="8"/>
      <c r="E5" s="8"/>
      <c r="F5" s="8"/>
    </row>
    <row r="6" spans="1:6" ht="17.25" hidden="1" customHeight="1">
      <c r="A6" s="15" t="s">
        <v>3</v>
      </c>
      <c r="B6" s="8"/>
      <c r="C6" s="8"/>
      <c r="D6" s="8"/>
      <c r="E6" s="8"/>
      <c r="F6" s="8"/>
    </row>
    <row r="7" spans="1:6" ht="17.25" hidden="1" customHeight="1">
      <c r="A7" s="15"/>
      <c r="B7" s="8"/>
      <c r="C7" s="8"/>
      <c r="D7" s="8"/>
      <c r="E7" s="8"/>
      <c r="F7" s="8"/>
    </row>
    <row r="8" spans="1:6" ht="17.25" hidden="1" customHeight="1">
      <c r="A8" s="15"/>
      <c r="B8" s="8"/>
      <c r="C8" s="8"/>
      <c r="D8" s="8"/>
      <c r="E8" s="8"/>
      <c r="F8" s="8"/>
    </row>
    <row r="9" spans="1:6" ht="17.25" hidden="1" customHeight="1" thickBot="1">
      <c r="B9" s="17"/>
      <c r="C9" s="17"/>
      <c r="D9" s="17"/>
      <c r="E9" s="17"/>
      <c r="F9" s="17"/>
    </row>
    <row r="10" spans="1:6" ht="17.25" customHeight="1" thickBot="1">
      <c r="A10" s="10"/>
      <c r="B10" s="11" t="s">
        <v>11</v>
      </c>
      <c r="C10" s="11" t="s">
        <v>13</v>
      </c>
      <c r="D10" s="11" t="s">
        <v>57</v>
      </c>
      <c r="E10" s="11" t="s">
        <v>67</v>
      </c>
      <c r="F10" s="12"/>
    </row>
    <row r="11" spans="1:6" ht="17.25" customHeight="1">
      <c r="A11" s="13" t="s">
        <v>90</v>
      </c>
      <c r="B11" s="29">
        <v>100</v>
      </c>
      <c r="C11" s="18">
        <v>1</v>
      </c>
      <c r="D11" s="18">
        <f>$B$11/100</f>
        <v>1</v>
      </c>
      <c r="E11" s="18"/>
      <c r="F11" s="18"/>
    </row>
    <row r="12" spans="1:6" ht="17.25" customHeight="1">
      <c r="A12" s="15" t="s">
        <v>326</v>
      </c>
      <c r="B12" s="30">
        <v>90</v>
      </c>
      <c r="C12" s="7">
        <v>1</v>
      </c>
      <c r="D12" s="18">
        <f>$B$12/100</f>
        <v>0.9</v>
      </c>
      <c r="E12" s="7">
        <v>2</v>
      </c>
      <c r="F12" s="7"/>
    </row>
    <row r="13" spans="1:6" ht="17.25" hidden="1" customHeight="1">
      <c r="A13" s="15" t="s">
        <v>91</v>
      </c>
      <c r="B13" s="7">
        <f>B12</f>
        <v>90</v>
      </c>
      <c r="C13" s="7">
        <v>1</v>
      </c>
      <c r="D13" s="18">
        <f>$B$13/100</f>
        <v>0.9</v>
      </c>
      <c r="E13" s="7">
        <v>5</v>
      </c>
      <c r="F13" s="7"/>
    </row>
    <row r="14" spans="1:6" ht="17.25" customHeight="1" thickBot="1">
      <c r="A14" s="15"/>
      <c r="B14" s="7"/>
      <c r="C14" s="7"/>
      <c r="D14" s="7"/>
      <c r="E14" s="7"/>
      <c r="F14" s="7"/>
    </row>
    <row r="15" spans="1:6" ht="17.25" hidden="1" customHeight="1">
      <c r="A15" s="15"/>
      <c r="B15" s="7"/>
      <c r="C15" s="7"/>
      <c r="D15" s="7"/>
      <c r="E15" s="7"/>
      <c r="F15" s="7"/>
    </row>
    <row r="16" spans="1:6" ht="17.25" hidden="1" customHeight="1">
      <c r="A16" s="15"/>
      <c r="B16" s="7"/>
      <c r="C16" s="7"/>
      <c r="D16" s="7"/>
      <c r="E16" s="7"/>
      <c r="F16" s="7"/>
    </row>
    <row r="17" spans="1:6" ht="17.25" hidden="1" customHeight="1">
      <c r="A17" s="15"/>
      <c r="B17" s="7"/>
      <c r="C17" s="7"/>
      <c r="D17" s="7"/>
      <c r="E17" s="7"/>
      <c r="F17" s="7"/>
    </row>
    <row r="18" spans="1:6" ht="17.25" hidden="1" customHeight="1">
      <c r="A18" s="15" t="s">
        <v>2</v>
      </c>
      <c r="B18" s="7"/>
      <c r="C18" s="7"/>
      <c r="D18" s="7"/>
      <c r="E18" s="7"/>
      <c r="F18" s="7"/>
    </row>
    <row r="19" spans="1:6" ht="17.25" hidden="1" customHeight="1" thickBot="1">
      <c r="A19" s="19" t="s">
        <v>4</v>
      </c>
      <c r="B19" s="20"/>
      <c r="C19" s="20"/>
      <c r="D19" s="20"/>
      <c r="E19" s="20"/>
      <c r="F19" s="20"/>
    </row>
    <row r="20" spans="1:6" ht="17.25" hidden="1" customHeight="1" thickBot="1">
      <c r="A20" s="10" t="s">
        <v>51</v>
      </c>
      <c r="B20" s="11" t="s">
        <v>11</v>
      </c>
      <c r="C20" s="11"/>
      <c r="D20" s="11" t="s">
        <v>57</v>
      </c>
      <c r="E20" s="11"/>
      <c r="F20" s="12"/>
    </row>
    <row r="21" spans="1:6" ht="17.25" hidden="1" customHeight="1">
      <c r="A21" s="13" t="s">
        <v>52</v>
      </c>
      <c r="B21" s="18">
        <f>B11</f>
        <v>100</v>
      </c>
      <c r="C21" s="18"/>
      <c r="D21" s="18">
        <f>$B$21/100</f>
        <v>1</v>
      </c>
      <c r="E21" s="18"/>
      <c r="F21" s="18"/>
    </row>
    <row r="22" spans="1:6" ht="17.25" hidden="1" customHeight="1">
      <c r="A22" s="15" t="s">
        <v>53</v>
      </c>
      <c r="B22" s="7">
        <f>B11</f>
        <v>100</v>
      </c>
      <c r="C22" s="18"/>
      <c r="D22" s="18">
        <f>$B$22/100</f>
        <v>1</v>
      </c>
      <c r="E22" s="7"/>
      <c r="F22" s="7"/>
    </row>
    <row r="23" spans="1:6" ht="17.25" hidden="1" customHeight="1">
      <c r="A23" s="15" t="s">
        <v>56</v>
      </c>
      <c r="B23" s="7">
        <f>B11</f>
        <v>100</v>
      </c>
      <c r="C23" s="18"/>
      <c r="D23" s="18">
        <f>$B$23/100</f>
        <v>1</v>
      </c>
      <c r="E23" s="7"/>
      <c r="F23" s="7"/>
    </row>
    <row r="24" spans="1:6" ht="17.25" hidden="1" customHeight="1">
      <c r="A24" s="15" t="s">
        <v>54</v>
      </c>
      <c r="B24" s="7">
        <f>B11</f>
        <v>100</v>
      </c>
      <c r="C24" s="18"/>
      <c r="D24" s="18">
        <f>$B$24/100</f>
        <v>1</v>
      </c>
      <c r="E24" s="7"/>
      <c r="F24" s="7"/>
    </row>
    <row r="25" spans="1:6" ht="17.25" hidden="1" customHeight="1">
      <c r="A25" s="15" t="s">
        <v>55</v>
      </c>
      <c r="B25" s="7">
        <f>B11</f>
        <v>100</v>
      </c>
      <c r="C25" s="18"/>
      <c r="D25" s="18">
        <f>$B$25/100</f>
        <v>1</v>
      </c>
      <c r="E25" s="7"/>
      <c r="F25" s="7"/>
    </row>
    <row r="26" spans="1:6" ht="17.25" hidden="1" customHeight="1">
      <c r="A26" s="15"/>
      <c r="B26" s="7"/>
      <c r="C26" s="7"/>
      <c r="D26" s="7"/>
      <c r="E26" s="7"/>
      <c r="F26" s="7"/>
    </row>
    <row r="27" spans="1:6" ht="17.25" hidden="1" customHeight="1">
      <c r="A27" s="15"/>
      <c r="B27" s="7"/>
      <c r="C27" s="7"/>
      <c r="D27" s="7"/>
      <c r="E27" s="7"/>
      <c r="F27" s="7"/>
    </row>
    <row r="28" spans="1:6" ht="17.25" hidden="1" customHeight="1">
      <c r="A28" s="15"/>
      <c r="B28" s="7"/>
      <c r="C28" s="7"/>
      <c r="D28" s="7"/>
      <c r="E28" s="7"/>
      <c r="F28" s="7"/>
    </row>
    <row r="29" spans="1:6" ht="17.25" hidden="1" customHeight="1" thickBot="1">
      <c r="A29" s="19"/>
      <c r="B29" s="20"/>
      <c r="C29" s="20"/>
      <c r="D29" s="20"/>
      <c r="E29" s="20"/>
      <c r="F29" s="20"/>
    </row>
    <row r="30" spans="1:6" ht="17.25" customHeight="1" thickBot="1">
      <c r="A30" s="10" t="s">
        <v>60</v>
      </c>
      <c r="B30" s="11" t="s">
        <v>61</v>
      </c>
      <c r="C30" s="11" t="s">
        <v>62</v>
      </c>
      <c r="D30" s="11" t="s">
        <v>63</v>
      </c>
      <c r="E30" s="11"/>
      <c r="F30" s="12"/>
    </row>
    <row r="31" spans="1:6" ht="17.25" customHeight="1">
      <c r="A31" s="13" t="s">
        <v>64</v>
      </c>
      <c r="B31" s="18">
        <v>15</v>
      </c>
      <c r="C31" s="18">
        <v>15</v>
      </c>
      <c r="D31" s="18">
        <v>20</v>
      </c>
      <c r="E31" s="18"/>
      <c r="F31" s="18"/>
    </row>
    <row r="32" spans="1:6" ht="17.25" customHeight="1">
      <c r="A32" s="13" t="s">
        <v>59</v>
      </c>
      <c r="B32" s="7">
        <v>40</v>
      </c>
      <c r="C32" s="7">
        <v>40</v>
      </c>
      <c r="D32" s="7">
        <v>40</v>
      </c>
      <c r="E32" s="7"/>
      <c r="F32" s="7"/>
    </row>
    <row r="33" spans="1:6" ht="17.25" customHeight="1">
      <c r="A33" s="15" t="s">
        <v>14</v>
      </c>
      <c r="B33" s="7">
        <v>2</v>
      </c>
      <c r="C33" s="7"/>
      <c r="D33" s="7"/>
      <c r="E33" s="7"/>
      <c r="F33" s="7"/>
    </row>
    <row r="34" spans="1:6" ht="17.25" hidden="1" customHeight="1">
      <c r="A34" s="15" t="s">
        <v>15</v>
      </c>
      <c r="B34" s="7"/>
      <c r="C34" s="7"/>
      <c r="D34" s="7"/>
      <c r="E34" s="7"/>
      <c r="F34" s="7"/>
    </row>
    <row r="35" spans="1:6" ht="17.25" hidden="1" customHeight="1">
      <c r="A35" s="15" t="s">
        <v>16</v>
      </c>
      <c r="B35" s="7">
        <v>2</v>
      </c>
      <c r="C35" s="7"/>
      <c r="D35" s="7"/>
      <c r="E35" s="7"/>
      <c r="F35" s="7"/>
    </row>
    <row r="36" spans="1:6" ht="17.25" customHeight="1">
      <c r="A36" s="15" t="s">
        <v>17</v>
      </c>
      <c r="B36" s="7">
        <v>3</v>
      </c>
      <c r="C36" s="7"/>
      <c r="D36" s="7"/>
      <c r="E36" s="7"/>
      <c r="F36" s="7"/>
    </row>
    <row r="37" spans="1:6" ht="17.25" customHeight="1">
      <c r="A37" s="15"/>
      <c r="B37" s="7"/>
      <c r="C37" s="7"/>
      <c r="D37" s="7"/>
      <c r="E37" s="7"/>
      <c r="F37" s="7"/>
    </row>
    <row r="38" spans="1:6" ht="17.25" hidden="1" customHeight="1">
      <c r="A38" s="15"/>
      <c r="B38" s="7"/>
      <c r="C38" s="7"/>
      <c r="D38" s="7"/>
      <c r="E38" s="7"/>
      <c r="F38" s="7"/>
    </row>
    <row r="39" spans="1:6" ht="17.25" hidden="1" customHeight="1" thickBot="1">
      <c r="A39" s="19"/>
      <c r="B39" s="20"/>
      <c r="C39" s="20"/>
      <c r="D39" s="20"/>
      <c r="E39" s="20"/>
      <c r="F39" s="20"/>
    </row>
    <row r="40" spans="1:6" ht="17.25" hidden="1" customHeight="1" thickBot="1">
      <c r="A40" s="10" t="s">
        <v>10</v>
      </c>
      <c r="B40" s="11" t="s">
        <v>11</v>
      </c>
      <c r="C40" s="11" t="s">
        <v>12</v>
      </c>
      <c r="D40" s="11"/>
      <c r="E40" s="11"/>
      <c r="F40" s="12"/>
    </row>
    <row r="41" spans="1:6" ht="17.25" hidden="1" customHeight="1">
      <c r="A41" s="16" t="s">
        <v>92</v>
      </c>
      <c r="B41" s="5">
        <v>100</v>
      </c>
      <c r="C41" s="5">
        <v>0</v>
      </c>
    </row>
    <row r="42" spans="1:6" ht="17.25" hidden="1" customHeight="1">
      <c r="A42" s="16" t="s">
        <v>93</v>
      </c>
      <c r="B42" s="5">
        <v>100</v>
      </c>
      <c r="C42" s="5">
        <v>0</v>
      </c>
    </row>
    <row r="43" spans="1:6" ht="17.25" hidden="1" customHeight="1"/>
    <row r="44" spans="1:6" ht="17.25" hidden="1" customHeight="1"/>
    <row r="45" spans="1:6" ht="17.25" hidden="1" customHeight="1"/>
    <row r="46" spans="1:6" ht="17.25" hidden="1" customHeight="1"/>
    <row r="47" spans="1:6" ht="17.25" hidden="1" customHeight="1"/>
    <row r="48" spans="1:6" ht="17.25" hidden="1" customHeight="1"/>
    <row r="49" ht="17.25" hidden="1" customHeight="1"/>
    <row r="50" ht="17.25" hidden="1" customHeight="1"/>
    <row r="51" ht="17.25" hidden="1" customHeight="1"/>
    <row r="52" ht="17.25" hidden="1" customHeight="1"/>
    <row r="53" ht="17.25" hidden="1" customHeight="1"/>
    <row r="54" ht="17.25" hidden="1" customHeight="1"/>
    <row r="55" ht="17.25" hidden="1" customHeight="1"/>
    <row r="56" ht="17.25" hidden="1" customHeight="1"/>
    <row r="57" ht="17.25" hidden="1" customHeight="1"/>
    <row r="58" ht="17.25" hidden="1" customHeight="1"/>
    <row r="59" ht="17.25" hidden="1" customHeight="1"/>
    <row r="60" ht="17.25" hidden="1" customHeight="1"/>
    <row r="61" ht="17.25" hidden="1" customHeight="1"/>
    <row r="62" ht="17.25" hidden="1" customHeight="1"/>
    <row r="63" ht="17.25" hidden="1" customHeight="1"/>
    <row r="64" ht="17.25" hidden="1" customHeight="1"/>
    <row r="65" ht="17.25" hidden="1" customHeight="1"/>
    <row r="66" ht="17.25" hidden="1" customHeight="1"/>
    <row r="67" ht="17.25" hidden="1" customHeight="1"/>
    <row r="68" ht="17.25" hidden="1" customHeight="1"/>
    <row r="69" ht="17.25" hidden="1" customHeight="1"/>
    <row r="70" ht="17.25" hidden="1" customHeight="1"/>
    <row r="71" ht="17.25" hidden="1" customHeight="1"/>
    <row r="72" ht="17.25" hidden="1" customHeight="1"/>
    <row r="73" ht="17.25" hidden="1" customHeight="1"/>
    <row r="74" ht="17.25" hidden="1" customHeight="1"/>
    <row r="75" ht="17.25" hidden="1" customHeight="1"/>
    <row r="76" ht="17.25" hidden="1" customHeight="1"/>
    <row r="77" ht="17.25" hidden="1" customHeight="1"/>
    <row r="78" ht="17.25" hidden="1" customHeight="1"/>
    <row r="79" ht="17.25" hidden="1" customHeight="1"/>
    <row r="80" ht="17.25" hidden="1" customHeight="1"/>
    <row r="81" ht="17.25" hidden="1" customHeight="1"/>
    <row r="82" ht="17.25" hidden="1" customHeight="1"/>
    <row r="83" ht="17.25" hidden="1" customHeight="1"/>
    <row r="84" ht="17.25" hidden="1" customHeight="1"/>
    <row r="85" ht="17.25" hidden="1" customHeight="1"/>
    <row r="86" ht="17.25" hidden="1" customHeight="1"/>
    <row r="87" ht="17.25" hidden="1" customHeight="1"/>
    <row r="88" ht="17.25" hidden="1" customHeight="1"/>
    <row r="89" ht="17.25" hidden="1" customHeight="1"/>
    <row r="90" ht="17.25" hidden="1" customHeight="1"/>
    <row r="91" ht="17.25" hidden="1" customHeight="1"/>
    <row r="92" ht="17.25" hidden="1" customHeight="1"/>
    <row r="93" ht="17.25" hidden="1" customHeight="1"/>
    <row r="94" ht="17.25" hidden="1" customHeight="1"/>
    <row r="95" ht="17.25" hidden="1" customHeight="1"/>
    <row r="96" ht="17.25" hidden="1" customHeight="1"/>
    <row r="97" ht="17.25" hidden="1" customHeight="1"/>
    <row r="98" ht="17.25" hidden="1" customHeight="1"/>
    <row r="99" ht="17.25" hidden="1" customHeight="1"/>
    <row r="100" ht="17.25" hidden="1" customHeight="1"/>
    <row r="101" ht="17.25" hidden="1" customHeight="1"/>
    <row r="102" ht="17.25" hidden="1" customHeight="1"/>
    <row r="103" ht="17.25" hidden="1" customHeight="1"/>
    <row r="104" ht="17.25" hidden="1" customHeight="1"/>
    <row r="105" ht="17.25" hidden="1" customHeight="1"/>
    <row r="106" ht="17.25" hidden="1" customHeight="1"/>
    <row r="107" ht="17.25" hidden="1" customHeight="1"/>
    <row r="108" ht="17.25" hidden="1" customHeight="1"/>
    <row r="109" ht="17.25" hidden="1" customHeight="1"/>
    <row r="110" ht="17.25" hidden="1" customHeight="1"/>
    <row r="111" ht="17.25" hidden="1" customHeight="1"/>
    <row r="112" ht="17.25" hidden="1" customHeight="1"/>
    <row r="113" ht="17.25" hidden="1" customHeight="1"/>
    <row r="114" ht="17.25" hidden="1" customHeight="1"/>
    <row r="115" ht="17.25" hidden="1" customHeight="1"/>
    <row r="116" ht="17.25" hidden="1" customHeight="1"/>
    <row r="117" ht="17.25" hidden="1" customHeight="1"/>
    <row r="118" ht="17.25" hidden="1" customHeight="1"/>
    <row r="119" ht="17.25" hidden="1" customHeight="1"/>
    <row r="120" ht="17.25" hidden="1" customHeight="1"/>
    <row r="121" ht="17.25" hidden="1" customHeight="1"/>
    <row r="122" ht="17.25" hidden="1" customHeight="1"/>
    <row r="123" ht="17.25" hidden="1" customHeight="1"/>
    <row r="124" ht="17.25" hidden="1" customHeight="1"/>
    <row r="125" ht="17.25" hidden="1" customHeight="1"/>
    <row r="126" ht="17.25" hidden="1" customHeight="1"/>
    <row r="127" ht="17.25" hidden="1" customHeight="1"/>
    <row r="128" ht="17.25" hidden="1" customHeight="1"/>
    <row r="129" ht="17.25" hidden="1" customHeight="1"/>
    <row r="130" ht="17.25" hidden="1" customHeight="1"/>
    <row r="131" ht="17.25" hidden="1" customHeight="1"/>
    <row r="132" ht="17.25" hidden="1" customHeight="1"/>
    <row r="133" ht="17.25" hidden="1" customHeight="1"/>
    <row r="134" ht="17.25" hidden="1" customHeight="1"/>
    <row r="135" ht="17.25" hidden="1" customHeight="1"/>
    <row r="136" ht="17.25" hidden="1" customHeight="1"/>
    <row r="137" ht="17.25" hidden="1" customHeight="1"/>
    <row r="138" ht="17.25" hidden="1" customHeight="1"/>
    <row r="139" ht="17.25" hidden="1" customHeight="1"/>
    <row r="140" ht="17.25" hidden="1" customHeight="1"/>
    <row r="141" ht="17.25" hidden="1" customHeight="1"/>
    <row r="142" ht="17.25" hidden="1" customHeight="1"/>
    <row r="143" ht="17.25" hidden="1" customHeight="1"/>
    <row r="144" ht="17.25" hidden="1" customHeight="1"/>
    <row r="145" ht="17.25" hidden="1" customHeight="1"/>
    <row r="146" ht="17.25" hidden="1" customHeight="1"/>
    <row r="147" ht="17.25" hidden="1" customHeight="1"/>
    <row r="148" ht="17.25" hidden="1" customHeight="1"/>
    <row r="149" ht="17.25" hidden="1" customHeight="1"/>
    <row r="150" ht="17.25" hidden="1" customHeight="1"/>
    <row r="151" ht="17.25" hidden="1" customHeight="1"/>
    <row r="152" ht="17.25" hidden="1" customHeight="1"/>
    <row r="153" ht="17.25" hidden="1" customHeight="1"/>
    <row r="154" ht="17.25" hidden="1" customHeight="1"/>
    <row r="155" ht="17.25" hidden="1" customHeight="1"/>
    <row r="156" ht="17.25" hidden="1" customHeight="1"/>
    <row r="157" ht="17.25" hidden="1" customHeight="1"/>
    <row r="158" ht="17.25" hidden="1" customHeight="1"/>
    <row r="159" ht="17.25" hidden="1" customHeight="1"/>
    <row r="160" ht="17.25" hidden="1" customHeight="1"/>
    <row r="161" ht="17.25" hidden="1" customHeight="1"/>
    <row r="162" ht="17.25" hidden="1" customHeight="1"/>
    <row r="163" ht="17.25" hidden="1" customHeight="1"/>
    <row r="164" ht="17.25" hidden="1" customHeight="1"/>
    <row r="165" ht="17.25" hidden="1" customHeight="1"/>
    <row r="166" ht="17.25" hidden="1" customHeight="1"/>
    <row r="167" ht="17.25" hidden="1" customHeight="1"/>
    <row r="168" ht="17.25" hidden="1" customHeight="1"/>
    <row r="169" ht="17.25" hidden="1" customHeight="1"/>
    <row r="170" ht="17.25" hidden="1" customHeight="1"/>
    <row r="171" ht="17.25" hidden="1" customHeight="1"/>
    <row r="172" ht="17.25" hidden="1" customHeight="1"/>
    <row r="173" ht="17.25" hidden="1" customHeight="1"/>
    <row r="174" ht="17.25" hidden="1" customHeight="1"/>
    <row r="175" ht="17.25" hidden="1" customHeight="1"/>
    <row r="176" ht="17.25" hidden="1" customHeight="1"/>
    <row r="177" ht="17.25" hidden="1" customHeight="1"/>
    <row r="178" ht="17.25" hidden="1" customHeight="1"/>
    <row r="179" ht="17.25" hidden="1" customHeight="1"/>
    <row r="180" ht="17.25" hidden="1" customHeight="1"/>
    <row r="181" ht="17.25" hidden="1" customHeight="1"/>
    <row r="182" ht="17.25" hidden="1" customHeight="1"/>
    <row r="183" ht="17.25" hidden="1" customHeight="1"/>
    <row r="184" ht="17.25" hidden="1" customHeight="1"/>
    <row r="185" ht="17.25" hidden="1" customHeight="1"/>
    <row r="186" ht="17.25" hidden="1" customHeight="1"/>
    <row r="187" ht="17.25" hidden="1" customHeight="1"/>
    <row r="188" ht="17.25" hidden="1" customHeight="1"/>
    <row r="189" ht="17.25" hidden="1" customHeight="1"/>
    <row r="190" ht="17.25" hidden="1" customHeight="1"/>
    <row r="191" ht="17.25" hidden="1" customHeight="1"/>
    <row r="192" ht="17.25" hidden="1" customHeight="1"/>
    <row r="193" ht="17.25" hidden="1" customHeight="1"/>
    <row r="194" ht="17.25" hidden="1" customHeight="1"/>
    <row r="195" ht="17.25" hidden="1" customHeight="1"/>
    <row r="196" ht="17.25" hidden="1" customHeight="1"/>
    <row r="197" ht="17.25" hidden="1" customHeight="1"/>
    <row r="198" ht="17.25" hidden="1" customHeight="1"/>
    <row r="199" ht="17.25" hidden="1" customHeight="1"/>
    <row r="200" ht="17.25" hidden="1" customHeight="1"/>
    <row r="201" ht="17.25" hidden="1" customHeight="1"/>
    <row r="202" ht="17.25" hidden="1" customHeight="1"/>
    <row r="203" ht="17.25" hidden="1" customHeight="1"/>
    <row r="204" ht="17.25" hidden="1" customHeight="1"/>
    <row r="205" ht="17.25" hidden="1" customHeight="1"/>
    <row r="206" ht="17.25" hidden="1" customHeight="1"/>
    <row r="207" ht="17.25" hidden="1" customHeight="1"/>
    <row r="208" ht="17.25" hidden="1" customHeight="1"/>
    <row r="209" ht="17.25" hidden="1" customHeight="1"/>
    <row r="210" ht="17.25" hidden="1" customHeight="1"/>
    <row r="211" ht="17.25" hidden="1" customHeight="1"/>
    <row r="212" ht="17.25" hidden="1" customHeight="1"/>
    <row r="213" ht="17.25" hidden="1" customHeight="1"/>
    <row r="214" ht="17.25" hidden="1" customHeight="1"/>
    <row r="215" ht="17.25" hidden="1" customHeight="1"/>
    <row r="216" ht="17.25" hidden="1" customHeight="1"/>
    <row r="217" ht="17.25" hidden="1" customHeight="1"/>
    <row r="218" ht="17.25" hidden="1" customHeight="1"/>
    <row r="219" ht="17.25" hidden="1" customHeight="1"/>
    <row r="220" ht="17.25" hidden="1" customHeight="1"/>
    <row r="221" ht="17.25" hidden="1" customHeight="1"/>
    <row r="222" ht="17.25" hidden="1" customHeight="1"/>
    <row r="223" ht="17.25" hidden="1" customHeight="1"/>
    <row r="224" ht="17.25" hidden="1" customHeight="1"/>
    <row r="225" ht="17.25" hidden="1" customHeight="1"/>
    <row r="226" ht="17.25" hidden="1" customHeight="1"/>
    <row r="227" ht="17.25" hidden="1" customHeight="1"/>
    <row r="228" ht="17.25" hidden="1" customHeight="1"/>
    <row r="229" ht="17.25" hidden="1" customHeight="1"/>
    <row r="230" ht="17.25" hidden="1" customHeight="1"/>
    <row r="231" ht="17.25" hidden="1" customHeight="1"/>
    <row r="232" ht="17.25" hidden="1" customHeight="1"/>
    <row r="233" ht="17.25" hidden="1" customHeight="1"/>
    <row r="234" ht="17.25" hidden="1" customHeight="1"/>
    <row r="235" ht="17.25" hidden="1" customHeight="1"/>
    <row r="236" ht="17.25" hidden="1" customHeight="1"/>
    <row r="237" ht="17.25" hidden="1" customHeight="1"/>
    <row r="238" ht="17.25" hidden="1" customHeight="1"/>
    <row r="239" ht="17.25" hidden="1" customHeight="1"/>
    <row r="240" ht="17.25" hidden="1" customHeight="1"/>
    <row r="241" ht="17.25" hidden="1" customHeight="1"/>
    <row r="242" ht="17.25" hidden="1" customHeight="1"/>
    <row r="243" ht="17.25" hidden="1" customHeight="1"/>
    <row r="244" ht="17.25" hidden="1" customHeight="1"/>
    <row r="245" ht="17.25" hidden="1" customHeight="1"/>
    <row r="246" ht="17.25" hidden="1" customHeight="1"/>
    <row r="247" ht="17.25" hidden="1" customHeight="1"/>
    <row r="248" ht="17.25" hidden="1" customHeight="1"/>
    <row r="249" ht="17.25" hidden="1" customHeight="1"/>
    <row r="250" ht="17.25" hidden="1" customHeight="1"/>
    <row r="251" ht="17.25" hidden="1" customHeight="1"/>
    <row r="252" ht="17.25" hidden="1" customHeight="1"/>
    <row r="253" ht="17.25" hidden="1" customHeight="1"/>
    <row r="254" ht="17.25" hidden="1" customHeight="1"/>
    <row r="255" ht="17.25" hidden="1" customHeight="1"/>
    <row r="256" ht="17.25" hidden="1" customHeight="1"/>
    <row r="257" ht="17.25" hidden="1" customHeight="1"/>
    <row r="258" ht="17.25" hidden="1" customHeight="1"/>
    <row r="259" ht="17.25" hidden="1" customHeight="1"/>
    <row r="260" ht="17.25" hidden="1" customHeight="1"/>
    <row r="261" ht="17.25" hidden="1" customHeight="1"/>
    <row r="262" ht="17.25" hidden="1" customHeight="1"/>
    <row r="263" ht="17.25" hidden="1" customHeight="1"/>
    <row r="264" ht="17.25" hidden="1" customHeight="1"/>
    <row r="265" ht="17.25" hidden="1" customHeight="1"/>
    <row r="266" ht="17.25" hidden="1" customHeight="1"/>
    <row r="267" ht="17.25" hidden="1" customHeight="1"/>
    <row r="268" ht="17.25" hidden="1" customHeight="1"/>
    <row r="269" ht="17.25" hidden="1" customHeight="1"/>
    <row r="270" ht="17.25" hidden="1" customHeight="1"/>
    <row r="271" ht="17.25" hidden="1" customHeight="1"/>
    <row r="272" ht="17.25" hidden="1" customHeight="1"/>
    <row r="273" ht="17.25" hidden="1" customHeight="1"/>
    <row r="274" ht="17.25" hidden="1" customHeight="1"/>
    <row r="275" ht="17.25" hidden="1" customHeight="1"/>
    <row r="276" ht="17.25" hidden="1" customHeight="1"/>
    <row r="277" ht="17.25" hidden="1" customHeight="1"/>
    <row r="278" ht="17.25" hidden="1" customHeight="1"/>
    <row r="279" ht="17.25" hidden="1" customHeight="1"/>
    <row r="280" ht="17.25" hidden="1" customHeight="1"/>
    <row r="281" ht="17.25" hidden="1" customHeight="1"/>
    <row r="282" ht="17.25" hidden="1" customHeight="1"/>
    <row r="283" ht="17.25" hidden="1" customHeight="1"/>
    <row r="284" ht="17.25" hidden="1" customHeight="1"/>
    <row r="285" ht="17.25" hidden="1" customHeight="1"/>
    <row r="286" ht="17.25" hidden="1" customHeight="1"/>
    <row r="287" ht="17.25" hidden="1" customHeight="1"/>
    <row r="288" ht="17.25" hidden="1" customHeight="1"/>
    <row r="289" ht="17.25" hidden="1" customHeight="1"/>
    <row r="290" ht="17.25" hidden="1" customHeight="1"/>
    <row r="291" ht="17.25" hidden="1" customHeight="1"/>
    <row r="292" ht="17.25" hidden="1" customHeight="1"/>
    <row r="293" ht="17.25" hidden="1" customHeight="1"/>
    <row r="294" ht="17.25" hidden="1" customHeight="1"/>
    <row r="295" ht="17.25" hidden="1" customHeight="1"/>
    <row r="296" ht="17.25" hidden="1" customHeight="1"/>
    <row r="297" ht="17.25" hidden="1" customHeight="1"/>
    <row r="298" ht="17.25" hidden="1" customHeight="1"/>
    <row r="299" ht="17.25" hidden="1" customHeight="1"/>
    <row r="300" ht="17.25" hidden="1" customHeight="1"/>
    <row r="301" ht="17.25" hidden="1" customHeight="1"/>
    <row r="302" ht="17.25" hidden="1" customHeight="1"/>
    <row r="303" ht="17.25" hidden="1" customHeight="1"/>
    <row r="304" ht="17.25" hidden="1" customHeight="1"/>
    <row r="305" ht="17.25" hidden="1" customHeight="1"/>
    <row r="306" ht="17.25" hidden="1" customHeight="1"/>
    <row r="307" ht="17.25" hidden="1" customHeight="1"/>
    <row r="308" ht="17.25" hidden="1" customHeight="1"/>
    <row r="309" ht="17.25" hidden="1" customHeight="1"/>
    <row r="310" ht="17.25" hidden="1" customHeight="1"/>
    <row r="311" ht="17.25" hidden="1" customHeight="1"/>
    <row r="312" ht="17.25" hidden="1" customHeight="1"/>
    <row r="313" ht="17.25" hidden="1" customHeight="1"/>
    <row r="314" ht="17.25" hidden="1" customHeight="1"/>
    <row r="315" ht="17.25" hidden="1" customHeight="1"/>
    <row r="316" ht="17.25" hidden="1" customHeight="1"/>
    <row r="317" ht="17.25" hidden="1" customHeight="1"/>
    <row r="318" ht="17.25" hidden="1" customHeight="1"/>
    <row r="319" ht="17.25" hidden="1" customHeight="1"/>
    <row r="320" ht="17.25" hidden="1" customHeight="1"/>
    <row r="321" ht="17.25" hidden="1" customHeight="1"/>
    <row r="322" ht="17.25" hidden="1" customHeight="1"/>
    <row r="323" ht="17.25" hidden="1" customHeight="1"/>
    <row r="324" ht="17.25" hidden="1" customHeight="1"/>
    <row r="325" ht="17.25" hidden="1" customHeight="1"/>
    <row r="326" ht="17.25" hidden="1" customHeight="1"/>
    <row r="327" ht="17.25" hidden="1" customHeight="1"/>
    <row r="328" ht="17.25" hidden="1" customHeight="1"/>
    <row r="329" ht="17.25" hidden="1" customHeight="1"/>
    <row r="330" ht="17.25" hidden="1" customHeight="1"/>
    <row r="331" ht="17.25" hidden="1" customHeight="1"/>
    <row r="332" ht="17.25" hidden="1" customHeight="1"/>
    <row r="333" ht="17.25" hidden="1" customHeight="1"/>
    <row r="334" ht="17.25" hidden="1" customHeight="1"/>
    <row r="335" ht="17.25" hidden="1" customHeight="1"/>
    <row r="336" ht="17.25" hidden="1" customHeight="1"/>
    <row r="337" ht="17.25" hidden="1" customHeight="1"/>
    <row r="338" ht="17.25" hidden="1" customHeight="1"/>
    <row r="339" ht="17.25" hidden="1" customHeight="1"/>
    <row r="340" ht="17.25" hidden="1" customHeight="1"/>
    <row r="341" ht="17.25" hidden="1" customHeight="1"/>
    <row r="342" ht="17.25" hidden="1" customHeight="1"/>
    <row r="343" ht="17.25" hidden="1" customHeight="1"/>
    <row r="344" ht="17.25" hidden="1" customHeight="1"/>
    <row r="345" ht="17.25" hidden="1" customHeight="1"/>
    <row r="346" ht="17.25" hidden="1" customHeight="1"/>
    <row r="347" ht="17.25" hidden="1" customHeight="1"/>
    <row r="348" ht="17.25" hidden="1" customHeight="1"/>
    <row r="349" ht="17.25" hidden="1" customHeight="1"/>
    <row r="350" ht="17.25" hidden="1" customHeight="1"/>
    <row r="351" ht="17.25" hidden="1" customHeight="1"/>
    <row r="352" ht="17.25" hidden="1" customHeight="1"/>
    <row r="353" ht="17.25" hidden="1" customHeight="1"/>
    <row r="354" ht="17.25" hidden="1" customHeight="1"/>
    <row r="355" ht="17.25" hidden="1" customHeight="1"/>
    <row r="356" ht="17.25" hidden="1" customHeight="1"/>
    <row r="357" ht="17.25" hidden="1" customHeight="1"/>
    <row r="358" ht="17.25" hidden="1" customHeight="1"/>
    <row r="359" ht="17.25" hidden="1" customHeight="1"/>
    <row r="360" ht="17.25" hidden="1" customHeight="1"/>
    <row r="361" ht="17.25" hidden="1" customHeight="1"/>
    <row r="362" ht="17.25" hidden="1" customHeight="1"/>
    <row r="363" ht="17.25" hidden="1" customHeight="1"/>
    <row r="364" ht="17.25" hidden="1" customHeight="1"/>
    <row r="365" ht="17.25" hidden="1" customHeight="1"/>
    <row r="366" ht="17.25" hidden="1" customHeight="1"/>
    <row r="367" ht="17.25" hidden="1" customHeight="1"/>
    <row r="368" ht="17.25" hidden="1" customHeight="1"/>
    <row r="369" ht="17.25" hidden="1" customHeight="1"/>
    <row r="370" ht="17.25" hidden="1" customHeight="1"/>
    <row r="371" ht="17.25" hidden="1" customHeight="1"/>
    <row r="372" ht="17.25" hidden="1" customHeight="1"/>
    <row r="373" ht="17.25" hidden="1" customHeight="1"/>
    <row r="374" ht="17.25" hidden="1" customHeight="1"/>
    <row r="375" ht="17.25" hidden="1" customHeight="1"/>
    <row r="376" ht="17.25" hidden="1" customHeight="1"/>
    <row r="377" ht="17.25" hidden="1" customHeight="1"/>
    <row r="378" ht="17.25" hidden="1" customHeight="1"/>
    <row r="379" ht="17.25" hidden="1" customHeight="1"/>
    <row r="380" ht="17.25" hidden="1" customHeight="1"/>
    <row r="381" ht="17.25" hidden="1" customHeight="1"/>
    <row r="382" ht="17.25" hidden="1" customHeight="1"/>
    <row r="383" ht="17.25" hidden="1" customHeight="1"/>
    <row r="384" ht="17.25" hidden="1" customHeight="1"/>
    <row r="385" ht="17.25" hidden="1" customHeight="1"/>
    <row r="386" ht="17.25" hidden="1" customHeight="1"/>
    <row r="387" ht="17.25" hidden="1" customHeight="1"/>
    <row r="388" ht="17.25" hidden="1" customHeight="1"/>
    <row r="389" ht="17.25" hidden="1" customHeight="1"/>
    <row r="390" ht="17.25" hidden="1" customHeight="1"/>
    <row r="391" ht="17.25" hidden="1" customHeight="1"/>
    <row r="392" ht="17.25" hidden="1" customHeight="1"/>
    <row r="393" ht="17.25" hidden="1" customHeight="1"/>
    <row r="394" ht="17.25" hidden="1" customHeight="1"/>
    <row r="395" ht="17.25" hidden="1" customHeight="1"/>
    <row r="396" ht="17.25" hidden="1" customHeight="1"/>
    <row r="397" ht="17.25" hidden="1" customHeight="1"/>
    <row r="398" ht="17.25" hidden="1" customHeight="1"/>
    <row r="399" ht="17.25" hidden="1" customHeight="1"/>
    <row r="400" ht="17.25" hidden="1" customHeight="1"/>
    <row r="401" ht="17.25" hidden="1" customHeight="1"/>
    <row r="402" ht="17.25" hidden="1" customHeight="1"/>
    <row r="403" ht="17.25" hidden="1" customHeight="1"/>
    <row r="404" ht="17.25" hidden="1" customHeight="1"/>
    <row r="405" ht="17.25" hidden="1" customHeight="1"/>
    <row r="406" ht="17.25" hidden="1" customHeight="1"/>
    <row r="407" ht="17.25" hidden="1" customHeight="1"/>
    <row r="408" ht="17.25" hidden="1" customHeight="1"/>
    <row r="409" ht="17.25" hidden="1" customHeight="1"/>
    <row r="410" ht="17.25" hidden="1" customHeight="1"/>
    <row r="411" ht="17.25" hidden="1" customHeight="1"/>
    <row r="412" ht="17.25" hidden="1" customHeight="1"/>
    <row r="413" ht="17.25" hidden="1" customHeight="1"/>
    <row r="414" ht="17.25" hidden="1" customHeight="1"/>
    <row r="415" ht="17.25" hidden="1" customHeight="1"/>
    <row r="416" ht="17.25" hidden="1" customHeight="1"/>
    <row r="417" ht="17.25" hidden="1" customHeight="1"/>
    <row r="418" ht="17.25" hidden="1" customHeight="1"/>
    <row r="419" ht="17.25" hidden="1" customHeight="1"/>
    <row r="420" ht="17.25" hidden="1" customHeight="1"/>
    <row r="421" ht="17.25" hidden="1" customHeight="1"/>
    <row r="422" ht="17.25" hidden="1" customHeight="1"/>
    <row r="423" ht="17.25" hidden="1" customHeight="1"/>
    <row r="424" ht="17.25" hidden="1" customHeight="1"/>
    <row r="425" ht="17.25" hidden="1" customHeight="1"/>
    <row r="426" ht="17.25" hidden="1" customHeight="1"/>
    <row r="427" ht="17.25" hidden="1" customHeight="1"/>
    <row r="428" ht="17.25" hidden="1" customHeight="1"/>
    <row r="429" ht="17.25" hidden="1" customHeight="1"/>
    <row r="430" ht="17.25" hidden="1" customHeight="1"/>
    <row r="431" ht="17.25" hidden="1" customHeight="1"/>
    <row r="432" ht="17.25" hidden="1" customHeight="1"/>
    <row r="433" ht="17.25" hidden="1" customHeight="1"/>
    <row r="434" ht="17.25" hidden="1" customHeight="1"/>
    <row r="435" ht="17.25" hidden="1" customHeight="1"/>
    <row r="436" ht="17.25" hidden="1" customHeight="1"/>
    <row r="437" ht="17.25" hidden="1" customHeight="1"/>
    <row r="438" ht="17.25" hidden="1" customHeight="1"/>
    <row r="439" ht="17.25" hidden="1" customHeight="1"/>
    <row r="440" ht="17.25" hidden="1" customHeight="1"/>
    <row r="441" ht="17.25" hidden="1" customHeight="1"/>
    <row r="442" ht="17.25" hidden="1" customHeight="1"/>
    <row r="443" ht="17.25" hidden="1" customHeight="1"/>
    <row r="444" ht="17.25" hidden="1" customHeight="1"/>
    <row r="445" ht="17.25" hidden="1" customHeight="1"/>
    <row r="446" ht="17.25" hidden="1" customHeight="1"/>
    <row r="447" ht="17.25" hidden="1" customHeight="1"/>
    <row r="448" ht="17.25" hidden="1" customHeight="1"/>
    <row r="449" ht="17.25" hidden="1" customHeight="1"/>
    <row r="450" ht="17.25" hidden="1" customHeight="1"/>
    <row r="451" ht="17.25" hidden="1" customHeight="1"/>
    <row r="452" ht="17.25" hidden="1" customHeight="1"/>
    <row r="453" ht="17.25" hidden="1" customHeight="1"/>
    <row r="454" ht="17.25" hidden="1" customHeight="1"/>
    <row r="455" ht="17.25" hidden="1" customHeight="1"/>
    <row r="456" ht="17.25" hidden="1" customHeight="1"/>
    <row r="457" ht="17.25" hidden="1" customHeight="1"/>
    <row r="458" ht="17.25" hidden="1" customHeight="1"/>
    <row r="459" ht="17.25" hidden="1" customHeight="1"/>
    <row r="460" ht="17.25" hidden="1" customHeight="1"/>
    <row r="461" ht="17.25" hidden="1" customHeight="1"/>
    <row r="462" ht="17.25" hidden="1" customHeight="1"/>
    <row r="463" ht="17.25" hidden="1" customHeight="1"/>
    <row r="464" ht="17.25" hidden="1" customHeight="1"/>
    <row r="465" ht="17.25" hidden="1" customHeight="1"/>
    <row r="466" ht="17.25" hidden="1" customHeight="1"/>
    <row r="467" ht="17.25" hidden="1" customHeight="1"/>
    <row r="468" ht="17.25" hidden="1" customHeight="1"/>
    <row r="469" ht="17.25" hidden="1" customHeight="1"/>
    <row r="470" ht="17.25" hidden="1" customHeight="1"/>
    <row r="471" ht="17.25" hidden="1" customHeight="1"/>
    <row r="472" ht="17.25" hidden="1" customHeight="1"/>
    <row r="473" ht="17.25" hidden="1" customHeight="1"/>
    <row r="474" ht="17.25" hidden="1" customHeight="1"/>
    <row r="475" ht="17.25" hidden="1" customHeight="1"/>
    <row r="476" ht="17.25" hidden="1" customHeight="1"/>
    <row r="477" ht="17.25" hidden="1" customHeight="1"/>
    <row r="478" ht="17.25" hidden="1" customHeight="1"/>
    <row r="479" ht="17.25" hidden="1" customHeight="1"/>
    <row r="480" ht="17.25" hidden="1" customHeight="1"/>
    <row r="481" ht="17.25" hidden="1" customHeight="1"/>
    <row r="482" ht="17.25" hidden="1" customHeight="1"/>
    <row r="483" ht="17.25" hidden="1" customHeight="1"/>
    <row r="484" ht="17.25" hidden="1" customHeight="1"/>
    <row r="485" ht="17.25" hidden="1" customHeight="1"/>
    <row r="486" ht="17.25" hidden="1" customHeight="1"/>
    <row r="487" ht="17.25" hidden="1" customHeight="1"/>
    <row r="488" ht="17.25" hidden="1" customHeight="1"/>
    <row r="489" ht="17.25" hidden="1" customHeight="1"/>
    <row r="490" ht="17.25" hidden="1" customHeight="1"/>
    <row r="491" ht="17.25" hidden="1" customHeight="1"/>
    <row r="492" ht="17.25" hidden="1" customHeight="1"/>
    <row r="493" ht="17.25" hidden="1" customHeight="1"/>
    <row r="494" ht="17.25" hidden="1" customHeight="1"/>
    <row r="495" ht="17.25" hidden="1" customHeight="1"/>
    <row r="496" ht="17.25" hidden="1" customHeight="1"/>
    <row r="497" ht="17.25" hidden="1" customHeight="1"/>
    <row r="498" ht="17.25" hidden="1" customHeight="1"/>
    <row r="499" ht="17.25" hidden="1" customHeight="1"/>
    <row r="500" ht="17.25" hidden="1" customHeight="1"/>
    <row r="501" ht="17.25" hidden="1" customHeight="1"/>
    <row r="502" ht="17.25" hidden="1" customHeight="1"/>
    <row r="503" ht="17.25" hidden="1" customHeight="1"/>
    <row r="504" ht="17.25" hidden="1" customHeight="1"/>
    <row r="505" ht="17.25" hidden="1" customHeight="1"/>
    <row r="506" ht="17.25" hidden="1" customHeight="1"/>
    <row r="507" ht="17.25" hidden="1" customHeight="1"/>
    <row r="508" ht="17.25" hidden="1" customHeight="1"/>
    <row r="509" ht="17.25" hidden="1" customHeight="1"/>
    <row r="510" ht="17.25" hidden="1" customHeight="1"/>
    <row r="511" ht="17.25" hidden="1" customHeight="1"/>
    <row r="512" ht="17.25" hidden="1" customHeight="1"/>
    <row r="513" ht="17.25" hidden="1" customHeight="1"/>
    <row r="514" ht="17.25" hidden="1" customHeight="1"/>
    <row r="515" ht="17.25" hidden="1" customHeight="1"/>
    <row r="516" ht="17.25" hidden="1" customHeight="1"/>
    <row r="517" ht="17.25" hidden="1" customHeight="1"/>
    <row r="518" ht="17.25" hidden="1" customHeight="1"/>
    <row r="519" ht="17.25" hidden="1" customHeight="1"/>
    <row r="520" ht="17.25" hidden="1" customHeight="1"/>
    <row r="521" ht="17.25" hidden="1" customHeight="1"/>
    <row r="522" ht="17.25" hidden="1" customHeight="1"/>
    <row r="523" ht="17.25" hidden="1" customHeight="1"/>
    <row r="524" ht="17.25" hidden="1" customHeight="1"/>
    <row r="525" ht="17.25" hidden="1" customHeight="1"/>
    <row r="526" ht="17.25" hidden="1" customHeight="1"/>
    <row r="527" ht="17.25" hidden="1" customHeight="1"/>
    <row r="528" ht="17.25" hidden="1" customHeight="1"/>
    <row r="529" ht="17.25" hidden="1" customHeight="1"/>
    <row r="530" ht="17.25" hidden="1" customHeight="1"/>
    <row r="531" ht="17.25" hidden="1" customHeight="1"/>
    <row r="532" ht="17.25" hidden="1" customHeight="1"/>
    <row r="533" ht="17.25" hidden="1" customHeight="1"/>
    <row r="534" ht="17.25" hidden="1" customHeight="1"/>
    <row r="535" ht="17.25" hidden="1" customHeight="1"/>
    <row r="536" ht="17.25" hidden="1" customHeight="1"/>
    <row r="537" ht="17.25" hidden="1" customHeight="1"/>
    <row r="538" ht="17.25" hidden="1" customHeight="1"/>
    <row r="539" ht="17.25" hidden="1" customHeight="1"/>
    <row r="540" ht="17.25" hidden="1" customHeight="1"/>
    <row r="541" ht="17.25" hidden="1" customHeight="1"/>
    <row r="542" ht="17.25" hidden="1" customHeight="1"/>
    <row r="543" ht="17.25" hidden="1" customHeight="1"/>
    <row r="544" ht="17.25" hidden="1" customHeight="1"/>
    <row r="545" ht="17.25" hidden="1" customHeight="1"/>
    <row r="546" ht="17.25" hidden="1" customHeight="1"/>
    <row r="547" ht="17.25" hidden="1" customHeight="1"/>
    <row r="548" ht="17.25" hidden="1" customHeight="1"/>
    <row r="549" ht="17.25" hidden="1" customHeight="1"/>
    <row r="550" ht="17.25" hidden="1" customHeight="1"/>
    <row r="551" ht="17.25" hidden="1" customHeight="1"/>
    <row r="552" ht="17.25" hidden="1" customHeight="1"/>
    <row r="553" ht="17.25" hidden="1" customHeight="1"/>
    <row r="554" ht="17.25" hidden="1" customHeight="1"/>
    <row r="555" ht="17.25" hidden="1" customHeight="1"/>
    <row r="556" ht="17.25" hidden="1" customHeight="1"/>
    <row r="557" ht="17.25" hidden="1" customHeight="1"/>
    <row r="558" ht="17.25" hidden="1" customHeight="1"/>
    <row r="559" ht="17.25" hidden="1" customHeight="1"/>
    <row r="560" ht="17.25" hidden="1" customHeight="1"/>
    <row r="561" ht="17.25" hidden="1" customHeight="1"/>
    <row r="562" ht="17.25" hidden="1" customHeight="1"/>
    <row r="563" ht="17.25" hidden="1" customHeight="1"/>
    <row r="564" ht="17.25" hidden="1" customHeight="1"/>
    <row r="565" ht="17.25" hidden="1" customHeight="1"/>
    <row r="566" ht="17.25" hidden="1" customHeight="1"/>
    <row r="567" ht="17.25" hidden="1" customHeight="1"/>
    <row r="568" ht="17.25" hidden="1" customHeight="1"/>
    <row r="569" ht="17.25" hidden="1" customHeight="1"/>
    <row r="570" ht="17.25" hidden="1" customHeight="1"/>
    <row r="571" ht="17.25" hidden="1" customHeight="1"/>
    <row r="572" ht="17.25" hidden="1" customHeight="1"/>
    <row r="573" ht="17.25" hidden="1" customHeight="1"/>
    <row r="574" ht="17.25" hidden="1" customHeight="1"/>
    <row r="575" ht="17.25" hidden="1" customHeight="1"/>
    <row r="576" ht="17.25" hidden="1" customHeight="1"/>
    <row r="577" ht="17.25" hidden="1" customHeight="1"/>
    <row r="578" ht="17.25" hidden="1" customHeight="1"/>
    <row r="579" ht="17.25" hidden="1" customHeight="1"/>
    <row r="580" ht="17.25" hidden="1" customHeight="1"/>
    <row r="581" ht="17.25" hidden="1" customHeight="1"/>
    <row r="582" ht="17.25" hidden="1" customHeight="1"/>
    <row r="583" ht="17.25" hidden="1" customHeight="1"/>
    <row r="584" ht="17.25" hidden="1" customHeight="1"/>
    <row r="585" ht="17.25" hidden="1" customHeight="1"/>
    <row r="586" ht="17.25" hidden="1" customHeight="1"/>
    <row r="587" ht="17.25" hidden="1" customHeight="1"/>
    <row r="588" ht="17.25" hidden="1" customHeight="1"/>
    <row r="589" ht="17.25" hidden="1" customHeight="1"/>
    <row r="590" ht="17.25" hidden="1" customHeight="1"/>
    <row r="591" ht="17.25" hidden="1" customHeight="1"/>
    <row r="592" ht="17.25" hidden="1" customHeight="1"/>
    <row r="593" ht="17.25" hidden="1" customHeight="1"/>
    <row r="594" ht="17.25" hidden="1" customHeight="1"/>
    <row r="595" ht="17.25" hidden="1" customHeight="1"/>
    <row r="596" ht="17.25" hidden="1" customHeight="1"/>
    <row r="597" ht="17.25" hidden="1" customHeight="1"/>
    <row r="598" ht="17.25" hidden="1" customHeight="1"/>
    <row r="599" ht="17.25" hidden="1" customHeight="1"/>
    <row r="600" ht="17.25" hidden="1" customHeight="1"/>
    <row r="601" ht="17.25" hidden="1" customHeight="1"/>
    <row r="602" ht="17.25" hidden="1" customHeight="1"/>
    <row r="603" ht="17.25" hidden="1" customHeight="1"/>
    <row r="604" ht="17.25" hidden="1" customHeight="1"/>
    <row r="605" ht="17.25" hidden="1" customHeight="1"/>
    <row r="606" ht="17.25" hidden="1" customHeight="1"/>
    <row r="607" ht="17.25" hidden="1" customHeight="1"/>
    <row r="608" ht="17.25" hidden="1" customHeight="1"/>
    <row r="609" ht="17.25" hidden="1" customHeight="1"/>
    <row r="610" ht="17.25" hidden="1" customHeight="1"/>
    <row r="611" ht="17.25" hidden="1" customHeight="1"/>
    <row r="612" ht="17.25" hidden="1" customHeight="1"/>
    <row r="613" ht="17.25" hidden="1" customHeight="1"/>
    <row r="614" ht="17.25" hidden="1" customHeight="1"/>
    <row r="615" ht="17.25" hidden="1" customHeight="1"/>
    <row r="616" ht="17.25" hidden="1" customHeight="1"/>
    <row r="617" ht="17.25" hidden="1" customHeight="1"/>
    <row r="618" ht="17.25" hidden="1" customHeight="1"/>
    <row r="619" ht="17.25" hidden="1" customHeight="1"/>
    <row r="620" ht="17.25" hidden="1" customHeight="1"/>
    <row r="621" ht="17.25" hidden="1" customHeight="1"/>
    <row r="622" ht="17.25" hidden="1" customHeight="1"/>
    <row r="623" ht="17.25" hidden="1" customHeight="1"/>
    <row r="624" ht="17.25" hidden="1" customHeight="1"/>
    <row r="625" ht="17.25" hidden="1" customHeight="1"/>
    <row r="626" ht="17.25" hidden="1" customHeight="1"/>
    <row r="627" ht="17.25" hidden="1" customHeight="1"/>
    <row r="628" ht="17.25" hidden="1" customHeight="1"/>
    <row r="629" ht="17.25" hidden="1" customHeight="1"/>
    <row r="630" ht="17.25" hidden="1" customHeight="1"/>
    <row r="631" ht="17.25" hidden="1" customHeight="1"/>
    <row r="632" ht="17.25" hidden="1" customHeight="1"/>
    <row r="633" ht="17.25" hidden="1" customHeight="1"/>
    <row r="634" ht="17.25" hidden="1" customHeight="1"/>
    <row r="635" ht="17.25" hidden="1" customHeight="1"/>
    <row r="636" ht="17.25" hidden="1" customHeight="1"/>
    <row r="637" ht="17.25" hidden="1" customHeight="1"/>
    <row r="638" ht="17.25" hidden="1" customHeight="1"/>
    <row r="639" ht="17.25" hidden="1" customHeight="1"/>
    <row r="640" ht="17.25" hidden="1" customHeight="1"/>
    <row r="641" ht="17.25" hidden="1" customHeight="1"/>
    <row r="642" ht="17.25" hidden="1" customHeight="1"/>
    <row r="643" ht="17.25" hidden="1" customHeight="1"/>
    <row r="644" ht="17.25" hidden="1" customHeight="1"/>
    <row r="645" ht="17.25" hidden="1" customHeight="1"/>
    <row r="646" ht="17.25" hidden="1" customHeight="1"/>
    <row r="647" ht="17.25" hidden="1" customHeight="1"/>
    <row r="648" ht="17.25" hidden="1" customHeight="1"/>
    <row r="649" ht="17.25" hidden="1" customHeight="1"/>
    <row r="650" ht="17.25" hidden="1" customHeight="1"/>
    <row r="651" ht="17.25" hidden="1" customHeight="1"/>
    <row r="652" ht="17.25" hidden="1" customHeight="1"/>
    <row r="653" ht="17.25" hidden="1" customHeight="1"/>
    <row r="654" ht="17.25" hidden="1" customHeight="1"/>
    <row r="655" ht="17.25" hidden="1" customHeight="1"/>
    <row r="656" ht="17.25" hidden="1" customHeight="1"/>
    <row r="657" ht="17.25" hidden="1" customHeight="1"/>
    <row r="658" ht="17.25" hidden="1" customHeight="1"/>
    <row r="659" ht="17.25" hidden="1" customHeight="1"/>
    <row r="660" ht="17.25" hidden="1" customHeight="1"/>
    <row r="661" ht="17.25" hidden="1" customHeight="1"/>
    <row r="662" ht="17.25" hidden="1" customHeight="1"/>
    <row r="663" ht="17.25" hidden="1" customHeight="1"/>
    <row r="664" ht="17.25" hidden="1" customHeight="1"/>
    <row r="665" ht="17.25" hidden="1" customHeight="1"/>
    <row r="666" ht="17.25" hidden="1" customHeight="1"/>
    <row r="667" ht="17.25" hidden="1" customHeight="1"/>
    <row r="668" ht="17.25" hidden="1" customHeight="1"/>
    <row r="669" ht="17.25" hidden="1" customHeight="1"/>
    <row r="670" ht="17.25" hidden="1" customHeight="1"/>
    <row r="671" ht="17.25" hidden="1" customHeight="1"/>
    <row r="672" ht="17.25" hidden="1" customHeight="1"/>
    <row r="673" ht="17.25" hidden="1" customHeight="1"/>
    <row r="674" ht="17.25" hidden="1" customHeight="1"/>
    <row r="675" ht="17.25" hidden="1" customHeight="1"/>
    <row r="676" ht="17.25" hidden="1" customHeight="1"/>
    <row r="677" ht="17.25" hidden="1" customHeight="1"/>
    <row r="678" ht="17.25" hidden="1" customHeight="1"/>
    <row r="679" ht="17.25" hidden="1" customHeight="1"/>
    <row r="680" ht="17.25" hidden="1" customHeight="1"/>
    <row r="681" ht="17.25" hidden="1" customHeight="1"/>
    <row r="682" ht="17.25" hidden="1" customHeight="1"/>
    <row r="683" ht="17.25" hidden="1" customHeight="1"/>
    <row r="684" ht="17.25" hidden="1" customHeight="1"/>
    <row r="685" ht="17.25" hidden="1" customHeight="1"/>
    <row r="686" ht="17.25" hidden="1" customHeight="1"/>
    <row r="687" ht="17.25" hidden="1" customHeight="1"/>
    <row r="688" ht="17.25" hidden="1" customHeight="1"/>
    <row r="689" ht="17.25" hidden="1" customHeight="1"/>
    <row r="690" ht="17.25" hidden="1" customHeight="1"/>
    <row r="691" ht="17.25" hidden="1" customHeight="1"/>
    <row r="692" ht="17.25" hidden="1" customHeight="1"/>
    <row r="693" ht="17.25" hidden="1" customHeight="1"/>
    <row r="694" ht="17.25" hidden="1" customHeight="1"/>
    <row r="695" ht="17.25" hidden="1" customHeight="1"/>
    <row r="696" ht="17.25" hidden="1" customHeight="1"/>
    <row r="697" ht="17.25" hidden="1" customHeight="1"/>
    <row r="698" ht="17.25" hidden="1" customHeight="1"/>
    <row r="699" ht="17.25" hidden="1" customHeight="1"/>
    <row r="700" ht="17.25" hidden="1" customHeight="1"/>
    <row r="701" ht="17.25" hidden="1" customHeight="1"/>
    <row r="702" ht="17.25" hidden="1" customHeight="1"/>
    <row r="703" ht="17.25" hidden="1" customHeight="1"/>
    <row r="704" ht="17.25" hidden="1" customHeight="1"/>
    <row r="705" ht="17.25" hidden="1" customHeight="1"/>
    <row r="706" ht="17.25" hidden="1" customHeight="1"/>
    <row r="707" ht="17.25" hidden="1" customHeight="1"/>
    <row r="708" ht="17.25" hidden="1" customHeight="1"/>
    <row r="709" ht="17.25" hidden="1" customHeight="1"/>
    <row r="710" ht="17.25" hidden="1" customHeight="1"/>
    <row r="711" ht="17.25" hidden="1" customHeight="1"/>
    <row r="712" ht="17.25" hidden="1" customHeight="1"/>
    <row r="713" ht="17.25" hidden="1" customHeight="1"/>
    <row r="714" ht="17.25" hidden="1" customHeight="1"/>
    <row r="715" ht="17.25" hidden="1" customHeight="1"/>
    <row r="716" ht="17.25" hidden="1" customHeight="1"/>
    <row r="717" ht="17.25" hidden="1" customHeight="1"/>
    <row r="718" ht="17.25" hidden="1" customHeight="1"/>
    <row r="719" ht="17.25" hidden="1" customHeight="1"/>
    <row r="720" ht="17.25" hidden="1" customHeight="1"/>
    <row r="721" ht="17.25" hidden="1" customHeight="1"/>
    <row r="722" ht="17.25" hidden="1" customHeight="1"/>
  </sheetData>
  <phoneticPr fontId="2" type="noConversion"/>
  <printOptions horizontalCentered="1"/>
  <pageMargins left="0.35433070866141736" right="0.35433070866141736" top="0.59055118110236227" bottom="0.59055118110236227" header="0.51181102362204722" footer="0.51181102362204722"/>
  <pageSetup paperSize="9" orientation="landscape"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8</vt:i4>
      </vt:variant>
    </vt:vector>
  </HeadingPairs>
  <TitlesOfParts>
    <vt:vector size="13" baseType="lpstr">
      <vt:lpstr>총괄표2</vt:lpstr>
      <vt:lpstr>내역서</vt:lpstr>
      <vt:lpstr>일위노임</vt:lpstr>
      <vt:lpstr>합산</vt:lpstr>
      <vt:lpstr>옵션</vt:lpstr>
      <vt:lpstr>내역서!Print_Area</vt:lpstr>
      <vt:lpstr>일위노임!Print_Area</vt:lpstr>
      <vt:lpstr>총괄표2!Print_Area</vt:lpstr>
      <vt:lpstr>합산!Print_Area</vt:lpstr>
      <vt:lpstr>내역서!Print_Titles</vt:lpstr>
      <vt:lpstr>일위노임!Print_Titles</vt:lpstr>
      <vt:lpstr>총괄표2!Print_Titles</vt:lpstr>
      <vt:lpstr>합산!Print_Titles</vt:lpstr>
    </vt:vector>
  </TitlesOfParts>
  <Company>이지테크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이지테크</dc:creator>
  <cp:lastModifiedBy>user</cp:lastModifiedBy>
  <cp:lastPrinted>2026-07-01T06:28:37Z</cp:lastPrinted>
  <dcterms:created xsi:type="dcterms:W3CDTF">2002-09-09T02:35:17Z</dcterms:created>
  <dcterms:modified xsi:type="dcterms:W3CDTF">2026-07-06T06:43:25Z</dcterms:modified>
</cp:coreProperties>
</file>