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천안 SB플라자 유지보수(2022~2026)\2026년\2. 용역관리\10. 천안 SB플라자 냉난방시설 개선공사\냉난방설비 개선공사 시행결의\과업지시서 등\"/>
    </mc:Choice>
  </mc:AlternateContent>
  <xr:revisionPtr revIDLastSave="0" documentId="13_ncr:1_{812BD9B0-206C-4086-A39B-2D989D1213AE}" xr6:coauthVersionLast="36" xr6:coauthVersionMax="36" xr10:uidLastSave="{00000000-0000-0000-0000-000000000000}"/>
  <bookViews>
    <workbookView xWindow="-28920" yWindow="-120" windowWidth="29040" windowHeight="15840" xr2:uid="{00000000-000D-0000-FFFF-FFFF00000000}"/>
  </bookViews>
  <sheets>
    <sheet name="원가" sheetId="9" r:id="rId1"/>
    <sheet name="공종별집계표" sheetId="7" r:id="rId2"/>
    <sheet name="공종별내역서" sheetId="6" r:id="rId3"/>
  </sheets>
  <definedNames>
    <definedName name="_xlnm.Print_Area" localSheetId="2">공종별내역서!$A$1:$M$167</definedName>
    <definedName name="_xlnm.Print_Area" localSheetId="1">공종별집계표!$A$1:$M$27</definedName>
    <definedName name="_xlnm.Print_Area" localSheetId="0">원가!$A$1:$F$36</definedName>
    <definedName name="_xlnm.Print_Titles" localSheetId="2">공종별내역서!$1:$3</definedName>
    <definedName name="_xlnm.Print_Titles" localSheetId="1">공종별집계표!$1:$4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5" i="6" l="1"/>
  <c r="F134" i="6"/>
  <c r="J133" i="6"/>
  <c r="H133" i="6"/>
  <c r="F133" i="6"/>
  <c r="J132" i="6"/>
  <c r="H132" i="6"/>
  <c r="J131" i="6"/>
  <c r="J130" i="6"/>
  <c r="H130" i="6"/>
  <c r="F130" i="6"/>
  <c r="J129" i="6"/>
  <c r="H129" i="6"/>
  <c r="J128" i="6"/>
  <c r="H128" i="6"/>
  <c r="J126" i="6"/>
  <c r="H126" i="6"/>
  <c r="J125" i="6"/>
  <c r="H125" i="6"/>
  <c r="J124" i="6"/>
  <c r="H124" i="6"/>
  <c r="J123" i="6"/>
  <c r="H123" i="6"/>
  <c r="J122" i="6"/>
  <c r="H122" i="6"/>
  <c r="J121" i="6"/>
  <c r="H121" i="6"/>
  <c r="H120" i="6"/>
  <c r="H119" i="6"/>
  <c r="J118" i="6"/>
  <c r="H118" i="6"/>
  <c r="J117" i="6"/>
  <c r="H116" i="6"/>
  <c r="J115" i="6"/>
  <c r="H115" i="6"/>
  <c r="J114" i="6"/>
  <c r="H113" i="6"/>
  <c r="J112" i="6"/>
  <c r="H112" i="6"/>
  <c r="J111" i="6"/>
  <c r="H111" i="6"/>
  <c r="J110" i="6"/>
  <c r="H110" i="6"/>
  <c r="J109" i="6"/>
  <c r="H109" i="6"/>
  <c r="J108" i="6"/>
  <c r="H107" i="6"/>
  <c r="J106" i="6"/>
  <c r="H106" i="6"/>
  <c r="J105" i="6"/>
  <c r="H105" i="6"/>
  <c r="H104" i="6"/>
  <c r="J103" i="6"/>
  <c r="H103" i="6"/>
  <c r="J102" i="6"/>
  <c r="H102" i="6"/>
  <c r="H101" i="6"/>
  <c r="J100" i="6"/>
  <c r="H100" i="6"/>
  <c r="J99" i="6"/>
  <c r="H98" i="6"/>
  <c r="J97" i="6"/>
  <c r="J96" i="6"/>
  <c r="H96" i="6"/>
  <c r="J95" i="6"/>
  <c r="H95" i="6"/>
  <c r="J94" i="6"/>
  <c r="H94" i="6"/>
  <c r="J93" i="6"/>
  <c r="H93" i="6"/>
  <c r="J92" i="6"/>
  <c r="H92" i="6"/>
  <c r="J91" i="6"/>
  <c r="H91" i="6"/>
  <c r="J90" i="6"/>
  <c r="F89" i="6"/>
  <c r="J88" i="6"/>
  <c r="H88" i="6"/>
  <c r="J86" i="6"/>
  <c r="H86" i="6"/>
  <c r="J85" i="6"/>
  <c r="J84" i="6"/>
  <c r="H84" i="6"/>
  <c r="J83" i="6"/>
  <c r="H83" i="6"/>
  <c r="J82" i="6"/>
  <c r="H82" i="6"/>
  <c r="H81" i="6"/>
  <c r="J80" i="6"/>
  <c r="H80" i="6"/>
  <c r="J79" i="6"/>
  <c r="H79" i="6"/>
  <c r="J78" i="6"/>
  <c r="H78" i="6"/>
  <c r="J77" i="6"/>
  <c r="H77" i="6"/>
  <c r="J76" i="6"/>
  <c r="H76" i="6"/>
  <c r="J75" i="6"/>
  <c r="F75" i="6"/>
  <c r="H54" i="6"/>
  <c r="J53" i="6"/>
  <c r="H53" i="6"/>
  <c r="F53" i="6"/>
  <c r="J52" i="6"/>
  <c r="H52" i="6"/>
  <c r="J51" i="6"/>
  <c r="H51" i="6"/>
  <c r="F51" i="6"/>
  <c r="J50" i="6"/>
  <c r="H50" i="6"/>
  <c r="J49" i="6"/>
  <c r="H49" i="6"/>
  <c r="F49" i="6"/>
  <c r="J48" i="6"/>
  <c r="H48" i="6"/>
  <c r="F48" i="6"/>
  <c r="J46" i="6"/>
  <c r="J45" i="6"/>
  <c r="H45" i="6"/>
  <c r="J44" i="6"/>
  <c r="H44" i="6"/>
  <c r="J43" i="6"/>
  <c r="H43" i="6"/>
  <c r="J42" i="6"/>
  <c r="H42" i="6"/>
  <c r="H41" i="6"/>
  <c r="J40" i="6"/>
  <c r="J39" i="6"/>
  <c r="H39" i="6"/>
  <c r="J38" i="6"/>
  <c r="H38" i="6"/>
  <c r="J37" i="6"/>
  <c r="H37" i="6"/>
  <c r="J36" i="6"/>
  <c r="H36" i="6"/>
  <c r="J35" i="6"/>
  <c r="H35" i="6"/>
  <c r="J34" i="6"/>
  <c r="H34" i="6"/>
  <c r="J33" i="6"/>
  <c r="J32" i="6"/>
  <c r="H32" i="6"/>
  <c r="J31" i="6"/>
  <c r="H31" i="6"/>
  <c r="J30" i="6"/>
  <c r="H30" i="6"/>
  <c r="J29" i="6"/>
  <c r="H29" i="6"/>
  <c r="J28" i="6"/>
  <c r="H28" i="6"/>
  <c r="J27" i="6"/>
  <c r="H27" i="6"/>
  <c r="J26" i="6"/>
  <c r="H26" i="6"/>
  <c r="J25" i="6"/>
  <c r="H25" i="6"/>
  <c r="J24" i="6"/>
  <c r="H24" i="6"/>
  <c r="J23" i="6"/>
  <c r="H23" i="6"/>
  <c r="J22" i="6"/>
  <c r="H22" i="6"/>
  <c r="J21" i="6"/>
  <c r="J20" i="6"/>
  <c r="H20" i="6"/>
  <c r="J19" i="6"/>
  <c r="H19" i="6"/>
  <c r="J18" i="6"/>
  <c r="H18" i="6"/>
  <c r="H17" i="6"/>
  <c r="J16" i="6"/>
  <c r="F16" i="6"/>
  <c r="J15" i="6"/>
  <c r="H15" i="6"/>
  <c r="H14" i="6"/>
  <c r="H13" i="6"/>
  <c r="J12" i="6"/>
  <c r="H12" i="6"/>
  <c r="J11" i="6"/>
  <c r="H11" i="6"/>
  <c r="H10" i="6"/>
  <c r="J9" i="6"/>
  <c r="J8" i="6"/>
  <c r="H8" i="6"/>
  <c r="J7" i="6"/>
  <c r="J6" i="6"/>
  <c r="H6" i="6"/>
  <c r="J5" i="6"/>
  <c r="H5" i="6"/>
  <c r="F128" i="6"/>
  <c r="F126" i="6"/>
  <c r="F123" i="6"/>
  <c r="F122" i="6"/>
  <c r="F121" i="6"/>
  <c r="F120" i="6"/>
  <c r="F117" i="6"/>
  <c r="F115" i="6"/>
  <c r="F114" i="6"/>
  <c r="F112" i="6"/>
  <c r="F110" i="6"/>
  <c r="F109" i="6"/>
  <c r="F107" i="6"/>
  <c r="F104" i="6"/>
  <c r="F103" i="6"/>
  <c r="F102" i="6"/>
  <c r="F101" i="6"/>
  <c r="F100" i="6"/>
  <c r="F98" i="6"/>
  <c r="F97" i="6"/>
  <c r="F96" i="6"/>
  <c r="F95" i="6"/>
  <c r="F92" i="6"/>
  <c r="F91" i="6"/>
  <c r="F88" i="6"/>
  <c r="F87" i="6"/>
  <c r="F85" i="6"/>
  <c r="F83" i="6"/>
  <c r="F82" i="6"/>
  <c r="F79" i="6"/>
  <c r="F47" i="6"/>
  <c r="F45" i="6"/>
  <c r="F43" i="6"/>
  <c r="F39" i="6"/>
  <c r="F37" i="6"/>
  <c r="F35" i="6"/>
  <c r="F34" i="6"/>
  <c r="F32" i="6"/>
  <c r="F31" i="6"/>
  <c r="F29" i="6"/>
  <c r="F28" i="6"/>
  <c r="F26" i="6"/>
  <c r="F22" i="6"/>
  <c r="F21" i="6"/>
  <c r="F20" i="6"/>
  <c r="F19" i="6"/>
  <c r="F15" i="6"/>
  <c r="F13" i="6"/>
  <c r="F12" i="6"/>
  <c r="F10" i="6"/>
  <c r="F9" i="6"/>
  <c r="F7" i="6"/>
  <c r="F135" i="6"/>
  <c r="H135" i="6"/>
  <c r="H134" i="6"/>
  <c r="J134" i="6"/>
  <c r="H131" i="6"/>
  <c r="F129" i="6"/>
  <c r="H127" i="6"/>
  <c r="J127" i="6"/>
  <c r="J120" i="6"/>
  <c r="J119" i="6"/>
  <c r="H117" i="6"/>
  <c r="J116" i="6"/>
  <c r="H114" i="6"/>
  <c r="J113" i="6"/>
  <c r="H108" i="6"/>
  <c r="J107" i="6"/>
  <c r="J104" i="6"/>
  <c r="J101" i="6"/>
  <c r="H99" i="6"/>
  <c r="J98" i="6"/>
  <c r="H97" i="6"/>
  <c r="H90" i="6"/>
  <c r="J89" i="6"/>
  <c r="H87" i="6"/>
  <c r="J87" i="6"/>
  <c r="H85" i="6"/>
  <c r="J81" i="6"/>
  <c r="H75" i="6"/>
  <c r="F54" i="6"/>
  <c r="J54" i="6"/>
  <c r="F50" i="6"/>
  <c r="H47" i="6"/>
  <c r="J47" i="6"/>
  <c r="H46" i="6"/>
  <c r="J41" i="6"/>
  <c r="H40" i="6"/>
  <c r="H33" i="6"/>
  <c r="H21" i="6"/>
  <c r="J17" i="6"/>
  <c r="H16" i="6"/>
  <c r="J14" i="6"/>
  <c r="J10" i="6"/>
  <c r="H9" i="6"/>
  <c r="K89" i="6" l="1"/>
  <c r="K132" i="6"/>
  <c r="K131" i="6"/>
  <c r="K48" i="6"/>
  <c r="K52" i="6"/>
  <c r="H55" i="6"/>
  <c r="F132" i="6"/>
  <c r="J137" i="6"/>
  <c r="J143" i="6" s="1"/>
  <c r="J8" i="7" s="1"/>
  <c r="F52" i="6"/>
  <c r="L52" i="6" s="1"/>
  <c r="F131" i="6"/>
  <c r="L131" i="6" s="1"/>
  <c r="K54" i="6"/>
  <c r="H89" i="6"/>
  <c r="L89" i="6" s="1"/>
  <c r="K16" i="6"/>
  <c r="K50" i="6"/>
  <c r="L48" i="6"/>
  <c r="K129" i="6"/>
  <c r="K49" i="6"/>
  <c r="K25" i="6"/>
  <c r="F25" i="6"/>
  <c r="L25" i="6" s="1"/>
  <c r="K77" i="6"/>
  <c r="F77" i="6"/>
  <c r="L77" i="6" s="1"/>
  <c r="F38" i="6"/>
  <c r="L38" i="6" s="1"/>
  <c r="K38" i="6"/>
  <c r="F78" i="6"/>
  <c r="L78" i="6" s="1"/>
  <c r="K78" i="6"/>
  <c r="F113" i="6"/>
  <c r="K113" i="6"/>
  <c r="K27" i="6"/>
  <c r="F27" i="6"/>
  <c r="L27" i="6" s="1"/>
  <c r="F90" i="6"/>
  <c r="L90" i="6" s="1"/>
  <c r="K90" i="6"/>
  <c r="K40" i="6"/>
  <c r="F40" i="6"/>
  <c r="L40" i="6" s="1"/>
  <c r="F80" i="6"/>
  <c r="L80" i="6" s="1"/>
  <c r="K80" i="6"/>
  <c r="K127" i="6"/>
  <c r="F127" i="6"/>
  <c r="L127" i="6" s="1"/>
  <c r="F17" i="6"/>
  <c r="L17" i="6" s="1"/>
  <c r="K17" i="6"/>
  <c r="K41" i="6"/>
  <c r="F41" i="6"/>
  <c r="L41" i="6" s="1"/>
  <c r="F81" i="6"/>
  <c r="L81" i="6" s="1"/>
  <c r="K81" i="6"/>
  <c r="F116" i="6"/>
  <c r="L116" i="6" s="1"/>
  <c r="K116" i="6"/>
  <c r="F18" i="6"/>
  <c r="L18" i="6" s="1"/>
  <c r="K18" i="6"/>
  <c r="F30" i="6"/>
  <c r="L30" i="6" s="1"/>
  <c r="K30" i="6"/>
  <c r="K42" i="6"/>
  <c r="F42" i="6"/>
  <c r="K93" i="6"/>
  <c r="F93" i="6"/>
  <c r="L93" i="6" s="1"/>
  <c r="F105" i="6"/>
  <c r="L105" i="6" s="1"/>
  <c r="K105" i="6"/>
  <c r="F106" i="6"/>
  <c r="L106" i="6" s="1"/>
  <c r="K106" i="6"/>
  <c r="K118" i="6"/>
  <c r="F118" i="6"/>
  <c r="L118" i="6" s="1"/>
  <c r="F8" i="6"/>
  <c r="L8" i="6" s="1"/>
  <c r="K8" i="6"/>
  <c r="F84" i="6"/>
  <c r="L84" i="6" s="1"/>
  <c r="K84" i="6"/>
  <c r="F119" i="6"/>
  <c r="L119" i="6" s="1"/>
  <c r="K119" i="6"/>
  <c r="F108" i="6"/>
  <c r="L108" i="6" s="1"/>
  <c r="K108" i="6"/>
  <c r="F44" i="6"/>
  <c r="L44" i="6" s="1"/>
  <c r="K44" i="6"/>
  <c r="K46" i="6"/>
  <c r="F46" i="6"/>
  <c r="L46" i="6" s="1"/>
  <c r="F86" i="6"/>
  <c r="L86" i="6" s="1"/>
  <c r="K86" i="6"/>
  <c r="J55" i="6"/>
  <c r="J136" i="6"/>
  <c r="F11" i="6"/>
  <c r="L11" i="6" s="1"/>
  <c r="K11" i="6"/>
  <c r="F23" i="6"/>
  <c r="L23" i="6" s="1"/>
  <c r="K23" i="6"/>
  <c r="K24" i="6"/>
  <c r="F24" i="6"/>
  <c r="L24" i="6" s="1"/>
  <c r="F36" i="6"/>
  <c r="L36" i="6" s="1"/>
  <c r="K36" i="6"/>
  <c r="F76" i="6"/>
  <c r="L76" i="6" s="1"/>
  <c r="K76" i="6"/>
  <c r="F99" i="6"/>
  <c r="L99" i="6" s="1"/>
  <c r="K99" i="6"/>
  <c r="F111" i="6"/>
  <c r="L111" i="6" s="1"/>
  <c r="K111" i="6"/>
  <c r="K104" i="6"/>
  <c r="K100" i="6"/>
  <c r="K120" i="6"/>
  <c r="K21" i="6"/>
  <c r="K37" i="6"/>
  <c r="K101" i="6"/>
  <c r="L109" i="6"/>
  <c r="K121" i="6"/>
  <c r="K88" i="6"/>
  <c r="K122" i="6"/>
  <c r="K134" i="6"/>
  <c r="L100" i="6"/>
  <c r="K13" i="6"/>
  <c r="K19" i="6"/>
  <c r="K107" i="6"/>
  <c r="K135" i="6"/>
  <c r="L135" i="6"/>
  <c r="L134" i="6"/>
  <c r="K133" i="6"/>
  <c r="L133" i="6"/>
  <c r="L132" i="6"/>
  <c r="L130" i="6"/>
  <c r="K130" i="6"/>
  <c r="L129" i="6"/>
  <c r="L128" i="6"/>
  <c r="K128" i="6"/>
  <c r="L126" i="6"/>
  <c r="K126" i="6"/>
  <c r="K125" i="6"/>
  <c r="F125" i="6"/>
  <c r="L125" i="6" s="1"/>
  <c r="K124" i="6"/>
  <c r="F124" i="6"/>
  <c r="L124" i="6" s="1"/>
  <c r="L123" i="6"/>
  <c r="K123" i="6"/>
  <c r="L122" i="6"/>
  <c r="L121" i="6"/>
  <c r="L120" i="6"/>
  <c r="L117" i="6"/>
  <c r="K117" i="6"/>
  <c r="K115" i="6"/>
  <c r="L115" i="6"/>
  <c r="K114" i="6"/>
  <c r="L114" i="6"/>
  <c r="L113" i="6"/>
  <c r="K112" i="6"/>
  <c r="L112" i="6"/>
  <c r="L110" i="6"/>
  <c r="K110" i="6"/>
  <c r="K109" i="6"/>
  <c r="L107" i="6"/>
  <c r="L104" i="6"/>
  <c r="L103" i="6"/>
  <c r="K103" i="6"/>
  <c r="L102" i="6"/>
  <c r="K102" i="6"/>
  <c r="L101" i="6"/>
  <c r="L98" i="6"/>
  <c r="K98" i="6"/>
  <c r="L97" i="6"/>
  <c r="K97" i="6"/>
  <c r="K96" i="6"/>
  <c r="L96" i="6"/>
  <c r="K95" i="6"/>
  <c r="L95" i="6"/>
  <c r="K94" i="6"/>
  <c r="F94" i="6"/>
  <c r="L94" i="6" s="1"/>
  <c r="L92" i="6"/>
  <c r="K92" i="6"/>
  <c r="L91" i="6"/>
  <c r="K91" i="6"/>
  <c r="L88" i="6"/>
  <c r="K87" i="6"/>
  <c r="L87" i="6"/>
  <c r="K85" i="6"/>
  <c r="L85" i="6"/>
  <c r="K83" i="6"/>
  <c r="L83" i="6"/>
  <c r="K82" i="6"/>
  <c r="L82" i="6"/>
  <c r="K79" i="6"/>
  <c r="L79" i="6"/>
  <c r="L75" i="6"/>
  <c r="K75" i="6"/>
  <c r="L54" i="6"/>
  <c r="K53" i="6"/>
  <c r="L53" i="6"/>
  <c r="K51" i="6"/>
  <c r="L51" i="6"/>
  <c r="L50" i="6"/>
  <c r="L49" i="6"/>
  <c r="L47" i="6"/>
  <c r="K47" i="6"/>
  <c r="K45" i="6"/>
  <c r="L45" i="6"/>
  <c r="K43" i="6"/>
  <c r="L43" i="6"/>
  <c r="L42" i="6"/>
  <c r="L39" i="6"/>
  <c r="K39" i="6"/>
  <c r="L37" i="6"/>
  <c r="L35" i="6"/>
  <c r="K35" i="6"/>
  <c r="K34" i="6"/>
  <c r="L34" i="6"/>
  <c r="K33" i="6"/>
  <c r="F33" i="6"/>
  <c r="L33" i="6" s="1"/>
  <c r="K32" i="6"/>
  <c r="L32" i="6"/>
  <c r="K31" i="6"/>
  <c r="L31" i="6"/>
  <c r="L29" i="6"/>
  <c r="K29" i="6"/>
  <c r="L28" i="6"/>
  <c r="K28" i="6"/>
  <c r="L26" i="6"/>
  <c r="K26" i="6"/>
  <c r="K22" i="6"/>
  <c r="L22" i="6"/>
  <c r="L21" i="6"/>
  <c r="K20" i="6"/>
  <c r="L20" i="6"/>
  <c r="L19" i="6"/>
  <c r="L16" i="6"/>
  <c r="L15" i="6"/>
  <c r="K15" i="6"/>
  <c r="K14" i="6"/>
  <c r="F14" i="6"/>
  <c r="L14" i="6" s="1"/>
  <c r="J13" i="6"/>
  <c r="L13" i="6" s="1"/>
  <c r="L12" i="6"/>
  <c r="K12" i="6"/>
  <c r="K10" i="6"/>
  <c r="L10" i="6"/>
  <c r="K9" i="6"/>
  <c r="L9" i="6"/>
  <c r="K7" i="6"/>
  <c r="H7" i="6"/>
  <c r="L7" i="6" s="1"/>
  <c r="K5" i="6"/>
  <c r="F5" i="6"/>
  <c r="F145" i="6"/>
  <c r="F167" i="6" s="1"/>
  <c r="E9" i="7" s="1"/>
  <c r="F9" i="7" s="1"/>
  <c r="J145" i="6"/>
  <c r="J167" i="6" s="1"/>
  <c r="I9" i="7" s="1"/>
  <c r="J9" i="7" s="1"/>
  <c r="H145" i="6"/>
  <c r="H167" i="6" s="1"/>
  <c r="G9" i="7" s="1"/>
  <c r="H9" i="7" s="1"/>
  <c r="H136" i="6" l="1"/>
  <c r="J56" i="6"/>
  <c r="J73" i="6" s="1"/>
  <c r="J7" i="7" s="1"/>
  <c r="J6" i="7" s="1"/>
  <c r="J5" i="7" s="1"/>
  <c r="H73" i="6"/>
  <c r="H7" i="7" s="1"/>
  <c r="L9" i="7"/>
  <c r="L145" i="6"/>
  <c r="L167" i="6" s="1"/>
  <c r="H137" i="6"/>
  <c r="H143" i="6" s="1"/>
  <c r="H8" i="7" s="1"/>
  <c r="H56" i="6"/>
  <c r="K145" i="6"/>
  <c r="K9" i="7"/>
  <c r="L5" i="6"/>
  <c r="J27" i="7" l="1"/>
  <c r="H6" i="7"/>
  <c r="H5" i="7" s="1"/>
  <c r="H27" i="7" l="1"/>
  <c r="F55" i="6" l="1"/>
  <c r="K55" i="6"/>
  <c r="F136" i="6"/>
  <c r="K136" i="6"/>
  <c r="L55" i="6" l="1"/>
  <c r="F143" i="6"/>
  <c r="L136" i="6"/>
  <c r="L143" i="6" s="1"/>
  <c r="K137" i="6"/>
  <c r="F137" i="6"/>
  <c r="L137" i="6" s="1"/>
  <c r="F56" i="6"/>
  <c r="L56" i="6" s="1"/>
  <c r="K56" i="6"/>
  <c r="F8" i="7" l="1"/>
  <c r="K8" i="7"/>
  <c r="L8" i="7" l="1"/>
  <c r="F6" i="6" l="1"/>
  <c r="K6" i="6"/>
  <c r="L6" i="6" l="1"/>
  <c r="L73" i="6" s="1"/>
  <c r="F73" i="6"/>
  <c r="F7" i="7" l="1"/>
  <c r="K7" i="7"/>
  <c r="L7" i="7" l="1"/>
  <c r="K6" i="7" l="1"/>
  <c r="F6" i="7"/>
  <c r="L6" i="7" l="1"/>
  <c r="F5" i="7" l="1"/>
  <c r="K5" i="7"/>
  <c r="F27" i="7" l="1"/>
  <c r="L5" i="7"/>
  <c r="L27" i="7" s="1"/>
  <c r="H19" i="9" l="1"/>
  <c r="I19" i="9"/>
  <c r="D39" i="9"/>
</calcChain>
</file>

<file path=xl/sharedStrings.xml><?xml version="1.0" encoding="utf-8"?>
<sst xmlns="http://schemas.openxmlformats.org/spreadsheetml/2006/main" count="1871" uniqueCount="447">
  <si>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</si>
  <si>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</si>
  <si>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</si>
  <si>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</si>
  <si>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</si>
  <si>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</si>
  <si>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</si>
  <si>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</si>
  <si>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</si>
  <si>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</si>
  <si>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</si>
  <si>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</si>
  <si>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</si>
  <si>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</si>
  <si>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</si>
  <si>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</si>
  <si>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</si>
  <si>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</si>
  <si>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</si>
  <si>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</si>
  <si>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</si>
  <si>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</si>
  <si>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</si>
  <si>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</si>
  <si>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</si>
  <si>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</si>
  <si>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</si>
  <si>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</si>
  <si>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</si>
  <si>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</si>
  <si>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</si>
  <si>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</si>
  <si>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</si>
  <si>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</si>
  <si>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</si>
  <si>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</si>
  <si>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</si>
  <si>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</si>
  <si>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</si>
  <si>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</si>
  <si>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</si>
  <si>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</si>
  <si>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</si>
  <si>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</si>
  <si>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</si>
  <si>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</si>
  <si>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</si>
  <si>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</si>
  <si>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</si>
  <si>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</si>
  <si>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천안기능지구 SB플라자 냉난방기 설치공사</t>
  </si>
  <si>
    <t/>
  </si>
  <si>
    <t>01</t>
  </si>
  <si>
    <t>0101  냉난방기설치공사</t>
  </si>
  <si>
    <t>0101</t>
  </si>
  <si>
    <t>010101  1층</t>
  </si>
  <si>
    <t>010101</t>
  </si>
  <si>
    <t>01. EHP 냉난방기 장비</t>
  </si>
  <si>
    <t>5D9113E4896ACBC907849E8E1B6AA23D5652D7</t>
  </si>
  <si>
    <t>F</t>
  </si>
  <si>
    <t>T</t>
  </si>
  <si>
    <t>0101015D9113E4896ACBC907849E8E1B6AA23D5652D7</t>
  </si>
  <si>
    <t>실외기(ECO)</t>
  </si>
  <si>
    <t>냉:22.4/난:25.2(KW)</t>
  </si>
  <si>
    <t>대</t>
  </si>
  <si>
    <t>5D9113E4896ACBC907849E8E1B6AA23D5652D4</t>
  </si>
  <si>
    <t>0101015D9113E4896ACBC907849E8E1B6AA23D5652D4</t>
  </si>
  <si>
    <t>실내기(4WAY)</t>
  </si>
  <si>
    <t>냉:10.0/난11.0(KW)</t>
  </si>
  <si>
    <t>5D9113E4896ACBC907849E8E1B6AA23D5652D5</t>
  </si>
  <si>
    <t>0101015D9113E4896ACBC907849E8E1B6AA23D5652D5</t>
  </si>
  <si>
    <t>냉:11.0/난:12.8(KW)</t>
  </si>
  <si>
    <t>5D9113E4896ACBC907849E8E1B6AA23D5652D2</t>
  </si>
  <si>
    <t>0101015D9113E4896ACBC907849E8E1B6AA23D5652D2</t>
  </si>
  <si>
    <t>실내기판넬(4WAY)</t>
  </si>
  <si>
    <t>1NW</t>
  </si>
  <si>
    <t>5D9113E4896ACBC907849E8E1B6AA23D5652D3</t>
  </si>
  <si>
    <t>0101015D9113E4896ACBC907849E8E1B6AA23D5652D3</t>
  </si>
  <si>
    <t>유선리모컨</t>
  </si>
  <si>
    <t>5D9113E4896ACBC907849E8E1B6AA23D5652D0</t>
  </si>
  <si>
    <t>0101015D9113E4896ACBC907849E8E1B6AA23D5652D0</t>
  </si>
  <si>
    <t>Y형 분기관</t>
  </si>
  <si>
    <t>EA</t>
  </si>
  <si>
    <t>5D9113E4896ACBC907849E8E1B6AA23D5652D1</t>
  </si>
  <si>
    <t>0101015D9113E4896ACBC907849E8E1B6AA23D5652D1</t>
  </si>
  <si>
    <t>실외기 받침대</t>
  </si>
  <si>
    <t>5D9113E4896ACBC907849E8E1B6AA23D5652DE</t>
  </si>
  <si>
    <t>0101015D9113E4896ACBC907849E8E1B6AA23D5652DE</t>
  </si>
  <si>
    <t>배관커버</t>
  </si>
  <si>
    <t>M</t>
  </si>
  <si>
    <t>5D9113E4896ACBC907849E8E1B6AA23D5652DF</t>
  </si>
  <si>
    <t>0101015D9113E4896ACBC907849E8E1B6AA23D5652DF</t>
  </si>
  <si>
    <t>장비사용료</t>
  </si>
  <si>
    <t>크레인</t>
  </si>
  <si>
    <t>식</t>
  </si>
  <si>
    <t>5D9113E4896ACBC907849E8E1B6AA23D5653FD</t>
  </si>
  <si>
    <t>0101015D9113E4896ACBC907849E8E1B6AA23D5653FD</t>
  </si>
  <si>
    <t>기존장비 철거</t>
  </si>
  <si>
    <t>5D9113E4896ACBC907849E8E1B6AA23D5653FC</t>
  </si>
  <si>
    <t>0101015D9113E4896ACBC907849E8E1B6AA23D5653FC</t>
  </si>
  <si>
    <t>02. 설치공사</t>
  </si>
  <si>
    <t>5D9113E4896ACBC907849E8E1B6AA23D5653F9</t>
  </si>
  <si>
    <t>0101015D9113E4896ACBC907849E8E1B6AA23D5653F9</t>
  </si>
  <si>
    <t>동관(L형)</t>
  </si>
  <si>
    <t>Ø9.52*0.8T</t>
  </si>
  <si>
    <t>5D9113E4896ACBC907849E8E1B6AA23D5653F8</t>
  </si>
  <si>
    <t>0101015D9113E4896ACBC907849E8E1B6AA23D5653F8</t>
  </si>
  <si>
    <t>Ø15.88*0.8T</t>
  </si>
  <si>
    <t>5D9113E4896ACBC907849E8E1B6AA23D5653FB</t>
  </si>
  <si>
    <t>0101015D9113E4896ACBC907849E8E1B6AA23D5653FB</t>
  </si>
  <si>
    <t>Ø19.05*0.9T</t>
  </si>
  <si>
    <t>5D9113E4896ACBC907849E8E1B6AA23D5653FA</t>
  </si>
  <si>
    <t>0101015D9113E4896ACBC907849E8E1B6AA23D5653FA</t>
  </si>
  <si>
    <t>동배관부속</t>
  </si>
  <si>
    <t>동배관자재의 15%</t>
  </si>
  <si>
    <t>5D9113E4896ACBC907849E8E1B6AA23D5653F5</t>
  </si>
  <si>
    <t>0101015D9113E4896ACBC907849E8E1B6AA23D5653F5</t>
  </si>
  <si>
    <t>고무발포보온재</t>
  </si>
  <si>
    <t>Ø9.52*13T</t>
  </si>
  <si>
    <t>5D9113E4896ACBC907849E8E1B6AA23D5653F4</t>
  </si>
  <si>
    <t>0101015D9113E4896ACBC907849E8E1B6AA23D5653F4</t>
  </si>
  <si>
    <t>Ø15.88*19T</t>
  </si>
  <si>
    <t>5D9113E4896ACBC907849E8E1B6AA23D565029</t>
  </si>
  <si>
    <t>0101015D9113E4896ACBC907849E8E1B6AA23D565029</t>
  </si>
  <si>
    <t>Ø19.05*19T</t>
  </si>
  <si>
    <t>5D9113E4896ACBC907849E8E1B6AA23D565028</t>
  </si>
  <si>
    <t>0101015D9113E4896ACBC907849E8E1B6AA23D565028</t>
  </si>
  <si>
    <t>EPDM테이프</t>
  </si>
  <si>
    <t>5D9113E4896ACBC907849E8E1B6AA23D56502B</t>
  </si>
  <si>
    <t>0101015D9113E4896ACBC907849E8E1B6AA23D56502B</t>
  </si>
  <si>
    <t>고무발포보온재 접착제</t>
  </si>
  <si>
    <t>5D9113E4896ACBC907849E8E1B6AA23D56502A</t>
  </si>
  <si>
    <t>0101015D9113E4896ACBC907849E8E1B6AA23D56502A</t>
  </si>
  <si>
    <t>드레인배관(PVC)</t>
  </si>
  <si>
    <t>∮25</t>
  </si>
  <si>
    <t>5D9113E4896ACBC907849E8E1B6AA23D56502D</t>
  </si>
  <si>
    <t>0101015D9113E4896ACBC907849E8E1B6AA23D56502D</t>
  </si>
  <si>
    <t>∮30</t>
  </si>
  <si>
    <t>5D9113E4896ACBC907849E8E1B6AA23D56502C</t>
  </si>
  <si>
    <t>0101015D9113E4896ACBC907849E8E1B6AA23D56502C</t>
  </si>
  <si>
    <t>∮40</t>
  </si>
  <si>
    <t>5D9113E4896ACBC907849E8E1B6AA23D56502F</t>
  </si>
  <si>
    <t>0101015D9113E4896ACBC907849E8E1B6AA23D56502F</t>
  </si>
  <si>
    <t>∮50</t>
  </si>
  <si>
    <t>5D9113E4896ACBC907849E8E1B6AA23D56502E</t>
  </si>
  <si>
    <t>0101015D9113E4896ACBC907849E8E1B6AA23D56502E</t>
  </si>
  <si>
    <t>드레인배관 난연 보온재</t>
  </si>
  <si>
    <t>5D9113E4896ACBC907849E8E1B6AA23D565021</t>
  </si>
  <si>
    <t>0101015D9113E4896ACBC907849E8E1B6AA23D565021</t>
  </si>
  <si>
    <t>5D9113E4896ACBC907849E8E1B6AA23D565020</t>
  </si>
  <si>
    <t>0101015D9113E4896ACBC907849E8E1B6AA23D565020</t>
  </si>
  <si>
    <t>5D9113E4896ACBC907849E8E1B6AA23D5651CF</t>
  </si>
  <si>
    <t>0101015D9113E4896ACBC907849E8E1B6AA23D5651CF</t>
  </si>
  <si>
    <t>5D9113E4896ACBC907849E8E1B6AA23D5651CE</t>
  </si>
  <si>
    <t>0101015D9113E4896ACBC907849E8E1B6AA23D5651CE</t>
  </si>
  <si>
    <t>드레인배관 잡자재</t>
  </si>
  <si>
    <t>PVC배관자재의 5%</t>
  </si>
  <si>
    <t>5D9113E4896ACBC907849E8E1B6AA23D5651CD</t>
  </si>
  <si>
    <t>0101015D9113E4896ACBC907849E8E1B6AA23D5651CD</t>
  </si>
  <si>
    <t>통신선(VCTF 1.5SQ 2C)</t>
  </si>
  <si>
    <t>1.5/2C</t>
  </si>
  <si>
    <t>5D9113E4896ACBC907849E8E1B6AA23D5651CC</t>
  </si>
  <si>
    <t>0101015D9113E4896ACBC907849E8E1B6AA23D5651CC</t>
  </si>
  <si>
    <t>제어선(VCTF 1.5SQ 4C)</t>
  </si>
  <si>
    <t>1.5/4C</t>
  </si>
  <si>
    <t>5D9113E4896ACBC907849E8E1B6AA23D5651CB</t>
  </si>
  <si>
    <t>0101015D9113E4896ACBC907849E8E1B6AA23D5651CB</t>
  </si>
  <si>
    <t>전선관(불연CD관)</t>
  </si>
  <si>
    <t>16m/m</t>
  </si>
  <si>
    <t>5D9113E4896ACBC907849E8E1B6AA23D5651CA</t>
  </si>
  <si>
    <t>0101015D9113E4896ACBC907849E8E1B6AA23D5651CA</t>
  </si>
  <si>
    <t>행거</t>
  </si>
  <si>
    <t>∮80</t>
  </si>
  <si>
    <t>5D9113E4896ACBC907849E8E1B6AA23D5651C9</t>
  </si>
  <si>
    <t>0101015D9113E4896ACBC907849E8E1B6AA23D5651C9</t>
  </si>
  <si>
    <t>∮65</t>
  </si>
  <si>
    <t>5D9113E4896ACBC907849E8E1B6AA23D5651C8</t>
  </si>
  <si>
    <t>0101015D9113E4896ACBC907849E8E1B6AA23D5651C8</t>
  </si>
  <si>
    <t>5D9113E4896ACBC907849E8E1B6AA23D5651C7</t>
  </si>
  <si>
    <t>0101015D9113E4896ACBC907849E8E1B6AA23D5651C7</t>
  </si>
  <si>
    <t>전산볼트</t>
  </si>
  <si>
    <t>3/8인치</t>
  </si>
  <si>
    <t>5D9113E4896ACBC907849E8E1B6AA23D5651C6</t>
  </si>
  <si>
    <t>0101015D9113E4896ACBC907849E8E1B6AA23D5651C6</t>
  </si>
  <si>
    <t>세트앙카</t>
  </si>
  <si>
    <t>5D9113E4896ACBC907849E8E1B6AA23D5656B1</t>
  </si>
  <si>
    <t>0101015D9113E4896ACBC907849E8E1B6AA23D5656B1</t>
  </si>
  <si>
    <t>산소</t>
  </si>
  <si>
    <t>40ℓ</t>
  </si>
  <si>
    <t>병</t>
  </si>
  <si>
    <t>5D9113E4896ACBC907849E8E1B6AA23D5656B0</t>
  </si>
  <si>
    <t>0101015D9113E4896ACBC907849E8E1B6AA23D5656B0</t>
  </si>
  <si>
    <t>LPG</t>
  </si>
  <si>
    <t>20ℓ</t>
  </si>
  <si>
    <t>5D9113E4896ACBC907849E8E1B6AA23D5656B3</t>
  </si>
  <si>
    <t>0101015D9113E4896ACBC907849E8E1B6AA23D5656B3</t>
  </si>
  <si>
    <t>질소</t>
  </si>
  <si>
    <t>5D9113E4896ACBC907849E8E1B6AA23D5656B2</t>
  </si>
  <si>
    <t>0101015D9113E4896ACBC907849E8E1B6AA23D5656B2</t>
  </si>
  <si>
    <t>냉매</t>
  </si>
  <si>
    <t>R-410</t>
  </si>
  <si>
    <t>KG</t>
  </si>
  <si>
    <t>5D9113E4896ACBC907849E8E1B6AA23D5656B5</t>
  </si>
  <si>
    <t>0101015D9113E4896ACBC907849E8E1B6AA23D5656B5</t>
  </si>
  <si>
    <t>용접봉</t>
  </si>
  <si>
    <t>2.4-5%</t>
  </si>
  <si>
    <t>5D9113E4896ACBC907849E8E1B6AA23D5656B4</t>
  </si>
  <si>
    <t>0101015D9113E4896ACBC907849E8E1B6AA23D5656B4</t>
  </si>
  <si>
    <t>기계설비공</t>
  </si>
  <si>
    <t>일반공사 직종</t>
  </si>
  <si>
    <t>인</t>
  </si>
  <si>
    <t>5D8453CA8802A6C007BAC8A5198480B12E4A1C</t>
  </si>
  <si>
    <t>0101015D8453CA8802A6C007BAC8A5198480B12E4A1C</t>
  </si>
  <si>
    <t>배관공</t>
  </si>
  <si>
    <t>5D8453CA8802A6C007BAC8A5198480B12E4CC2</t>
  </si>
  <si>
    <t>0101015D8453CA8802A6C007BAC8A5198480B12E4CC2</t>
  </si>
  <si>
    <t>보온공</t>
  </si>
  <si>
    <t>5D8453CA8802A6C007BAC8A5198480B12E4B20</t>
  </si>
  <si>
    <t>0101015D8453CA8802A6C007BAC8A5198480B12E4B20</t>
  </si>
  <si>
    <t>용접공</t>
  </si>
  <si>
    <t>5D8453CA8802A6C007BAC8A5198480B12E4EFA</t>
  </si>
  <si>
    <t>0101015D8453CA8802A6C007BAC8A5198480B12E4EFA</t>
  </si>
  <si>
    <t>내선전공</t>
  </si>
  <si>
    <t>5D8453CA8802A6C007BAC8A5198480B12E4855</t>
  </si>
  <si>
    <t>0101015D8453CA8802A6C007BAC8A5198480B12E4855</t>
  </si>
  <si>
    <t>저압케이블전공</t>
  </si>
  <si>
    <t>5D8453CA8802A6C007BAC8A5198480B12E4858</t>
  </si>
  <si>
    <t>0101015D8453CA8802A6C007BAC8A5198480B12E4858</t>
  </si>
  <si>
    <t>보통인부</t>
  </si>
  <si>
    <t>5D8453CA8802A6C007BAC8A5198480B12E4F9D</t>
  </si>
  <si>
    <t>0101015D8453CA8802A6C007BAC8A5198480B12E4F9D</t>
  </si>
  <si>
    <t>코아드릴(벽체) 150mm</t>
  </si>
  <si>
    <t>D100</t>
  </si>
  <si>
    <t>개소</t>
  </si>
  <si>
    <t>호표 4</t>
  </si>
  <si>
    <t>5D91631A86F3C47507B8DE5116E0F6</t>
  </si>
  <si>
    <t>0101015D91631A86F3C47507B8DE5116E0F6</t>
  </si>
  <si>
    <t>D200</t>
  </si>
  <si>
    <t>호표 5</t>
  </si>
  <si>
    <t>5D91631A86F3C47507B8DE51178D89</t>
  </si>
  <si>
    <t>0101015D91631A86F3C47507B8DE51178D89</t>
  </si>
  <si>
    <t>[ 합           계 ]</t>
  </si>
  <si>
    <t>TOTAL</t>
  </si>
  <si>
    <t>010102  2층</t>
  </si>
  <si>
    <t>010102</t>
  </si>
  <si>
    <t>5D9113E4896ACBC907849E8E1B6AA23D565758</t>
  </si>
  <si>
    <t>0101025D9113E4896ACBC907849E8E1B6AA23D565758</t>
  </si>
  <si>
    <t>냉:14.5/난:16.3(KW)</t>
  </si>
  <si>
    <t>5D9113E4896ACBC907849E8E1B6AA23D565759</t>
  </si>
  <si>
    <t>0101025D9113E4896ACBC907849E8E1B6AA23D565759</t>
  </si>
  <si>
    <t>냉:33.6/난:37.8(KW)</t>
  </si>
  <si>
    <t>5D9113E4896ACBC907849E8E1B6AA23D56575A</t>
  </si>
  <si>
    <t>0101025D9113E4896ACBC907849E8E1B6AA23D56575A</t>
  </si>
  <si>
    <t>실내기(2WAY)</t>
  </si>
  <si>
    <t>냉:6.0/난:6.8(KW)</t>
  </si>
  <si>
    <t>5D9113E4896ACBC907849E8E1B6AA23D56575B</t>
  </si>
  <si>
    <t>0101025D9113E4896ACBC907849E8E1B6AA23D56575B</t>
  </si>
  <si>
    <t>냉:10.0/난:11.0(KW)</t>
  </si>
  <si>
    <t>5D9113E4896ACBC907849E8E1B6AA23D56575C</t>
  </si>
  <si>
    <t>0101025D9113E4896ACBC907849E8E1B6AA23D56575C</t>
  </si>
  <si>
    <t>실내기판넬(2WAY)</t>
  </si>
  <si>
    <t>1N</t>
  </si>
  <si>
    <t>5D9113E4896ACBC907849E8E1B6AA23D56575D</t>
  </si>
  <si>
    <t>0101025D9113E4896ACBC907849E8E1B6AA23D56575D</t>
  </si>
  <si>
    <t>5D9113E4896ACBC907849E8E1B6AA23D56575E</t>
  </si>
  <si>
    <t>0101025D9113E4896ACBC907849E8E1B6AA23D56575E</t>
  </si>
  <si>
    <t>5D9113E4896ACBC907849E8E1B6AA23D56575F</t>
  </si>
  <si>
    <t>0101025D9113E4896ACBC907849E8E1B6AA23D56575F</t>
  </si>
  <si>
    <t>5D9113E4896ACBC907849E8E1B6AA23D565750</t>
  </si>
  <si>
    <t>0101025D9113E4896ACBC907849E8E1B6AA23D565750</t>
  </si>
  <si>
    <t>5D9113E4896ACBC907849E8E1B6AA23D565751</t>
  </si>
  <si>
    <t>0101025D9113E4896ACBC907849E8E1B6AA23D565751</t>
  </si>
  <si>
    <t>5D9113E4896ACBC907849E8E1B6AA23D565484</t>
  </si>
  <si>
    <t>0101025D9113E4896ACBC907849E8E1B6AA23D565484</t>
  </si>
  <si>
    <t>5D9113E4896ACBC907849E8E1B6AA23D565485</t>
  </si>
  <si>
    <t>0101025D9113E4896ACBC907849E8E1B6AA23D565485</t>
  </si>
  <si>
    <t>5D9113E4896ACBC907849E8E1B6AA23D565486</t>
  </si>
  <si>
    <t>0101025D9113E4896ACBC907849E8E1B6AA23D565486</t>
  </si>
  <si>
    <t>5D9113E4896ACBC907849E8E1B6AA23D565487</t>
  </si>
  <si>
    <t>0101025D9113E4896ACBC907849E8E1B6AA23D565487</t>
  </si>
  <si>
    <t>5D9113E4896ACBC907849E8E1B6AA23D565482</t>
  </si>
  <si>
    <t>0101025D9113E4896ACBC907849E8E1B6AA23D565482</t>
  </si>
  <si>
    <t>Ø6.35*0.7T</t>
  </si>
  <si>
    <t>5D9113E4896ACBC907849E8E1B6AA23D565483</t>
  </si>
  <si>
    <t>0101025D9113E4896ACBC907849E8E1B6AA23D565483</t>
  </si>
  <si>
    <t>5D9113E4896ACBC907849E8E1B6AA23D56548C</t>
  </si>
  <si>
    <t>0101025D9113E4896ACBC907849E8E1B6AA23D56548C</t>
  </si>
  <si>
    <t>Ø12.7*0.8T</t>
  </si>
  <si>
    <t>5D9113E4896ACBC907849E8E1B6AA23D56548D</t>
  </si>
  <si>
    <t>0101025D9113E4896ACBC907849E8E1B6AA23D56548D</t>
  </si>
  <si>
    <t>5D9113E4896ACBC907849E8E1B6AA23D5655AA</t>
  </si>
  <si>
    <t>0101025D9113E4896ACBC907849E8E1B6AA23D5655AA</t>
  </si>
  <si>
    <t>5D9113E4896ACBC907849E8E1B6AA23D5655AB</t>
  </si>
  <si>
    <t>0101025D9113E4896ACBC907849E8E1B6AA23D5655AB</t>
  </si>
  <si>
    <t>Ø28.58*1.0T</t>
  </si>
  <si>
    <t>5D9113E4896ACBC907849E8E1B6AA23D5655A8</t>
  </si>
  <si>
    <t>0101025D9113E4896ACBC907849E8E1B6AA23D5655A8</t>
  </si>
  <si>
    <t>5D9113E4896ACBC907849E8E1B6AA23D5655A9</t>
  </si>
  <si>
    <t>0101025D9113E4896ACBC907849E8E1B6AA23D5655A9</t>
  </si>
  <si>
    <t>Ø6.35*13T</t>
  </si>
  <si>
    <t>5D9113E4896ACBC907849E8E1B6AA23D5655AE</t>
  </si>
  <si>
    <t>0101025D9113E4896ACBC907849E8E1B6AA23D5655AE</t>
  </si>
  <si>
    <t>5D9113E4896ACBC907849E8E1B6AA23D5655AF</t>
  </si>
  <si>
    <t>0101025D9113E4896ACBC907849E8E1B6AA23D5655AF</t>
  </si>
  <si>
    <t>Ø12.7*19T</t>
  </si>
  <si>
    <t>5D9113E4896ACBC907849E8E1B6AA23D5655AC</t>
  </si>
  <si>
    <t>0101025D9113E4896ACBC907849E8E1B6AA23D5655AC</t>
  </si>
  <si>
    <t>5D9113E4896ACBC907849E8E1B6AA23D5655AD</t>
  </si>
  <si>
    <t>0101025D9113E4896ACBC907849E8E1B6AA23D5655AD</t>
  </si>
  <si>
    <t>5D9113E4896ACBC907849E8E1B6AA23D5655A2</t>
  </si>
  <si>
    <t>0101025D9113E4896ACBC907849E8E1B6AA23D5655A2</t>
  </si>
  <si>
    <t>Ø28.58*19T</t>
  </si>
  <si>
    <t>5D9113E4896ACBC907849E8E1B6AA23D5655A3</t>
  </si>
  <si>
    <t>0101025D9113E4896ACBC907849E8E1B6AA23D5655A3</t>
  </si>
  <si>
    <t>5D9113E4896ACBC907849E8E1B6AA23D565A2C</t>
  </si>
  <si>
    <t>0101025D9113E4896ACBC907849E8E1B6AA23D565A2C</t>
  </si>
  <si>
    <t>5D9113E4896ACBC907849E8E1B6AA23D565A2D</t>
  </si>
  <si>
    <t>0101025D9113E4896ACBC907849E8E1B6AA23D565A2D</t>
  </si>
  <si>
    <t>5D9113E4896ACBC907849E8E1B6AA23D565A2E</t>
  </si>
  <si>
    <t>0101025D9113E4896ACBC907849E8E1B6AA23D565A2E</t>
  </si>
  <si>
    <t>5D9113E4896ACBC907849E8E1B6AA23D565A2F</t>
  </si>
  <si>
    <t>0101025D9113E4896ACBC907849E8E1B6AA23D565A2F</t>
  </si>
  <si>
    <t>5D9113E4896ACBC907849E8E1B6AA23D565A28</t>
  </si>
  <si>
    <t>0101025D9113E4896ACBC907849E8E1B6AA23D565A28</t>
  </si>
  <si>
    <t>5D9113E4896ACBC907849E8E1B6AA23D565A29</t>
  </si>
  <si>
    <t>0101025D9113E4896ACBC907849E8E1B6AA23D565A29</t>
  </si>
  <si>
    <t>5D9113E4896ACBC907849E8E1B6AA23D565A2A</t>
  </si>
  <si>
    <t>0101025D9113E4896ACBC907849E8E1B6AA23D565A2A</t>
  </si>
  <si>
    <t>5D9113E4896ACBC907849E8E1B6AA23D565A2B</t>
  </si>
  <si>
    <t>0101025D9113E4896ACBC907849E8E1B6AA23D565A2B</t>
  </si>
  <si>
    <t>5D9113E4896ACBC907849E8E1B6AA23D565A24</t>
  </si>
  <si>
    <t>0101025D9113E4896ACBC907849E8E1B6AA23D565A24</t>
  </si>
  <si>
    <t>5D9113E4896ACBC907849E8E1B6AA23D565A25</t>
  </si>
  <si>
    <t>0101025D9113E4896ACBC907849E8E1B6AA23D565A25</t>
  </si>
  <si>
    <t>5D9113E4896ACBC907849E8E1B6AA23D565B33</t>
  </si>
  <si>
    <t>0101025D9113E4896ACBC907849E8E1B6AA23D565B33</t>
  </si>
  <si>
    <t>5D9113E4896ACBC907849E8E1B6AA23D565B32</t>
  </si>
  <si>
    <t>0101025D9113E4896ACBC907849E8E1B6AA23D565B32</t>
  </si>
  <si>
    <t>5D9113E4896ACBC907849E8E1B6AA23D565B31</t>
  </si>
  <si>
    <t>0101025D9113E4896ACBC907849E8E1B6AA23D565B31</t>
  </si>
  <si>
    <t>5D9113E4896ACBC907849E8E1B6AA23D565B30</t>
  </si>
  <si>
    <t>0101025D9113E4896ACBC907849E8E1B6AA23D565B30</t>
  </si>
  <si>
    <t>∮125</t>
  </si>
  <si>
    <t>5D9113E4896ACBC907849E8E1B6AA23D565B37</t>
  </si>
  <si>
    <t>0101025D9113E4896ACBC907849E8E1B6AA23D565B37</t>
  </si>
  <si>
    <t>∮100</t>
  </si>
  <si>
    <t>5D9113E4896ACBC907849E8E1B6AA23D565B36</t>
  </si>
  <si>
    <t>0101025D9113E4896ACBC907849E8E1B6AA23D565B36</t>
  </si>
  <si>
    <t>5D9113E4896ACBC907849E8E1B6AA23D565B35</t>
  </si>
  <si>
    <t>0101025D9113E4896ACBC907849E8E1B6AA23D565B35</t>
  </si>
  <si>
    <t>5D9113E4896ACBC907849E8E1B6AA23D565B34</t>
  </si>
  <si>
    <t>0101025D9113E4896ACBC907849E8E1B6AA23D565B34</t>
  </si>
  <si>
    <t>5D9113E4896ACBC907849E8E1B6AA23D565B3B</t>
  </si>
  <si>
    <t>0101025D9113E4896ACBC907849E8E1B6AA23D565B3B</t>
  </si>
  <si>
    <t>5D9113E4896ACBC907849E8E1B6AA23D565B3A</t>
  </si>
  <si>
    <t>0101025D9113E4896ACBC907849E8E1B6AA23D565B3A</t>
  </si>
  <si>
    <t>5D9113E4896ACBC907849E8E1B6AA23D5778D9</t>
  </si>
  <si>
    <t>0101025D9113E4896ACBC907849E8E1B6AA23D5778D9</t>
  </si>
  <si>
    <t>5D9113E4896ACBC907849E8E1B6AA23D5778D8</t>
  </si>
  <si>
    <t>0101025D9113E4896ACBC907849E8E1B6AA23D5778D8</t>
  </si>
  <si>
    <t>5D9113E4896ACBC907849E8E1B6AA23D5778DB</t>
  </si>
  <si>
    <t>0101025D9113E4896ACBC907849E8E1B6AA23D5778DB</t>
  </si>
  <si>
    <t>5D9113E4896ACBC907849E8E1B6AA23D5778DA</t>
  </si>
  <si>
    <t>0101025D9113E4896ACBC907849E8E1B6AA23D5778DA</t>
  </si>
  <si>
    <t>5D9113E4896ACBC907849E8E1B6AA23D5778DD</t>
  </si>
  <si>
    <t>0101025D9113E4896ACBC907849E8E1B6AA23D5778DD</t>
  </si>
  <si>
    <t>5D9113E4896ACBC907849E8E1B6AA23D5778DC</t>
  </si>
  <si>
    <t>0101025D9113E4896ACBC907849E8E1B6AA23D5778DC</t>
  </si>
  <si>
    <t>0101025D8453CA8802A6C007BAC8A5198480B12E4A1C</t>
  </si>
  <si>
    <t>0101025D8453CA8802A6C007BAC8A5198480B12E4CC2</t>
  </si>
  <si>
    <t>0101025D8453CA8802A6C007BAC8A5198480B12E4B20</t>
  </si>
  <si>
    <t>0101025D8453CA8802A6C007BAC8A5198480B12E4EFA</t>
  </si>
  <si>
    <t>0101025D8453CA8802A6C007BAC8A5198480B12E4855</t>
  </si>
  <si>
    <t>0101025D8453CA8802A6C007BAC8A5198480B12E4858</t>
  </si>
  <si>
    <t>0101025D8453CA8802A6C007BAC8A5198480B12E4F9D</t>
  </si>
  <si>
    <t>0101025D91631A86F3C47507B8DE5116E0F6</t>
  </si>
  <si>
    <t>0101025D91631A86F3C47507B8DE51178D89</t>
  </si>
  <si>
    <t>0102  금속천정재 철거 재설치</t>
  </si>
  <si>
    <t>0102</t>
  </si>
  <si>
    <t>금속천정재 철거 재설치</t>
  </si>
  <si>
    <t>600*600mm 기준</t>
  </si>
  <si>
    <t>호표 1</t>
  </si>
  <si>
    <t>5D58B3828D8A1B4007DD2DE71E5AC3</t>
  </si>
  <si>
    <t>01025D58B3828D8A1B4007DD2DE71E5AC3</t>
  </si>
  <si>
    <t>공    사    원    가    계    산    서</t>
  </si>
  <si>
    <t xml:space="preserve">  금                액</t>
  </si>
  <si>
    <t xml:space="preserve"> 구    성    비 (%)</t>
  </si>
  <si>
    <t xml:space="preserve"> 비         고</t>
  </si>
  <si>
    <t>순 공 사 원 가</t>
    <phoneticPr fontId="9" type="noConversion"/>
  </si>
  <si>
    <t>재     료     비</t>
    <phoneticPr fontId="9" type="noConversion"/>
  </si>
  <si>
    <t>직    접    재    료    비</t>
    <phoneticPr fontId="9" type="noConversion"/>
  </si>
  <si>
    <t>작 업 설 . 부 산 물 등</t>
    <phoneticPr fontId="9" type="noConversion"/>
  </si>
  <si>
    <t xml:space="preserve"> [소                        계]</t>
    <phoneticPr fontId="9" type="noConversion"/>
  </si>
  <si>
    <t>노    무    비</t>
    <phoneticPr fontId="9" type="noConversion"/>
  </si>
  <si>
    <t>직    접    노    무    비</t>
    <phoneticPr fontId="9" type="noConversion"/>
  </si>
  <si>
    <t>간    접    노    무    비</t>
    <phoneticPr fontId="9" type="noConversion"/>
  </si>
  <si>
    <t xml:space="preserve">  직접노무비의 17.5%</t>
    <phoneticPr fontId="9" type="noConversion"/>
  </si>
  <si>
    <t>[소                         계]</t>
    <phoneticPr fontId="9" type="noConversion"/>
  </si>
  <si>
    <t>경           비</t>
    <phoneticPr fontId="9" type="noConversion"/>
  </si>
  <si>
    <t>기      계      경      비</t>
    <phoneticPr fontId="9" type="noConversion"/>
  </si>
  <si>
    <t>산    재    보    험   료</t>
    <phoneticPr fontId="9" type="noConversion"/>
  </si>
  <si>
    <t xml:space="preserve">  노무비의 3.56%</t>
    <phoneticPr fontId="9" type="noConversion"/>
  </si>
  <si>
    <t>고    용    보    험   료</t>
    <phoneticPr fontId="9" type="noConversion"/>
  </si>
  <si>
    <t xml:space="preserve">  노무비의 1.01%</t>
    <phoneticPr fontId="9" type="noConversion"/>
  </si>
  <si>
    <t>임  금  채  권  부  담  금</t>
    <phoneticPr fontId="9" type="noConversion"/>
  </si>
  <si>
    <t xml:space="preserve">  노무비의 0.09%</t>
    <phoneticPr fontId="9" type="noConversion"/>
  </si>
  <si>
    <t>석    면    분    담    금</t>
    <phoneticPr fontId="9" type="noConversion"/>
  </si>
  <si>
    <t xml:space="preserve">  노무비의 0.006%</t>
    <phoneticPr fontId="9" type="noConversion"/>
  </si>
  <si>
    <t>건    강    보    험   료</t>
    <phoneticPr fontId="9" type="noConversion"/>
  </si>
  <si>
    <t xml:space="preserve">  직접노무비의 3.595%</t>
    <phoneticPr fontId="9" type="noConversion"/>
  </si>
  <si>
    <t>※1개월 미만 공사 제외</t>
    <phoneticPr fontId="9" type="noConversion"/>
  </si>
  <si>
    <t>노 인 장 기 요 양 보 험 료</t>
    <phoneticPr fontId="9" type="noConversion"/>
  </si>
  <si>
    <t xml:space="preserve">  건강보험료의 13.14%</t>
    <phoneticPr fontId="9" type="noConversion"/>
  </si>
  <si>
    <t>연    금    보    험   료</t>
    <phoneticPr fontId="9" type="noConversion"/>
  </si>
  <si>
    <t xml:space="preserve">  직접노무비의 4.75%</t>
    <phoneticPr fontId="9" type="noConversion"/>
  </si>
  <si>
    <t>산 업 안 전 보 건 관 리 비</t>
    <phoneticPr fontId="9" type="noConversion"/>
  </si>
  <si>
    <t xml:space="preserve">  (재료비+직노+관급)*3.11% </t>
    <phoneticPr fontId="9" type="noConversion"/>
  </si>
  <si>
    <t>환    경    관    리   비</t>
    <phoneticPr fontId="9" type="noConversion"/>
  </si>
  <si>
    <t xml:space="preserve">  (재료비+직노+기경)*0.3% </t>
    <phoneticPr fontId="9" type="noConversion"/>
  </si>
  <si>
    <t>하 도 급 지 급 수 수 료</t>
    <phoneticPr fontId="9" type="noConversion"/>
  </si>
  <si>
    <t xml:space="preserve">  (재료비+직노+기경)*0.081% </t>
    <phoneticPr fontId="9" type="noConversion"/>
  </si>
  <si>
    <t>건 설 기 계 지 급 수 수 료</t>
    <phoneticPr fontId="9" type="noConversion"/>
  </si>
  <si>
    <t xml:space="preserve">  (재료비+직노+기경)*0.1% </t>
    <phoneticPr fontId="9" type="noConversion"/>
  </si>
  <si>
    <t>퇴  직  공  제  부  금  비</t>
    <phoneticPr fontId="9" type="noConversion"/>
  </si>
  <si>
    <t xml:space="preserve">  직접노무비의 2.3%</t>
    <phoneticPr fontId="9" type="noConversion"/>
  </si>
  <si>
    <t>※1억원이상 공사 적용</t>
    <phoneticPr fontId="9" type="noConversion"/>
  </si>
  <si>
    <t>기      타      경      비</t>
    <phoneticPr fontId="9" type="noConversion"/>
  </si>
  <si>
    <t xml:space="preserve">  (재료비+노무비)*5.0%</t>
    <phoneticPr fontId="9" type="noConversion"/>
  </si>
  <si>
    <t>[소                       계]</t>
    <phoneticPr fontId="9" type="noConversion"/>
  </si>
  <si>
    <t>계</t>
  </si>
  <si>
    <t>일           반           관           리           비</t>
    <phoneticPr fontId="9" type="noConversion"/>
  </si>
  <si>
    <t xml:space="preserve">  계의 8.0%</t>
    <phoneticPr fontId="9" type="noConversion"/>
  </si>
  <si>
    <t>이                                                      윤</t>
    <phoneticPr fontId="9" type="noConversion"/>
  </si>
  <si>
    <t xml:space="preserve">  (노무비+경비+일반관리비)*15%</t>
    <phoneticPr fontId="9" type="noConversion"/>
  </si>
  <si>
    <t>공                 급                가               액</t>
    <phoneticPr fontId="9" type="noConversion"/>
  </si>
  <si>
    <t>T. A. B 공 사</t>
    <phoneticPr fontId="9" type="noConversion"/>
  </si>
  <si>
    <t>부           가           가           치           세</t>
    <phoneticPr fontId="9" type="noConversion"/>
  </si>
  <si>
    <t xml:space="preserve"> (공급가액+T.A.B)의 10%</t>
    <phoneticPr fontId="9" type="noConversion"/>
  </si>
  <si>
    <t>도                급               금                액</t>
    <phoneticPr fontId="9" type="noConversion"/>
  </si>
  <si>
    <t>분           담           금           공           사</t>
    <phoneticPr fontId="9" type="noConversion"/>
  </si>
  <si>
    <t>도           급           자           관           급</t>
    <phoneticPr fontId="9" type="noConversion"/>
  </si>
  <si>
    <t xml:space="preserve"> 부가가치세,조달수수료포함</t>
    <phoneticPr fontId="9" type="noConversion"/>
  </si>
  <si>
    <t>관           급           자           관           급</t>
    <phoneticPr fontId="9" type="noConversion"/>
  </si>
  <si>
    <t>결                정               금                액</t>
    <phoneticPr fontId="9" type="noConversion"/>
  </si>
  <si>
    <t>※천단위절사</t>
    <phoneticPr fontId="1" type="noConversion"/>
  </si>
  <si>
    <t xml:space="preserve">공사명 [ 천안 SB플라자 냉난방시설 개선공사 ] [ 기계설비공사 ] </t>
    <phoneticPr fontId="9" type="noConversion"/>
  </si>
  <si>
    <t>[ 천안 SB플라자 냉난방시설 개선공사 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</si>
</sst>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76" formatCode="#,###"/>
    <numFmt numFmtId="180" formatCode="#,##0_);[Red]\(#,##0\)"/>
    <numFmt numFmtId="181" formatCode="_ * #,##0_ ;_ * \-#,##0_ ;_ * &quot;-&quot;_ ;_ @_ "/>
    <numFmt numFmtId="182" formatCode="_ * #,##0.00_ ;_ * \-#,##0.00_ ;_ * &quot;-&quot;??_ ;_ @_ "/>
    <numFmt numFmtId="183" formatCode="0.000000%"/>
    <numFmt numFmtId="184" formatCode="0_);[Red]\(0\)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6"/>
      <name val="굴림"/>
      <family val="3"/>
      <charset val="129"/>
    </font>
    <font>
      <sz val="14"/>
      <name val="굴림"/>
      <family val="3"/>
      <charset val="129"/>
    </font>
    <font>
      <sz val="11"/>
      <name val="굴림"/>
      <family val="3"/>
      <charset val="129"/>
    </font>
    <font>
      <sz val="12"/>
      <name val="바탕체"/>
      <family val="1"/>
      <charset val="129"/>
    </font>
    <font>
      <sz val="12"/>
      <name val="굴림"/>
      <family val="3"/>
      <charset val="129"/>
    </font>
    <font>
      <b/>
      <sz val="11"/>
      <name val="굴림"/>
      <family val="3"/>
      <charset val="129"/>
    </font>
    <font>
      <sz val="10"/>
      <name val="Arial"/>
      <family val="2"/>
    </font>
    <font>
      <sz val="7"/>
      <name val="Small Fonts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2">
    <xf numFmtId="0" fontId="0" fillId="0" borderId="0">
      <alignment vertical="center"/>
    </xf>
    <xf numFmtId="0" fontId="5" fillId="0" borderId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81" fontId="12" fillId="0" borderId="0" applyFont="0" applyFill="0" applyBorder="0" applyAlignment="0" applyProtection="0"/>
    <xf numFmtId="182" fontId="12" fillId="0" borderId="0" applyFont="0" applyFill="0" applyBorder="0" applyAlignment="0" applyProtection="0"/>
    <xf numFmtId="183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37" fontId="13" fillId="0" borderId="0"/>
    <xf numFmtId="0" fontId="12" fillId="0" borderId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63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180" fontId="7" fillId="0" borderId="0" xfId="1" applyNumberFormat="1" applyFont="1" applyAlignment="1">
      <alignment horizontal="right" vertical="center"/>
    </xf>
    <xf numFmtId="0" fontId="8" fillId="0" borderId="0" xfId="1" applyFont="1" applyAlignment="1">
      <alignment vertical="center"/>
    </xf>
    <xf numFmtId="180" fontId="8" fillId="0" borderId="0" xfId="1" applyNumberFormat="1" applyFont="1" applyAlignment="1">
      <alignment horizontal="right" vertical="center"/>
    </xf>
    <xf numFmtId="180" fontId="10" fillId="0" borderId="9" xfId="1" applyNumberFormat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180" fontId="11" fillId="0" borderId="14" xfId="2" applyNumberFormat="1" applyFont="1" applyBorder="1" applyAlignment="1">
      <alignment horizontal="right" vertical="center"/>
    </xf>
    <xf numFmtId="0" fontId="8" fillId="0" borderId="14" xfId="1" applyFont="1" applyBorder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8" xfId="1" applyFont="1" applyBorder="1" applyAlignment="1">
      <alignment horizontal="center" vertical="center"/>
    </xf>
    <xf numFmtId="180" fontId="8" fillId="0" borderId="5" xfId="2" applyNumberFormat="1" applyFont="1" applyBorder="1" applyAlignment="1">
      <alignment horizontal="right" vertical="center"/>
    </xf>
    <xf numFmtId="0" fontId="8" fillId="0" borderId="5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0" fontId="11" fillId="0" borderId="18" xfId="1" applyFont="1" applyBorder="1" applyAlignment="1">
      <alignment horizontal="center" vertical="center"/>
    </xf>
    <xf numFmtId="180" fontId="11" fillId="0" borderId="5" xfId="2" applyNumberFormat="1" applyFont="1" applyBorder="1" applyAlignment="1">
      <alignment horizontal="right" vertical="center"/>
    </xf>
    <xf numFmtId="0" fontId="8" fillId="0" borderId="19" xfId="1" quotePrefix="1" applyFont="1" applyBorder="1" applyAlignment="1">
      <alignment vertical="center"/>
    </xf>
    <xf numFmtId="0" fontId="8" fillId="0" borderId="23" xfId="1" applyFont="1" applyBorder="1" applyAlignment="1">
      <alignment horizontal="center" vertical="center"/>
    </xf>
    <xf numFmtId="0" fontId="8" fillId="0" borderId="27" xfId="1" applyFont="1" applyBorder="1" applyAlignment="1">
      <alignment vertical="center"/>
    </xf>
    <xf numFmtId="180" fontId="11" fillId="0" borderId="29" xfId="2" applyNumberFormat="1" applyFont="1" applyBorder="1" applyAlignment="1">
      <alignment horizontal="right" vertical="center"/>
    </xf>
    <xf numFmtId="0" fontId="8" fillId="0" borderId="29" xfId="1" applyFont="1" applyBorder="1" applyAlignment="1">
      <alignment vertical="center"/>
    </xf>
    <xf numFmtId="0" fontId="8" fillId="0" borderId="30" xfId="1" applyFont="1" applyBorder="1" applyAlignment="1">
      <alignment vertical="center"/>
    </xf>
    <xf numFmtId="180" fontId="8" fillId="0" borderId="0" xfId="3" applyNumberFormat="1" applyFont="1" applyAlignment="1">
      <alignment horizontal="right" vertical="center"/>
    </xf>
    <xf numFmtId="0" fontId="3" fillId="2" borderId="4" xfId="0" applyFont="1" applyFill="1" applyBorder="1" applyAlignment="1">
      <alignment vertical="center" wrapText="1"/>
    </xf>
    <xf numFmtId="0" fontId="8" fillId="0" borderId="2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10" fillId="0" borderId="6" xfId="1" applyFont="1" applyBorder="1" applyAlignment="1">
      <alignment vertical="center"/>
    </xf>
    <xf numFmtId="0" fontId="8" fillId="0" borderId="7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0" fontId="10" fillId="0" borderId="11" xfId="1" applyFont="1" applyBorder="1" applyAlignment="1">
      <alignment horizontal="center" vertical="center" textRotation="255"/>
    </xf>
    <xf numFmtId="0" fontId="10" fillId="0" borderId="16" xfId="1" applyFont="1" applyBorder="1" applyAlignment="1">
      <alignment horizontal="center" vertical="center" textRotation="255"/>
    </xf>
    <xf numFmtId="0" fontId="10" fillId="0" borderId="22" xfId="1" applyFont="1" applyBorder="1" applyAlignment="1">
      <alignment horizontal="center" vertical="center" textRotation="255"/>
    </xf>
    <xf numFmtId="0" fontId="8" fillId="0" borderId="12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8" fillId="0" borderId="20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8" fillId="0" borderId="25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11" fillId="0" borderId="28" xfId="1" applyFont="1" applyBorder="1" applyAlignment="1">
      <alignment horizontal="center" vertical="center"/>
    </xf>
    <xf numFmtId="0" fontId="11" fillId="0" borderId="29" xfId="1" applyFont="1" applyBorder="1" applyAlignment="1">
      <alignment horizontal="center" vertical="center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</cellXfs>
  <cellStyles count="12">
    <cellStyle name="Comma [0]_1995" xfId="4" xr:uid="{00000000-0005-0000-0000-000000000000}"/>
    <cellStyle name="Comma_1995" xfId="5" xr:uid="{00000000-0005-0000-0000-000001000000}"/>
    <cellStyle name="Currency [0]_1995" xfId="6" xr:uid="{00000000-0005-0000-0000-000002000000}"/>
    <cellStyle name="Currency_1995" xfId="7" xr:uid="{00000000-0005-0000-0000-000003000000}"/>
    <cellStyle name="no dec" xfId="8" xr:uid="{00000000-0005-0000-0000-000004000000}"/>
    <cellStyle name="Normal_#26-PSS Rev and Drivers " xfId="9" xr:uid="{00000000-0005-0000-0000-000005000000}"/>
    <cellStyle name="쉼표 [0] 2" xfId="3" xr:uid="{00000000-0005-0000-0000-000006000000}"/>
    <cellStyle name="쉼표 2" xfId="2" xr:uid="{00000000-0005-0000-0000-000007000000}"/>
    <cellStyle name="콤마 [0]_0ev2ylkxWrYu3fuyhscofzrLK" xfId="10" xr:uid="{00000000-0005-0000-0000-000008000000}"/>
    <cellStyle name="콤마_0ev2ylkxWrYu3fuyhscofzrLK" xfId="11" xr:uid="{00000000-0005-0000-0000-000009000000}"/>
    <cellStyle name="표준" xfId="0" builtinId="0"/>
    <cellStyle name="표준 2" xfId="1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3</xdr:row>
      <xdr:rowOff>66675</xdr:rowOff>
    </xdr:from>
    <xdr:to>
      <xdr:col>2</xdr:col>
      <xdr:colOff>1323975</xdr:colOff>
      <xdr:row>3</xdr:row>
      <xdr:rowOff>209550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76200" y="676275"/>
          <a:ext cx="3800475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76200</xdr:colOff>
      <xdr:row>3</xdr:row>
      <xdr:rowOff>66675</xdr:rowOff>
    </xdr:from>
    <xdr:to>
      <xdr:col>2</xdr:col>
      <xdr:colOff>1323975</xdr:colOff>
      <xdr:row>3</xdr:row>
      <xdr:rowOff>209550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76200" y="676275"/>
          <a:ext cx="3800475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tabSelected="1" zoomScaleNormal="100" zoomScaleSheetLayoutView="100" workbookViewId="0">
      <selection activeCell="D11" sqref="D11"/>
    </sheetView>
  </sheetViews>
  <sheetFormatPr defaultRowHeight="13.5" x14ac:dyDescent="0.3"/>
  <cols>
    <col min="1" max="1" width="14" style="17" customWidth="1"/>
    <col min="2" max="2" width="19.5" style="17" customWidth="1"/>
    <col min="3" max="3" width="32.25" style="17" customWidth="1"/>
    <col min="4" max="4" width="38.125" style="18" customWidth="1"/>
    <col min="5" max="5" width="47.625" style="17" customWidth="1"/>
    <col min="6" max="6" width="19.625" style="17" customWidth="1"/>
    <col min="7" max="256" width="9" style="17"/>
    <col min="257" max="257" width="14" style="17" customWidth="1"/>
    <col min="258" max="258" width="19.5" style="17" customWidth="1"/>
    <col min="259" max="259" width="32.25" style="17" customWidth="1"/>
    <col min="260" max="260" width="38.125" style="17" customWidth="1"/>
    <col min="261" max="261" width="47.625" style="17" customWidth="1"/>
    <col min="262" max="262" width="18.125" style="17" customWidth="1"/>
    <col min="263" max="512" width="9" style="17"/>
    <col min="513" max="513" width="14" style="17" customWidth="1"/>
    <col min="514" max="514" width="19.5" style="17" customWidth="1"/>
    <col min="515" max="515" width="32.25" style="17" customWidth="1"/>
    <col min="516" max="516" width="38.125" style="17" customWidth="1"/>
    <col min="517" max="517" width="47.625" style="17" customWidth="1"/>
    <col min="518" max="518" width="18.125" style="17" customWidth="1"/>
    <col min="519" max="768" width="9" style="17"/>
    <col min="769" max="769" width="14" style="17" customWidth="1"/>
    <col min="770" max="770" width="19.5" style="17" customWidth="1"/>
    <col min="771" max="771" width="32.25" style="17" customWidth="1"/>
    <col min="772" max="772" width="38.125" style="17" customWidth="1"/>
    <col min="773" max="773" width="47.625" style="17" customWidth="1"/>
    <col min="774" max="774" width="18.125" style="17" customWidth="1"/>
    <col min="775" max="1024" width="9" style="17"/>
    <col min="1025" max="1025" width="14" style="17" customWidth="1"/>
    <col min="1026" max="1026" width="19.5" style="17" customWidth="1"/>
    <col min="1027" max="1027" width="32.25" style="17" customWidth="1"/>
    <col min="1028" max="1028" width="38.125" style="17" customWidth="1"/>
    <col min="1029" max="1029" width="47.625" style="17" customWidth="1"/>
    <col min="1030" max="1030" width="18.125" style="17" customWidth="1"/>
    <col min="1031" max="1280" width="9" style="17"/>
    <col min="1281" max="1281" width="14" style="17" customWidth="1"/>
    <col min="1282" max="1282" width="19.5" style="17" customWidth="1"/>
    <col min="1283" max="1283" width="32.25" style="17" customWidth="1"/>
    <col min="1284" max="1284" width="38.125" style="17" customWidth="1"/>
    <col min="1285" max="1285" width="47.625" style="17" customWidth="1"/>
    <col min="1286" max="1286" width="18.125" style="17" customWidth="1"/>
    <col min="1287" max="1536" width="9" style="17"/>
    <col min="1537" max="1537" width="14" style="17" customWidth="1"/>
    <col min="1538" max="1538" width="19.5" style="17" customWidth="1"/>
    <col min="1539" max="1539" width="32.25" style="17" customWidth="1"/>
    <col min="1540" max="1540" width="38.125" style="17" customWidth="1"/>
    <col min="1541" max="1541" width="47.625" style="17" customWidth="1"/>
    <col min="1542" max="1542" width="18.125" style="17" customWidth="1"/>
    <col min="1543" max="1792" width="9" style="17"/>
    <col min="1793" max="1793" width="14" style="17" customWidth="1"/>
    <col min="1794" max="1794" width="19.5" style="17" customWidth="1"/>
    <col min="1795" max="1795" width="32.25" style="17" customWidth="1"/>
    <col min="1796" max="1796" width="38.125" style="17" customWidth="1"/>
    <col min="1797" max="1797" width="47.625" style="17" customWidth="1"/>
    <col min="1798" max="1798" width="18.125" style="17" customWidth="1"/>
    <col min="1799" max="2048" width="9" style="17"/>
    <col min="2049" max="2049" width="14" style="17" customWidth="1"/>
    <col min="2050" max="2050" width="19.5" style="17" customWidth="1"/>
    <col min="2051" max="2051" width="32.25" style="17" customWidth="1"/>
    <col min="2052" max="2052" width="38.125" style="17" customWidth="1"/>
    <col min="2053" max="2053" width="47.625" style="17" customWidth="1"/>
    <col min="2054" max="2054" width="18.125" style="17" customWidth="1"/>
    <col min="2055" max="2304" width="9" style="17"/>
    <col min="2305" max="2305" width="14" style="17" customWidth="1"/>
    <col min="2306" max="2306" width="19.5" style="17" customWidth="1"/>
    <col min="2307" max="2307" width="32.25" style="17" customWidth="1"/>
    <col min="2308" max="2308" width="38.125" style="17" customWidth="1"/>
    <col min="2309" max="2309" width="47.625" style="17" customWidth="1"/>
    <col min="2310" max="2310" width="18.125" style="17" customWidth="1"/>
    <col min="2311" max="2560" width="9" style="17"/>
    <col min="2561" max="2561" width="14" style="17" customWidth="1"/>
    <col min="2562" max="2562" width="19.5" style="17" customWidth="1"/>
    <col min="2563" max="2563" width="32.25" style="17" customWidth="1"/>
    <col min="2564" max="2564" width="38.125" style="17" customWidth="1"/>
    <col min="2565" max="2565" width="47.625" style="17" customWidth="1"/>
    <col min="2566" max="2566" width="18.125" style="17" customWidth="1"/>
    <col min="2567" max="2816" width="9" style="17"/>
    <col min="2817" max="2817" width="14" style="17" customWidth="1"/>
    <col min="2818" max="2818" width="19.5" style="17" customWidth="1"/>
    <col min="2819" max="2819" width="32.25" style="17" customWidth="1"/>
    <col min="2820" max="2820" width="38.125" style="17" customWidth="1"/>
    <col min="2821" max="2821" width="47.625" style="17" customWidth="1"/>
    <col min="2822" max="2822" width="18.125" style="17" customWidth="1"/>
    <col min="2823" max="3072" width="9" style="17"/>
    <col min="3073" max="3073" width="14" style="17" customWidth="1"/>
    <col min="3074" max="3074" width="19.5" style="17" customWidth="1"/>
    <col min="3075" max="3075" width="32.25" style="17" customWidth="1"/>
    <col min="3076" max="3076" width="38.125" style="17" customWidth="1"/>
    <col min="3077" max="3077" width="47.625" style="17" customWidth="1"/>
    <col min="3078" max="3078" width="18.125" style="17" customWidth="1"/>
    <col min="3079" max="3328" width="9" style="17"/>
    <col min="3329" max="3329" width="14" style="17" customWidth="1"/>
    <col min="3330" max="3330" width="19.5" style="17" customWidth="1"/>
    <col min="3331" max="3331" width="32.25" style="17" customWidth="1"/>
    <col min="3332" max="3332" width="38.125" style="17" customWidth="1"/>
    <col min="3333" max="3333" width="47.625" style="17" customWidth="1"/>
    <col min="3334" max="3334" width="18.125" style="17" customWidth="1"/>
    <col min="3335" max="3584" width="9" style="17"/>
    <col min="3585" max="3585" width="14" style="17" customWidth="1"/>
    <col min="3586" max="3586" width="19.5" style="17" customWidth="1"/>
    <col min="3587" max="3587" width="32.25" style="17" customWidth="1"/>
    <col min="3588" max="3588" width="38.125" style="17" customWidth="1"/>
    <col min="3589" max="3589" width="47.625" style="17" customWidth="1"/>
    <col min="3590" max="3590" width="18.125" style="17" customWidth="1"/>
    <col min="3591" max="3840" width="9" style="17"/>
    <col min="3841" max="3841" width="14" style="17" customWidth="1"/>
    <col min="3842" max="3842" width="19.5" style="17" customWidth="1"/>
    <col min="3843" max="3843" width="32.25" style="17" customWidth="1"/>
    <col min="3844" max="3844" width="38.125" style="17" customWidth="1"/>
    <col min="3845" max="3845" width="47.625" style="17" customWidth="1"/>
    <col min="3846" max="3846" width="18.125" style="17" customWidth="1"/>
    <col min="3847" max="4096" width="9" style="17"/>
    <col min="4097" max="4097" width="14" style="17" customWidth="1"/>
    <col min="4098" max="4098" width="19.5" style="17" customWidth="1"/>
    <col min="4099" max="4099" width="32.25" style="17" customWidth="1"/>
    <col min="4100" max="4100" width="38.125" style="17" customWidth="1"/>
    <col min="4101" max="4101" width="47.625" style="17" customWidth="1"/>
    <col min="4102" max="4102" width="18.125" style="17" customWidth="1"/>
    <col min="4103" max="4352" width="9" style="17"/>
    <col min="4353" max="4353" width="14" style="17" customWidth="1"/>
    <col min="4354" max="4354" width="19.5" style="17" customWidth="1"/>
    <col min="4355" max="4355" width="32.25" style="17" customWidth="1"/>
    <col min="4356" max="4356" width="38.125" style="17" customWidth="1"/>
    <col min="4357" max="4357" width="47.625" style="17" customWidth="1"/>
    <col min="4358" max="4358" width="18.125" style="17" customWidth="1"/>
    <col min="4359" max="4608" width="9" style="17"/>
    <col min="4609" max="4609" width="14" style="17" customWidth="1"/>
    <col min="4610" max="4610" width="19.5" style="17" customWidth="1"/>
    <col min="4611" max="4611" width="32.25" style="17" customWidth="1"/>
    <col min="4612" max="4612" width="38.125" style="17" customWidth="1"/>
    <col min="4613" max="4613" width="47.625" style="17" customWidth="1"/>
    <col min="4614" max="4614" width="18.125" style="17" customWidth="1"/>
    <col min="4615" max="4864" width="9" style="17"/>
    <col min="4865" max="4865" width="14" style="17" customWidth="1"/>
    <col min="4866" max="4866" width="19.5" style="17" customWidth="1"/>
    <col min="4867" max="4867" width="32.25" style="17" customWidth="1"/>
    <col min="4868" max="4868" width="38.125" style="17" customWidth="1"/>
    <col min="4869" max="4869" width="47.625" style="17" customWidth="1"/>
    <col min="4870" max="4870" width="18.125" style="17" customWidth="1"/>
    <col min="4871" max="5120" width="9" style="17"/>
    <col min="5121" max="5121" width="14" style="17" customWidth="1"/>
    <col min="5122" max="5122" width="19.5" style="17" customWidth="1"/>
    <col min="5123" max="5123" width="32.25" style="17" customWidth="1"/>
    <col min="5124" max="5124" width="38.125" style="17" customWidth="1"/>
    <col min="5125" max="5125" width="47.625" style="17" customWidth="1"/>
    <col min="5126" max="5126" width="18.125" style="17" customWidth="1"/>
    <col min="5127" max="5376" width="9" style="17"/>
    <col min="5377" max="5377" width="14" style="17" customWidth="1"/>
    <col min="5378" max="5378" width="19.5" style="17" customWidth="1"/>
    <col min="5379" max="5379" width="32.25" style="17" customWidth="1"/>
    <col min="5380" max="5380" width="38.125" style="17" customWidth="1"/>
    <col min="5381" max="5381" width="47.625" style="17" customWidth="1"/>
    <col min="5382" max="5382" width="18.125" style="17" customWidth="1"/>
    <col min="5383" max="5632" width="9" style="17"/>
    <col min="5633" max="5633" width="14" style="17" customWidth="1"/>
    <col min="5634" max="5634" width="19.5" style="17" customWidth="1"/>
    <col min="5635" max="5635" width="32.25" style="17" customWidth="1"/>
    <col min="5636" max="5636" width="38.125" style="17" customWidth="1"/>
    <col min="5637" max="5637" width="47.625" style="17" customWidth="1"/>
    <col min="5638" max="5638" width="18.125" style="17" customWidth="1"/>
    <col min="5639" max="5888" width="9" style="17"/>
    <col min="5889" max="5889" width="14" style="17" customWidth="1"/>
    <col min="5890" max="5890" width="19.5" style="17" customWidth="1"/>
    <col min="5891" max="5891" width="32.25" style="17" customWidth="1"/>
    <col min="5892" max="5892" width="38.125" style="17" customWidth="1"/>
    <col min="5893" max="5893" width="47.625" style="17" customWidth="1"/>
    <col min="5894" max="5894" width="18.125" style="17" customWidth="1"/>
    <col min="5895" max="6144" width="9" style="17"/>
    <col min="6145" max="6145" width="14" style="17" customWidth="1"/>
    <col min="6146" max="6146" width="19.5" style="17" customWidth="1"/>
    <col min="6147" max="6147" width="32.25" style="17" customWidth="1"/>
    <col min="6148" max="6148" width="38.125" style="17" customWidth="1"/>
    <col min="6149" max="6149" width="47.625" style="17" customWidth="1"/>
    <col min="6150" max="6150" width="18.125" style="17" customWidth="1"/>
    <col min="6151" max="6400" width="9" style="17"/>
    <col min="6401" max="6401" width="14" style="17" customWidth="1"/>
    <col min="6402" max="6402" width="19.5" style="17" customWidth="1"/>
    <col min="6403" max="6403" width="32.25" style="17" customWidth="1"/>
    <col min="6404" max="6404" width="38.125" style="17" customWidth="1"/>
    <col min="6405" max="6405" width="47.625" style="17" customWidth="1"/>
    <col min="6406" max="6406" width="18.125" style="17" customWidth="1"/>
    <col min="6407" max="6656" width="9" style="17"/>
    <col min="6657" max="6657" width="14" style="17" customWidth="1"/>
    <col min="6658" max="6658" width="19.5" style="17" customWidth="1"/>
    <col min="6659" max="6659" width="32.25" style="17" customWidth="1"/>
    <col min="6660" max="6660" width="38.125" style="17" customWidth="1"/>
    <col min="6661" max="6661" width="47.625" style="17" customWidth="1"/>
    <col min="6662" max="6662" width="18.125" style="17" customWidth="1"/>
    <col min="6663" max="6912" width="9" style="17"/>
    <col min="6913" max="6913" width="14" style="17" customWidth="1"/>
    <col min="6914" max="6914" width="19.5" style="17" customWidth="1"/>
    <col min="6915" max="6915" width="32.25" style="17" customWidth="1"/>
    <col min="6916" max="6916" width="38.125" style="17" customWidth="1"/>
    <col min="6917" max="6917" width="47.625" style="17" customWidth="1"/>
    <col min="6918" max="6918" width="18.125" style="17" customWidth="1"/>
    <col min="6919" max="7168" width="9" style="17"/>
    <col min="7169" max="7169" width="14" style="17" customWidth="1"/>
    <col min="7170" max="7170" width="19.5" style="17" customWidth="1"/>
    <col min="7171" max="7171" width="32.25" style="17" customWidth="1"/>
    <col min="7172" max="7172" width="38.125" style="17" customWidth="1"/>
    <col min="7173" max="7173" width="47.625" style="17" customWidth="1"/>
    <col min="7174" max="7174" width="18.125" style="17" customWidth="1"/>
    <col min="7175" max="7424" width="9" style="17"/>
    <col min="7425" max="7425" width="14" style="17" customWidth="1"/>
    <col min="7426" max="7426" width="19.5" style="17" customWidth="1"/>
    <col min="7427" max="7427" width="32.25" style="17" customWidth="1"/>
    <col min="7428" max="7428" width="38.125" style="17" customWidth="1"/>
    <col min="7429" max="7429" width="47.625" style="17" customWidth="1"/>
    <col min="7430" max="7430" width="18.125" style="17" customWidth="1"/>
    <col min="7431" max="7680" width="9" style="17"/>
    <col min="7681" max="7681" width="14" style="17" customWidth="1"/>
    <col min="7682" max="7682" width="19.5" style="17" customWidth="1"/>
    <col min="7683" max="7683" width="32.25" style="17" customWidth="1"/>
    <col min="7684" max="7684" width="38.125" style="17" customWidth="1"/>
    <col min="7685" max="7685" width="47.625" style="17" customWidth="1"/>
    <col min="7686" max="7686" width="18.125" style="17" customWidth="1"/>
    <col min="7687" max="7936" width="9" style="17"/>
    <col min="7937" max="7937" width="14" style="17" customWidth="1"/>
    <col min="7938" max="7938" width="19.5" style="17" customWidth="1"/>
    <col min="7939" max="7939" width="32.25" style="17" customWidth="1"/>
    <col min="7940" max="7940" width="38.125" style="17" customWidth="1"/>
    <col min="7941" max="7941" width="47.625" style="17" customWidth="1"/>
    <col min="7942" max="7942" width="18.125" style="17" customWidth="1"/>
    <col min="7943" max="8192" width="9" style="17"/>
    <col min="8193" max="8193" width="14" style="17" customWidth="1"/>
    <col min="8194" max="8194" width="19.5" style="17" customWidth="1"/>
    <col min="8195" max="8195" width="32.25" style="17" customWidth="1"/>
    <col min="8196" max="8196" width="38.125" style="17" customWidth="1"/>
    <col min="8197" max="8197" width="47.625" style="17" customWidth="1"/>
    <col min="8198" max="8198" width="18.125" style="17" customWidth="1"/>
    <col min="8199" max="8448" width="9" style="17"/>
    <col min="8449" max="8449" width="14" style="17" customWidth="1"/>
    <col min="8450" max="8450" width="19.5" style="17" customWidth="1"/>
    <col min="8451" max="8451" width="32.25" style="17" customWidth="1"/>
    <col min="8452" max="8452" width="38.125" style="17" customWidth="1"/>
    <col min="8453" max="8453" width="47.625" style="17" customWidth="1"/>
    <col min="8454" max="8454" width="18.125" style="17" customWidth="1"/>
    <col min="8455" max="8704" width="9" style="17"/>
    <col min="8705" max="8705" width="14" style="17" customWidth="1"/>
    <col min="8706" max="8706" width="19.5" style="17" customWidth="1"/>
    <col min="8707" max="8707" width="32.25" style="17" customWidth="1"/>
    <col min="8708" max="8708" width="38.125" style="17" customWidth="1"/>
    <col min="8709" max="8709" width="47.625" style="17" customWidth="1"/>
    <col min="8710" max="8710" width="18.125" style="17" customWidth="1"/>
    <col min="8711" max="8960" width="9" style="17"/>
    <col min="8961" max="8961" width="14" style="17" customWidth="1"/>
    <col min="8962" max="8962" width="19.5" style="17" customWidth="1"/>
    <col min="8963" max="8963" width="32.25" style="17" customWidth="1"/>
    <col min="8964" max="8964" width="38.125" style="17" customWidth="1"/>
    <col min="8965" max="8965" width="47.625" style="17" customWidth="1"/>
    <col min="8966" max="8966" width="18.125" style="17" customWidth="1"/>
    <col min="8967" max="9216" width="9" style="17"/>
    <col min="9217" max="9217" width="14" style="17" customWidth="1"/>
    <col min="9218" max="9218" width="19.5" style="17" customWidth="1"/>
    <col min="9219" max="9219" width="32.25" style="17" customWidth="1"/>
    <col min="9220" max="9220" width="38.125" style="17" customWidth="1"/>
    <col min="9221" max="9221" width="47.625" style="17" customWidth="1"/>
    <col min="9222" max="9222" width="18.125" style="17" customWidth="1"/>
    <col min="9223" max="9472" width="9" style="17"/>
    <col min="9473" max="9473" width="14" style="17" customWidth="1"/>
    <col min="9474" max="9474" width="19.5" style="17" customWidth="1"/>
    <col min="9475" max="9475" width="32.25" style="17" customWidth="1"/>
    <col min="9476" max="9476" width="38.125" style="17" customWidth="1"/>
    <col min="9477" max="9477" width="47.625" style="17" customWidth="1"/>
    <col min="9478" max="9478" width="18.125" style="17" customWidth="1"/>
    <col min="9479" max="9728" width="9" style="17"/>
    <col min="9729" max="9729" width="14" style="17" customWidth="1"/>
    <col min="9730" max="9730" width="19.5" style="17" customWidth="1"/>
    <col min="9731" max="9731" width="32.25" style="17" customWidth="1"/>
    <col min="9732" max="9732" width="38.125" style="17" customWidth="1"/>
    <col min="9733" max="9733" width="47.625" style="17" customWidth="1"/>
    <col min="9734" max="9734" width="18.125" style="17" customWidth="1"/>
    <col min="9735" max="9984" width="9" style="17"/>
    <col min="9985" max="9985" width="14" style="17" customWidth="1"/>
    <col min="9986" max="9986" width="19.5" style="17" customWidth="1"/>
    <col min="9987" max="9987" width="32.25" style="17" customWidth="1"/>
    <col min="9988" max="9988" width="38.125" style="17" customWidth="1"/>
    <col min="9989" max="9989" width="47.625" style="17" customWidth="1"/>
    <col min="9990" max="9990" width="18.125" style="17" customWidth="1"/>
    <col min="9991" max="10240" width="9" style="17"/>
    <col min="10241" max="10241" width="14" style="17" customWidth="1"/>
    <col min="10242" max="10242" width="19.5" style="17" customWidth="1"/>
    <col min="10243" max="10243" width="32.25" style="17" customWidth="1"/>
    <col min="10244" max="10244" width="38.125" style="17" customWidth="1"/>
    <col min="10245" max="10245" width="47.625" style="17" customWidth="1"/>
    <col min="10246" max="10246" width="18.125" style="17" customWidth="1"/>
    <col min="10247" max="10496" width="9" style="17"/>
    <col min="10497" max="10497" width="14" style="17" customWidth="1"/>
    <col min="10498" max="10498" width="19.5" style="17" customWidth="1"/>
    <col min="10499" max="10499" width="32.25" style="17" customWidth="1"/>
    <col min="10500" max="10500" width="38.125" style="17" customWidth="1"/>
    <col min="10501" max="10501" width="47.625" style="17" customWidth="1"/>
    <col min="10502" max="10502" width="18.125" style="17" customWidth="1"/>
    <col min="10503" max="10752" width="9" style="17"/>
    <col min="10753" max="10753" width="14" style="17" customWidth="1"/>
    <col min="10754" max="10754" width="19.5" style="17" customWidth="1"/>
    <col min="10755" max="10755" width="32.25" style="17" customWidth="1"/>
    <col min="10756" max="10756" width="38.125" style="17" customWidth="1"/>
    <col min="10757" max="10757" width="47.625" style="17" customWidth="1"/>
    <col min="10758" max="10758" width="18.125" style="17" customWidth="1"/>
    <col min="10759" max="11008" width="9" style="17"/>
    <col min="11009" max="11009" width="14" style="17" customWidth="1"/>
    <col min="11010" max="11010" width="19.5" style="17" customWidth="1"/>
    <col min="11011" max="11011" width="32.25" style="17" customWidth="1"/>
    <col min="11012" max="11012" width="38.125" style="17" customWidth="1"/>
    <col min="11013" max="11013" width="47.625" style="17" customWidth="1"/>
    <col min="11014" max="11014" width="18.125" style="17" customWidth="1"/>
    <col min="11015" max="11264" width="9" style="17"/>
    <col min="11265" max="11265" width="14" style="17" customWidth="1"/>
    <col min="11266" max="11266" width="19.5" style="17" customWidth="1"/>
    <col min="11267" max="11267" width="32.25" style="17" customWidth="1"/>
    <col min="11268" max="11268" width="38.125" style="17" customWidth="1"/>
    <col min="11269" max="11269" width="47.625" style="17" customWidth="1"/>
    <col min="11270" max="11270" width="18.125" style="17" customWidth="1"/>
    <col min="11271" max="11520" width="9" style="17"/>
    <col min="11521" max="11521" width="14" style="17" customWidth="1"/>
    <col min="11522" max="11522" width="19.5" style="17" customWidth="1"/>
    <col min="11523" max="11523" width="32.25" style="17" customWidth="1"/>
    <col min="11524" max="11524" width="38.125" style="17" customWidth="1"/>
    <col min="11525" max="11525" width="47.625" style="17" customWidth="1"/>
    <col min="11526" max="11526" width="18.125" style="17" customWidth="1"/>
    <col min="11527" max="11776" width="9" style="17"/>
    <col min="11777" max="11777" width="14" style="17" customWidth="1"/>
    <col min="11778" max="11778" width="19.5" style="17" customWidth="1"/>
    <col min="11779" max="11779" width="32.25" style="17" customWidth="1"/>
    <col min="11780" max="11780" width="38.125" style="17" customWidth="1"/>
    <col min="11781" max="11781" width="47.625" style="17" customWidth="1"/>
    <col min="11782" max="11782" width="18.125" style="17" customWidth="1"/>
    <col min="11783" max="12032" width="9" style="17"/>
    <col min="12033" max="12033" width="14" style="17" customWidth="1"/>
    <col min="12034" max="12034" width="19.5" style="17" customWidth="1"/>
    <col min="12035" max="12035" width="32.25" style="17" customWidth="1"/>
    <col min="12036" max="12036" width="38.125" style="17" customWidth="1"/>
    <col min="12037" max="12037" width="47.625" style="17" customWidth="1"/>
    <col min="12038" max="12038" width="18.125" style="17" customWidth="1"/>
    <col min="12039" max="12288" width="9" style="17"/>
    <col min="12289" max="12289" width="14" style="17" customWidth="1"/>
    <col min="12290" max="12290" width="19.5" style="17" customWidth="1"/>
    <col min="12291" max="12291" width="32.25" style="17" customWidth="1"/>
    <col min="12292" max="12292" width="38.125" style="17" customWidth="1"/>
    <col min="12293" max="12293" width="47.625" style="17" customWidth="1"/>
    <col min="12294" max="12294" width="18.125" style="17" customWidth="1"/>
    <col min="12295" max="12544" width="9" style="17"/>
    <col min="12545" max="12545" width="14" style="17" customWidth="1"/>
    <col min="12546" max="12546" width="19.5" style="17" customWidth="1"/>
    <col min="12547" max="12547" width="32.25" style="17" customWidth="1"/>
    <col min="12548" max="12548" width="38.125" style="17" customWidth="1"/>
    <col min="12549" max="12549" width="47.625" style="17" customWidth="1"/>
    <col min="12550" max="12550" width="18.125" style="17" customWidth="1"/>
    <col min="12551" max="12800" width="9" style="17"/>
    <col min="12801" max="12801" width="14" style="17" customWidth="1"/>
    <col min="12802" max="12802" width="19.5" style="17" customWidth="1"/>
    <col min="12803" max="12803" width="32.25" style="17" customWidth="1"/>
    <col min="12804" max="12804" width="38.125" style="17" customWidth="1"/>
    <col min="12805" max="12805" width="47.625" style="17" customWidth="1"/>
    <col min="12806" max="12806" width="18.125" style="17" customWidth="1"/>
    <col min="12807" max="13056" width="9" style="17"/>
    <col min="13057" max="13057" width="14" style="17" customWidth="1"/>
    <col min="13058" max="13058" width="19.5" style="17" customWidth="1"/>
    <col min="13059" max="13059" width="32.25" style="17" customWidth="1"/>
    <col min="13060" max="13060" width="38.125" style="17" customWidth="1"/>
    <col min="13061" max="13061" width="47.625" style="17" customWidth="1"/>
    <col min="13062" max="13062" width="18.125" style="17" customWidth="1"/>
    <col min="13063" max="13312" width="9" style="17"/>
    <col min="13313" max="13313" width="14" style="17" customWidth="1"/>
    <col min="13314" max="13314" width="19.5" style="17" customWidth="1"/>
    <col min="13315" max="13315" width="32.25" style="17" customWidth="1"/>
    <col min="13316" max="13316" width="38.125" style="17" customWidth="1"/>
    <col min="13317" max="13317" width="47.625" style="17" customWidth="1"/>
    <col min="13318" max="13318" width="18.125" style="17" customWidth="1"/>
    <col min="13319" max="13568" width="9" style="17"/>
    <col min="13569" max="13569" width="14" style="17" customWidth="1"/>
    <col min="13570" max="13570" width="19.5" style="17" customWidth="1"/>
    <col min="13571" max="13571" width="32.25" style="17" customWidth="1"/>
    <col min="13572" max="13572" width="38.125" style="17" customWidth="1"/>
    <col min="13573" max="13573" width="47.625" style="17" customWidth="1"/>
    <col min="13574" max="13574" width="18.125" style="17" customWidth="1"/>
    <col min="13575" max="13824" width="9" style="17"/>
    <col min="13825" max="13825" width="14" style="17" customWidth="1"/>
    <col min="13826" max="13826" width="19.5" style="17" customWidth="1"/>
    <col min="13827" max="13827" width="32.25" style="17" customWidth="1"/>
    <col min="13828" max="13828" width="38.125" style="17" customWidth="1"/>
    <col min="13829" max="13829" width="47.625" style="17" customWidth="1"/>
    <col min="13830" max="13830" width="18.125" style="17" customWidth="1"/>
    <col min="13831" max="14080" width="9" style="17"/>
    <col min="14081" max="14081" width="14" style="17" customWidth="1"/>
    <col min="14082" max="14082" width="19.5" style="17" customWidth="1"/>
    <col min="14083" max="14083" width="32.25" style="17" customWidth="1"/>
    <col min="14084" max="14084" width="38.125" style="17" customWidth="1"/>
    <col min="14085" max="14085" width="47.625" style="17" customWidth="1"/>
    <col min="14086" max="14086" width="18.125" style="17" customWidth="1"/>
    <col min="14087" max="14336" width="9" style="17"/>
    <col min="14337" max="14337" width="14" style="17" customWidth="1"/>
    <col min="14338" max="14338" width="19.5" style="17" customWidth="1"/>
    <col min="14339" max="14339" width="32.25" style="17" customWidth="1"/>
    <col min="14340" max="14340" width="38.125" style="17" customWidth="1"/>
    <col min="14341" max="14341" width="47.625" style="17" customWidth="1"/>
    <col min="14342" max="14342" width="18.125" style="17" customWidth="1"/>
    <col min="14343" max="14592" width="9" style="17"/>
    <col min="14593" max="14593" width="14" style="17" customWidth="1"/>
    <col min="14594" max="14594" width="19.5" style="17" customWidth="1"/>
    <col min="14595" max="14595" width="32.25" style="17" customWidth="1"/>
    <col min="14596" max="14596" width="38.125" style="17" customWidth="1"/>
    <col min="14597" max="14597" width="47.625" style="17" customWidth="1"/>
    <col min="14598" max="14598" width="18.125" style="17" customWidth="1"/>
    <col min="14599" max="14848" width="9" style="17"/>
    <col min="14849" max="14849" width="14" style="17" customWidth="1"/>
    <col min="14850" max="14850" width="19.5" style="17" customWidth="1"/>
    <col min="14851" max="14851" width="32.25" style="17" customWidth="1"/>
    <col min="14852" max="14852" width="38.125" style="17" customWidth="1"/>
    <col min="14853" max="14853" width="47.625" style="17" customWidth="1"/>
    <col min="14854" max="14854" width="18.125" style="17" customWidth="1"/>
    <col min="14855" max="15104" width="9" style="17"/>
    <col min="15105" max="15105" width="14" style="17" customWidth="1"/>
    <col min="15106" max="15106" width="19.5" style="17" customWidth="1"/>
    <col min="15107" max="15107" width="32.25" style="17" customWidth="1"/>
    <col min="15108" max="15108" width="38.125" style="17" customWidth="1"/>
    <col min="15109" max="15109" width="47.625" style="17" customWidth="1"/>
    <col min="15110" max="15110" width="18.125" style="17" customWidth="1"/>
    <col min="15111" max="15360" width="9" style="17"/>
    <col min="15361" max="15361" width="14" style="17" customWidth="1"/>
    <col min="15362" max="15362" width="19.5" style="17" customWidth="1"/>
    <col min="15363" max="15363" width="32.25" style="17" customWidth="1"/>
    <col min="15364" max="15364" width="38.125" style="17" customWidth="1"/>
    <col min="15365" max="15365" width="47.625" style="17" customWidth="1"/>
    <col min="15366" max="15366" width="18.125" style="17" customWidth="1"/>
    <col min="15367" max="15616" width="9" style="17"/>
    <col min="15617" max="15617" width="14" style="17" customWidth="1"/>
    <col min="15618" max="15618" width="19.5" style="17" customWidth="1"/>
    <col min="15619" max="15619" width="32.25" style="17" customWidth="1"/>
    <col min="15620" max="15620" width="38.125" style="17" customWidth="1"/>
    <col min="15621" max="15621" width="47.625" style="17" customWidth="1"/>
    <col min="15622" max="15622" width="18.125" style="17" customWidth="1"/>
    <col min="15623" max="15872" width="9" style="17"/>
    <col min="15873" max="15873" width="14" style="17" customWidth="1"/>
    <col min="15874" max="15874" width="19.5" style="17" customWidth="1"/>
    <col min="15875" max="15875" width="32.25" style="17" customWidth="1"/>
    <col min="15876" max="15876" width="38.125" style="17" customWidth="1"/>
    <col min="15877" max="15877" width="47.625" style="17" customWidth="1"/>
    <col min="15878" max="15878" width="18.125" style="17" customWidth="1"/>
    <col min="15879" max="16128" width="9" style="17"/>
    <col min="16129" max="16129" width="14" style="17" customWidth="1"/>
    <col min="16130" max="16130" width="19.5" style="17" customWidth="1"/>
    <col min="16131" max="16131" width="32.25" style="17" customWidth="1"/>
    <col min="16132" max="16132" width="38.125" style="17" customWidth="1"/>
    <col min="16133" max="16133" width="47.625" style="17" customWidth="1"/>
    <col min="16134" max="16134" width="18.125" style="17" customWidth="1"/>
    <col min="16135" max="16384" width="9" style="17"/>
  </cols>
  <sheetData>
    <row r="1" spans="1:6" s="14" customFormat="1" ht="18.75" customHeight="1" x14ac:dyDescent="0.3">
      <c r="A1" s="43" t="s">
        <v>384</v>
      </c>
      <c r="B1" s="43"/>
      <c r="C1" s="43"/>
      <c r="D1" s="43"/>
      <c r="E1" s="43"/>
      <c r="F1" s="43"/>
    </row>
    <row r="2" spans="1:6" s="15" customFormat="1" ht="10.5" customHeight="1" x14ac:dyDescent="0.3">
      <c r="D2" s="16"/>
    </row>
    <row r="3" spans="1:6" ht="18.75" customHeight="1" thickBot="1" x14ac:dyDescent="0.35">
      <c r="A3" s="17" t="s">
        <v>445</v>
      </c>
    </row>
    <row r="4" spans="1:6" s="22" customFormat="1" ht="18.75" customHeight="1" thickBot="1" x14ac:dyDescent="0.35">
      <c r="A4" s="44"/>
      <c r="B4" s="45"/>
      <c r="C4" s="46"/>
      <c r="D4" s="19" t="s">
        <v>385</v>
      </c>
      <c r="E4" s="20" t="s">
        <v>386</v>
      </c>
      <c r="F4" s="21" t="s">
        <v>387</v>
      </c>
    </row>
    <row r="5" spans="1:6" ht="18.75" customHeight="1" x14ac:dyDescent="0.3">
      <c r="A5" s="47" t="s">
        <v>388</v>
      </c>
      <c r="B5" s="50" t="s">
        <v>389</v>
      </c>
      <c r="C5" s="23" t="s">
        <v>390</v>
      </c>
      <c r="D5" s="24"/>
      <c r="E5" s="25"/>
      <c r="F5" s="26"/>
    </row>
    <row r="6" spans="1:6" ht="18.75" customHeight="1" x14ac:dyDescent="0.3">
      <c r="A6" s="48"/>
      <c r="B6" s="51"/>
      <c r="C6" s="27" t="s">
        <v>391</v>
      </c>
      <c r="D6" s="28"/>
      <c r="E6" s="29"/>
      <c r="F6" s="30"/>
    </row>
    <row r="7" spans="1:6" ht="18.75" customHeight="1" x14ac:dyDescent="0.3">
      <c r="A7" s="48"/>
      <c r="B7" s="52"/>
      <c r="C7" s="27" t="s">
        <v>392</v>
      </c>
      <c r="D7" s="28"/>
      <c r="E7" s="29"/>
      <c r="F7" s="30"/>
    </row>
    <row r="8" spans="1:6" ht="18.75" customHeight="1" x14ac:dyDescent="0.3">
      <c r="A8" s="48"/>
      <c r="B8" s="53" t="s">
        <v>393</v>
      </c>
      <c r="C8" s="31" t="s">
        <v>394</v>
      </c>
      <c r="D8" s="32"/>
      <c r="E8" s="29"/>
      <c r="F8" s="30"/>
    </row>
    <row r="9" spans="1:6" ht="18.75" customHeight="1" x14ac:dyDescent="0.3">
      <c r="A9" s="48"/>
      <c r="B9" s="51"/>
      <c r="C9" s="27" t="s">
        <v>395</v>
      </c>
      <c r="D9" s="28"/>
      <c r="E9" s="29" t="s">
        <v>396</v>
      </c>
      <c r="F9" s="30"/>
    </row>
    <row r="10" spans="1:6" ht="18.75" customHeight="1" x14ac:dyDescent="0.3">
      <c r="A10" s="48"/>
      <c r="B10" s="52"/>
      <c r="C10" s="27" t="s">
        <v>397</v>
      </c>
      <c r="D10" s="28"/>
      <c r="E10" s="29"/>
      <c r="F10" s="30"/>
    </row>
    <row r="11" spans="1:6" ht="18.75" customHeight="1" x14ac:dyDescent="0.3">
      <c r="A11" s="48"/>
      <c r="B11" s="53" t="s">
        <v>398</v>
      </c>
      <c r="C11" s="31" t="s">
        <v>399</v>
      </c>
      <c r="D11" s="32"/>
      <c r="E11" s="29"/>
      <c r="F11" s="30"/>
    </row>
    <row r="12" spans="1:6" ht="18.75" customHeight="1" x14ac:dyDescent="0.3">
      <c r="A12" s="48"/>
      <c r="B12" s="51"/>
      <c r="C12" s="27" t="s">
        <v>400</v>
      </c>
      <c r="D12" s="28"/>
      <c r="E12" s="29" t="s">
        <v>401</v>
      </c>
      <c r="F12" s="30"/>
    </row>
    <row r="13" spans="1:6" ht="18.75" customHeight="1" x14ac:dyDescent="0.3">
      <c r="A13" s="48"/>
      <c r="B13" s="51"/>
      <c r="C13" s="27" t="s">
        <v>402</v>
      </c>
      <c r="D13" s="28"/>
      <c r="E13" s="29" t="s">
        <v>403</v>
      </c>
      <c r="F13" s="30"/>
    </row>
    <row r="14" spans="1:6" ht="18.75" customHeight="1" x14ac:dyDescent="0.3">
      <c r="A14" s="48"/>
      <c r="B14" s="51"/>
      <c r="C14" s="27" t="s">
        <v>404</v>
      </c>
      <c r="D14" s="28"/>
      <c r="E14" s="29" t="s">
        <v>405</v>
      </c>
      <c r="F14" s="30"/>
    </row>
    <row r="15" spans="1:6" ht="18.75" customHeight="1" x14ac:dyDescent="0.3">
      <c r="A15" s="48"/>
      <c r="B15" s="51"/>
      <c r="C15" s="27" t="s">
        <v>406</v>
      </c>
      <c r="D15" s="28"/>
      <c r="E15" s="29" t="s">
        <v>407</v>
      </c>
      <c r="F15" s="30"/>
    </row>
    <row r="16" spans="1:6" ht="18.75" customHeight="1" x14ac:dyDescent="0.3">
      <c r="A16" s="48"/>
      <c r="B16" s="51"/>
      <c r="C16" s="27" t="s">
        <v>408</v>
      </c>
      <c r="D16" s="28"/>
      <c r="E16" s="29" t="s">
        <v>409</v>
      </c>
      <c r="F16" s="33" t="s">
        <v>410</v>
      </c>
    </row>
    <row r="17" spans="1:9" ht="18.75" customHeight="1" x14ac:dyDescent="0.3">
      <c r="A17" s="48"/>
      <c r="B17" s="51"/>
      <c r="C17" s="27" t="s">
        <v>411</v>
      </c>
      <c r="D17" s="28"/>
      <c r="E17" s="29" t="s">
        <v>412</v>
      </c>
      <c r="F17" s="33" t="s">
        <v>410</v>
      </c>
    </row>
    <row r="18" spans="1:9" ht="18.75" customHeight="1" x14ac:dyDescent="0.3">
      <c r="A18" s="48"/>
      <c r="B18" s="51"/>
      <c r="C18" s="27" t="s">
        <v>413</v>
      </c>
      <c r="D18" s="28"/>
      <c r="E18" s="29" t="s">
        <v>414</v>
      </c>
      <c r="F18" s="33" t="s">
        <v>410</v>
      </c>
    </row>
    <row r="19" spans="1:9" ht="18.75" customHeight="1" x14ac:dyDescent="0.3">
      <c r="A19" s="48"/>
      <c r="B19" s="51"/>
      <c r="C19" s="27" t="s">
        <v>415</v>
      </c>
      <c r="D19" s="28"/>
      <c r="E19" s="29" t="s">
        <v>416</v>
      </c>
      <c r="F19" s="30"/>
      <c r="H19" s="28">
        <f>INT(SUM(D5+D8+D34/1.1)*3.11%)</f>
        <v>0</v>
      </c>
      <c r="I19" s="28">
        <f>INT(SUM(D5+D8)*3.11%)*1.2</f>
        <v>0</v>
      </c>
    </row>
    <row r="20" spans="1:9" ht="18.75" customHeight="1" x14ac:dyDescent="0.3">
      <c r="A20" s="48"/>
      <c r="B20" s="51"/>
      <c r="C20" s="27" t="s">
        <v>417</v>
      </c>
      <c r="D20" s="28"/>
      <c r="E20" s="29" t="s">
        <v>418</v>
      </c>
      <c r="F20" s="30"/>
    </row>
    <row r="21" spans="1:9" ht="18.75" customHeight="1" x14ac:dyDescent="0.3">
      <c r="A21" s="48"/>
      <c r="B21" s="51"/>
      <c r="C21" s="27" t="s">
        <v>419</v>
      </c>
      <c r="D21" s="28"/>
      <c r="E21" s="29" t="s">
        <v>420</v>
      </c>
      <c r="F21" s="30"/>
    </row>
    <row r="22" spans="1:9" ht="18.75" customHeight="1" x14ac:dyDescent="0.3">
      <c r="A22" s="48"/>
      <c r="B22" s="51"/>
      <c r="C22" s="27" t="s">
        <v>421</v>
      </c>
      <c r="D22" s="28"/>
      <c r="E22" s="29" t="s">
        <v>422</v>
      </c>
      <c r="F22" s="30"/>
    </row>
    <row r="23" spans="1:9" ht="18.75" customHeight="1" x14ac:dyDescent="0.3">
      <c r="A23" s="48"/>
      <c r="B23" s="51"/>
      <c r="C23" s="27" t="s">
        <v>423</v>
      </c>
      <c r="D23" s="28"/>
      <c r="E23" s="29" t="s">
        <v>424</v>
      </c>
      <c r="F23" s="33" t="s">
        <v>425</v>
      </c>
    </row>
    <row r="24" spans="1:9" ht="18.75" customHeight="1" x14ac:dyDescent="0.3">
      <c r="A24" s="48"/>
      <c r="B24" s="51"/>
      <c r="C24" s="27" t="s">
        <v>426</v>
      </c>
      <c r="D24" s="28"/>
      <c r="E24" s="29" t="s">
        <v>427</v>
      </c>
      <c r="F24" s="30"/>
    </row>
    <row r="25" spans="1:9" ht="18.75" customHeight="1" x14ac:dyDescent="0.3">
      <c r="A25" s="49"/>
      <c r="B25" s="52"/>
      <c r="C25" s="34" t="s">
        <v>428</v>
      </c>
      <c r="D25" s="28"/>
      <c r="E25" s="29"/>
      <c r="F25" s="30"/>
    </row>
    <row r="26" spans="1:9" ht="18.75" customHeight="1" x14ac:dyDescent="0.3">
      <c r="A26" s="41" t="s">
        <v>429</v>
      </c>
      <c r="B26" s="42"/>
      <c r="C26" s="42"/>
      <c r="D26" s="28"/>
      <c r="E26" s="29"/>
      <c r="F26" s="30"/>
    </row>
    <row r="27" spans="1:9" ht="18.75" customHeight="1" x14ac:dyDescent="0.3">
      <c r="A27" s="41" t="s">
        <v>430</v>
      </c>
      <c r="B27" s="42"/>
      <c r="C27" s="42"/>
      <c r="D27" s="28"/>
      <c r="E27" s="29" t="s">
        <v>431</v>
      </c>
      <c r="F27" s="30"/>
    </row>
    <row r="28" spans="1:9" ht="18.75" customHeight="1" x14ac:dyDescent="0.3">
      <c r="A28" s="41" t="s">
        <v>432</v>
      </c>
      <c r="B28" s="42"/>
      <c r="C28" s="42"/>
      <c r="D28" s="28"/>
      <c r="E28" s="29" t="s">
        <v>433</v>
      </c>
      <c r="F28" s="30"/>
    </row>
    <row r="29" spans="1:9" ht="18.75" customHeight="1" x14ac:dyDescent="0.3">
      <c r="A29" s="41" t="s">
        <v>434</v>
      </c>
      <c r="B29" s="42"/>
      <c r="C29" s="42"/>
      <c r="D29" s="28"/>
      <c r="E29" s="29"/>
      <c r="F29" s="30"/>
    </row>
    <row r="30" spans="1:9" ht="18.75" customHeight="1" x14ac:dyDescent="0.3">
      <c r="A30" s="41" t="s">
        <v>435</v>
      </c>
      <c r="B30" s="42"/>
      <c r="C30" s="42"/>
      <c r="D30" s="28"/>
      <c r="E30" s="29"/>
      <c r="F30" s="30"/>
    </row>
    <row r="31" spans="1:9" ht="18.75" customHeight="1" x14ac:dyDescent="0.3">
      <c r="A31" s="41" t="s">
        <v>436</v>
      </c>
      <c r="B31" s="42"/>
      <c r="C31" s="42"/>
      <c r="D31" s="28"/>
      <c r="E31" s="29" t="s">
        <v>437</v>
      </c>
      <c r="F31" s="30"/>
    </row>
    <row r="32" spans="1:9" ht="18.75" customHeight="1" x14ac:dyDescent="0.3">
      <c r="A32" s="54" t="s">
        <v>438</v>
      </c>
      <c r="B32" s="55"/>
      <c r="C32" s="56"/>
      <c r="D32" s="28"/>
      <c r="E32" s="29"/>
      <c r="F32" s="35"/>
    </row>
    <row r="33" spans="1:6" ht="18.75" customHeight="1" x14ac:dyDescent="0.3">
      <c r="A33" s="41" t="s">
        <v>439</v>
      </c>
      <c r="B33" s="42"/>
      <c r="C33" s="42"/>
      <c r="D33" s="28"/>
      <c r="E33" s="29"/>
      <c r="F33" s="35"/>
    </row>
    <row r="34" spans="1:6" ht="18.75" customHeight="1" x14ac:dyDescent="0.3">
      <c r="A34" s="41" t="s">
        <v>440</v>
      </c>
      <c r="B34" s="42"/>
      <c r="C34" s="42"/>
      <c r="D34" s="28"/>
      <c r="E34" s="29" t="s">
        <v>441</v>
      </c>
      <c r="F34" s="35"/>
    </row>
    <row r="35" spans="1:6" ht="18.75" customHeight="1" x14ac:dyDescent="0.3">
      <c r="A35" s="41" t="s">
        <v>442</v>
      </c>
      <c r="B35" s="42"/>
      <c r="C35" s="42"/>
      <c r="D35" s="28"/>
      <c r="E35" s="29" t="s">
        <v>441</v>
      </c>
      <c r="F35" s="35"/>
    </row>
    <row r="36" spans="1:6" ht="18.75" customHeight="1" thickBot="1" x14ac:dyDescent="0.35">
      <c r="A36" s="57" t="s">
        <v>443</v>
      </c>
      <c r="B36" s="58"/>
      <c r="C36" s="58"/>
      <c r="D36" s="36"/>
      <c r="E36" s="37"/>
      <c r="F36" s="38" t="s">
        <v>444</v>
      </c>
    </row>
    <row r="38" spans="1:6" x14ac:dyDescent="0.3">
      <c r="D38" s="39"/>
    </row>
    <row r="39" spans="1:6" x14ac:dyDescent="0.3">
      <c r="D39" s="18">
        <f>D5+D8+D11</f>
        <v>0</v>
      </c>
    </row>
  </sheetData>
  <mergeCells count="17">
    <mergeCell ref="A32:C32"/>
    <mergeCell ref="A33:C33"/>
    <mergeCell ref="A34:C34"/>
    <mergeCell ref="A35:C35"/>
    <mergeCell ref="A36:C36"/>
    <mergeCell ref="A31:C31"/>
    <mergeCell ref="A1:F1"/>
    <mergeCell ref="A4:C4"/>
    <mergeCell ref="A5:A25"/>
    <mergeCell ref="B5:B7"/>
    <mergeCell ref="B8:B10"/>
    <mergeCell ref="B11:B25"/>
    <mergeCell ref="A26:C26"/>
    <mergeCell ref="A27:C27"/>
    <mergeCell ref="A28:C28"/>
    <mergeCell ref="A29:C29"/>
    <mergeCell ref="A30:C30"/>
  </mergeCells>
  <phoneticPr fontId="1" type="noConversion"/>
  <pageMargins left="0.65" right="0.4" top="0.7" bottom="0.32" header="0.23" footer="0.3"/>
  <pageSetup paperSize="9" scale="73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7"/>
  <sheetViews>
    <sheetView zoomScale="85" zoomScaleNormal="85" zoomScaleSheetLayoutView="85" workbookViewId="0">
      <selection activeCell="A3" sqref="A3:A4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446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60" t="s">
        <v>1</v>
      </c>
      <c r="B3" s="60" t="s">
        <v>2</v>
      </c>
      <c r="C3" s="60" t="s">
        <v>3</v>
      </c>
      <c r="D3" s="60" t="s">
        <v>4</v>
      </c>
      <c r="E3" s="60" t="s">
        <v>5</v>
      </c>
      <c r="F3" s="60"/>
      <c r="G3" s="60" t="s">
        <v>8</v>
      </c>
      <c r="H3" s="60"/>
      <c r="I3" s="60" t="s">
        <v>9</v>
      </c>
      <c r="J3" s="60"/>
      <c r="K3" s="60" t="s">
        <v>10</v>
      </c>
      <c r="L3" s="60"/>
      <c r="M3" s="60" t="s">
        <v>11</v>
      </c>
      <c r="N3" s="59" t="s">
        <v>12</v>
      </c>
      <c r="O3" s="59" t="s">
        <v>13</v>
      </c>
      <c r="P3" s="59" t="s">
        <v>14</v>
      </c>
      <c r="Q3" s="59" t="s">
        <v>15</v>
      </c>
      <c r="R3" s="59" t="s">
        <v>16</v>
      </c>
      <c r="S3" s="59" t="s">
        <v>17</v>
      </c>
      <c r="T3" s="59" t="s">
        <v>18</v>
      </c>
    </row>
    <row r="4" spans="1:20" ht="30" customHeight="1" x14ac:dyDescent="0.3">
      <c r="A4" s="61"/>
      <c r="B4" s="61"/>
      <c r="C4" s="61"/>
      <c r="D4" s="61"/>
      <c r="E4" s="9" t="s">
        <v>6</v>
      </c>
      <c r="F4" s="9" t="s">
        <v>7</v>
      </c>
      <c r="G4" s="9" t="s">
        <v>6</v>
      </c>
      <c r="H4" s="9" t="s">
        <v>7</v>
      </c>
      <c r="I4" s="9" t="s">
        <v>6</v>
      </c>
      <c r="J4" s="9" t="s">
        <v>7</v>
      </c>
      <c r="K4" s="9" t="s">
        <v>6</v>
      </c>
      <c r="L4" s="9" t="s">
        <v>7</v>
      </c>
      <c r="M4" s="61"/>
      <c r="N4" s="59"/>
      <c r="O4" s="59"/>
      <c r="P4" s="59"/>
      <c r="Q4" s="59"/>
      <c r="R4" s="59"/>
      <c r="S4" s="59"/>
      <c r="T4" s="59"/>
    </row>
    <row r="5" spans="1:20" ht="30" customHeight="1" x14ac:dyDescent="0.3">
      <c r="A5" s="10" t="s">
        <v>50</v>
      </c>
      <c r="B5" s="10" t="s">
        <v>51</v>
      </c>
      <c r="C5" s="10" t="s">
        <v>51</v>
      </c>
      <c r="D5" s="11">
        <v>1</v>
      </c>
      <c r="E5" s="12"/>
      <c r="F5" s="12">
        <f>E5*D5</f>
        <v>0</v>
      </c>
      <c r="G5" s="12"/>
      <c r="H5" s="12">
        <f>G5*D5</f>
        <v>0</v>
      </c>
      <c r="I5" s="12"/>
      <c r="J5" s="12">
        <f>I5*D5</f>
        <v>0</v>
      </c>
      <c r="K5" s="12">
        <f t="shared" ref="K5:L9" si="0">E5+G5+I5</f>
        <v>0</v>
      </c>
      <c r="L5" s="12">
        <f t="shared" si="0"/>
        <v>0</v>
      </c>
      <c r="M5" s="10" t="s">
        <v>51</v>
      </c>
      <c r="N5" s="1" t="s">
        <v>52</v>
      </c>
      <c r="O5" s="1" t="s">
        <v>51</v>
      </c>
      <c r="P5" s="1" t="s">
        <v>51</v>
      </c>
      <c r="Q5" s="1" t="s">
        <v>51</v>
      </c>
      <c r="R5">
        <v>1</v>
      </c>
      <c r="S5" s="1" t="s">
        <v>51</v>
      </c>
      <c r="T5" s="8"/>
    </row>
    <row r="6" spans="1:20" ht="30" customHeight="1" x14ac:dyDescent="0.3">
      <c r="A6" s="10" t="s">
        <v>53</v>
      </c>
      <c r="B6" s="10" t="s">
        <v>51</v>
      </c>
      <c r="C6" s="10" t="s">
        <v>51</v>
      </c>
      <c r="D6" s="11">
        <v>1</v>
      </c>
      <c r="E6" s="12"/>
      <c r="F6" s="12">
        <f>E6*D6</f>
        <v>0</v>
      </c>
      <c r="G6" s="12"/>
      <c r="H6" s="12">
        <f>G6*D6</f>
        <v>0</v>
      </c>
      <c r="I6" s="12"/>
      <c r="J6" s="12">
        <f>I6*D6</f>
        <v>0</v>
      </c>
      <c r="K6" s="12">
        <f t="shared" si="0"/>
        <v>0</v>
      </c>
      <c r="L6" s="12">
        <f t="shared" si="0"/>
        <v>0</v>
      </c>
      <c r="M6" s="10" t="s">
        <v>51</v>
      </c>
      <c r="N6" s="1" t="s">
        <v>54</v>
      </c>
      <c r="O6" s="1" t="s">
        <v>51</v>
      </c>
      <c r="P6" s="1" t="s">
        <v>52</v>
      </c>
      <c r="Q6" s="1" t="s">
        <v>51</v>
      </c>
      <c r="R6">
        <v>2</v>
      </c>
      <c r="S6" s="1" t="s">
        <v>51</v>
      </c>
      <c r="T6" s="8"/>
    </row>
    <row r="7" spans="1:20" ht="30" customHeight="1" x14ac:dyDescent="0.3">
      <c r="A7" s="10" t="s">
        <v>55</v>
      </c>
      <c r="B7" s="10" t="s">
        <v>51</v>
      </c>
      <c r="C7" s="10" t="s">
        <v>51</v>
      </c>
      <c r="D7" s="11">
        <v>1</v>
      </c>
      <c r="E7" s="12"/>
      <c r="F7" s="12">
        <f>E7*D7</f>
        <v>0</v>
      </c>
      <c r="G7" s="12"/>
      <c r="H7" s="12">
        <f>G7*D7</f>
        <v>0</v>
      </c>
      <c r="I7" s="12"/>
      <c r="J7" s="12">
        <f>I7*D7</f>
        <v>0</v>
      </c>
      <c r="K7" s="12">
        <f t="shared" si="0"/>
        <v>0</v>
      </c>
      <c r="L7" s="12">
        <f t="shared" si="0"/>
        <v>0</v>
      </c>
      <c r="M7" s="10" t="s">
        <v>51</v>
      </c>
      <c r="N7" s="1" t="s">
        <v>56</v>
      </c>
      <c r="O7" s="1" t="s">
        <v>51</v>
      </c>
      <c r="P7" s="1" t="s">
        <v>54</v>
      </c>
      <c r="Q7" s="1" t="s">
        <v>51</v>
      </c>
      <c r="R7">
        <v>3</v>
      </c>
      <c r="S7" s="1" t="s">
        <v>51</v>
      </c>
      <c r="T7" s="8"/>
    </row>
    <row r="8" spans="1:20" ht="30" customHeight="1" x14ac:dyDescent="0.3">
      <c r="A8" s="10" t="s">
        <v>243</v>
      </c>
      <c r="B8" s="10" t="s">
        <v>51</v>
      </c>
      <c r="C8" s="10" t="s">
        <v>51</v>
      </c>
      <c r="D8" s="11">
        <v>1</v>
      </c>
      <c r="E8" s="12"/>
      <c r="F8" s="12">
        <f>E8*D8</f>
        <v>0</v>
      </c>
      <c r="G8" s="12"/>
      <c r="H8" s="12">
        <f>G8*D8</f>
        <v>0</v>
      </c>
      <c r="I8" s="12"/>
      <c r="J8" s="12">
        <f>I8*D8</f>
        <v>0</v>
      </c>
      <c r="K8" s="12">
        <f t="shared" si="0"/>
        <v>0</v>
      </c>
      <c r="L8" s="12">
        <f t="shared" si="0"/>
        <v>0</v>
      </c>
      <c r="M8" s="10" t="s">
        <v>51</v>
      </c>
      <c r="N8" s="1" t="s">
        <v>244</v>
      </c>
      <c r="O8" s="1" t="s">
        <v>51</v>
      </c>
      <c r="P8" s="1" t="s">
        <v>54</v>
      </c>
      <c r="Q8" s="1" t="s">
        <v>51</v>
      </c>
      <c r="R8">
        <v>3</v>
      </c>
      <c r="S8" s="1" t="s">
        <v>51</v>
      </c>
      <c r="T8" s="8"/>
    </row>
    <row r="9" spans="1:20" ht="30" customHeight="1" x14ac:dyDescent="0.3">
      <c r="A9" s="10" t="s">
        <v>377</v>
      </c>
      <c r="B9" s="10" t="s">
        <v>51</v>
      </c>
      <c r="C9" s="10" t="s">
        <v>51</v>
      </c>
      <c r="D9" s="11">
        <v>1</v>
      </c>
      <c r="E9" s="12">
        <f>공종별내역서!F167</f>
        <v>0</v>
      </c>
      <c r="F9" s="12">
        <f>E9*D9</f>
        <v>0</v>
      </c>
      <c r="G9" s="12">
        <f>공종별내역서!H167</f>
        <v>0</v>
      </c>
      <c r="H9" s="12">
        <f>G9*D9</f>
        <v>0</v>
      </c>
      <c r="I9" s="12">
        <f>공종별내역서!J167</f>
        <v>0</v>
      </c>
      <c r="J9" s="12">
        <f>I9*D9</f>
        <v>0</v>
      </c>
      <c r="K9" s="12">
        <f t="shared" si="0"/>
        <v>0</v>
      </c>
      <c r="L9" s="12">
        <f t="shared" si="0"/>
        <v>0</v>
      </c>
      <c r="M9" s="10" t="s">
        <v>51</v>
      </c>
      <c r="N9" s="1" t="s">
        <v>378</v>
      </c>
      <c r="O9" s="1" t="s">
        <v>51</v>
      </c>
      <c r="P9" s="1" t="s">
        <v>52</v>
      </c>
      <c r="Q9" s="1" t="s">
        <v>51</v>
      </c>
      <c r="R9">
        <v>2</v>
      </c>
      <c r="S9" s="1" t="s">
        <v>51</v>
      </c>
      <c r="T9" s="8"/>
    </row>
    <row r="10" spans="1:20" ht="30" customHeight="1" x14ac:dyDescent="0.3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T10" s="8"/>
    </row>
    <row r="11" spans="1:20" ht="30" customHeight="1" x14ac:dyDescent="0.3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T11" s="8"/>
    </row>
    <row r="12" spans="1:20" ht="30" customHeight="1" x14ac:dyDescent="0.3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T12" s="8"/>
    </row>
    <row r="13" spans="1:20" ht="30" customHeight="1" x14ac:dyDescent="0.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T13" s="8"/>
    </row>
    <row r="14" spans="1:20" ht="30" customHeight="1" x14ac:dyDescent="0.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T14" s="8"/>
    </row>
    <row r="15" spans="1:20" ht="30" customHeight="1" x14ac:dyDescent="0.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T15" s="8"/>
    </row>
    <row r="16" spans="1:20" ht="30" customHeight="1" x14ac:dyDescent="0.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T16" s="8"/>
    </row>
    <row r="17" spans="1:20" ht="30" customHeight="1" x14ac:dyDescent="0.3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T17" s="8"/>
    </row>
    <row r="18" spans="1:20" ht="30" customHeight="1" x14ac:dyDescent="0.3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T18" s="8"/>
    </row>
    <row r="19" spans="1:20" ht="30" customHeight="1" x14ac:dyDescent="0.3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8"/>
    </row>
    <row r="20" spans="1:20" ht="30" customHeight="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8"/>
    </row>
    <row r="21" spans="1:20" ht="30" customHeight="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T26" s="8"/>
    </row>
    <row r="27" spans="1:20" ht="30" customHeight="1" x14ac:dyDescent="0.3">
      <c r="A27" s="10" t="s">
        <v>241</v>
      </c>
      <c r="B27" s="11"/>
      <c r="C27" s="11"/>
      <c r="D27" s="11"/>
      <c r="E27" s="11"/>
      <c r="F27" s="12">
        <f>F5</f>
        <v>0</v>
      </c>
      <c r="G27" s="11"/>
      <c r="H27" s="12">
        <f>H5</f>
        <v>0</v>
      </c>
      <c r="I27" s="11"/>
      <c r="J27" s="12">
        <f>J5</f>
        <v>0</v>
      </c>
      <c r="K27" s="11"/>
      <c r="L27" s="12">
        <f>L5</f>
        <v>0</v>
      </c>
      <c r="M27" s="11"/>
      <c r="T27" s="8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167"/>
  <sheetViews>
    <sheetView zoomScale="85" zoomScaleNormal="85" zoomScaleSheetLayoutView="85" workbookViewId="0">
      <selection activeCell="A2" sqref="A2:A3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446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60" t="s">
        <v>1</v>
      </c>
      <c r="B2" s="60" t="s">
        <v>2</v>
      </c>
      <c r="C2" s="60" t="s">
        <v>3</v>
      </c>
      <c r="D2" s="60" t="s">
        <v>4</v>
      </c>
      <c r="E2" s="60" t="s">
        <v>5</v>
      </c>
      <c r="F2" s="60"/>
      <c r="G2" s="60" t="s">
        <v>8</v>
      </c>
      <c r="H2" s="60"/>
      <c r="I2" s="60" t="s">
        <v>9</v>
      </c>
      <c r="J2" s="60"/>
      <c r="K2" s="60" t="s">
        <v>10</v>
      </c>
      <c r="L2" s="60"/>
      <c r="M2" s="60" t="s">
        <v>11</v>
      </c>
      <c r="N2" s="59" t="s">
        <v>19</v>
      </c>
      <c r="O2" s="59" t="s">
        <v>13</v>
      </c>
      <c r="P2" s="59" t="s">
        <v>20</v>
      </c>
      <c r="Q2" s="59" t="s">
        <v>12</v>
      </c>
      <c r="R2" s="59" t="s">
        <v>21</v>
      </c>
      <c r="S2" s="59" t="s">
        <v>22</v>
      </c>
      <c r="T2" s="59" t="s">
        <v>23</v>
      </c>
      <c r="U2" s="59" t="s">
        <v>24</v>
      </c>
      <c r="V2" s="59" t="s">
        <v>25</v>
      </c>
      <c r="W2" s="59" t="s">
        <v>26</v>
      </c>
      <c r="X2" s="59" t="s">
        <v>27</v>
      </c>
      <c r="Y2" s="59" t="s">
        <v>28</v>
      </c>
      <c r="Z2" s="59" t="s">
        <v>29</v>
      </c>
      <c r="AA2" s="59" t="s">
        <v>30</v>
      </c>
      <c r="AB2" s="59" t="s">
        <v>31</v>
      </c>
      <c r="AC2" s="59" t="s">
        <v>32</v>
      </c>
      <c r="AD2" s="59" t="s">
        <v>33</v>
      </c>
      <c r="AE2" s="59" t="s">
        <v>34</v>
      </c>
      <c r="AF2" s="59" t="s">
        <v>35</v>
      </c>
      <c r="AG2" s="59" t="s">
        <v>36</v>
      </c>
      <c r="AH2" s="59" t="s">
        <v>37</v>
      </c>
      <c r="AI2" s="59" t="s">
        <v>38</v>
      </c>
      <c r="AJ2" s="59" t="s">
        <v>39</v>
      </c>
      <c r="AK2" s="59" t="s">
        <v>40</v>
      </c>
      <c r="AL2" s="59" t="s">
        <v>41</v>
      </c>
      <c r="AM2" s="59" t="s">
        <v>42</v>
      </c>
      <c r="AN2" s="59" t="s">
        <v>43</v>
      </c>
      <c r="AO2" s="59" t="s">
        <v>44</v>
      </c>
      <c r="AP2" s="59" t="s">
        <v>45</v>
      </c>
      <c r="AQ2" s="59" t="s">
        <v>46</v>
      </c>
      <c r="AR2" s="59" t="s">
        <v>47</v>
      </c>
      <c r="AS2" s="59" t="s">
        <v>15</v>
      </c>
      <c r="AT2" s="59" t="s">
        <v>16</v>
      </c>
      <c r="AU2" s="59" t="s">
        <v>48</v>
      </c>
      <c r="AV2" s="59" t="s">
        <v>49</v>
      </c>
    </row>
    <row r="3" spans="1:48" ht="30" customHeight="1" x14ac:dyDescent="0.3">
      <c r="A3" s="60"/>
      <c r="B3" s="60"/>
      <c r="C3" s="60"/>
      <c r="D3" s="60"/>
      <c r="E3" s="7" t="s">
        <v>6</v>
      </c>
      <c r="F3" s="7" t="s">
        <v>7</v>
      </c>
      <c r="G3" s="7" t="s">
        <v>6</v>
      </c>
      <c r="H3" s="7" t="s">
        <v>7</v>
      </c>
      <c r="I3" s="7" t="s">
        <v>6</v>
      </c>
      <c r="J3" s="7" t="s">
        <v>7</v>
      </c>
      <c r="K3" s="7" t="s">
        <v>6</v>
      </c>
      <c r="L3" s="7" t="s">
        <v>7</v>
      </c>
      <c r="M3" s="60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</row>
    <row r="4" spans="1:48" ht="30" customHeight="1" x14ac:dyDescent="0.3">
      <c r="A4" s="13" t="s">
        <v>55</v>
      </c>
      <c r="B4" s="13" t="s">
        <v>51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56</v>
      </c>
    </row>
    <row r="5" spans="1:48" ht="30" customHeight="1" x14ac:dyDescent="0.3">
      <c r="A5" s="13" t="s">
        <v>57</v>
      </c>
      <c r="B5" s="13" t="s">
        <v>51</v>
      </c>
      <c r="C5" s="13" t="s">
        <v>51</v>
      </c>
      <c r="D5" s="11"/>
      <c r="E5" s="12"/>
      <c r="F5" s="12">
        <f t="shared" ref="F5:F34" si="0">TRUNC(E5*D5, 0)</f>
        <v>0</v>
      </c>
      <c r="G5" s="12"/>
      <c r="H5" s="12">
        <f t="shared" ref="H5:H34" si="1">TRUNC(G5*D5, 0)</f>
        <v>0</v>
      </c>
      <c r="I5" s="12"/>
      <c r="J5" s="12">
        <f t="shared" ref="J5:J34" si="2">TRUNC(I5*D5, 0)</f>
        <v>0</v>
      </c>
      <c r="K5" s="12">
        <f t="shared" ref="K5:K34" si="3">TRUNC(E5+G5+I5, 0)</f>
        <v>0</v>
      </c>
      <c r="L5" s="12">
        <f t="shared" ref="L5:L34" si="4">TRUNC(F5+H5+J5, 0)</f>
        <v>0</v>
      </c>
      <c r="M5" s="13" t="s">
        <v>51</v>
      </c>
      <c r="N5" s="1" t="s">
        <v>58</v>
      </c>
      <c r="O5" s="1" t="s">
        <v>51</v>
      </c>
      <c r="P5" s="1" t="s">
        <v>51</v>
      </c>
      <c r="Q5" s="1" t="s">
        <v>56</v>
      </c>
      <c r="R5" s="1" t="s">
        <v>59</v>
      </c>
      <c r="S5" s="1" t="s">
        <v>59</v>
      </c>
      <c r="T5" s="1" t="s">
        <v>60</v>
      </c>
      <c r="AR5" s="1" t="s">
        <v>51</v>
      </c>
      <c r="AS5" s="1" t="s">
        <v>51</v>
      </c>
      <c r="AU5" s="1" t="s">
        <v>61</v>
      </c>
      <c r="AV5">
        <v>4</v>
      </c>
    </row>
    <row r="6" spans="1:48" ht="30" customHeight="1" x14ac:dyDescent="0.3">
      <c r="A6" s="13" t="s">
        <v>62</v>
      </c>
      <c r="B6" s="13" t="s">
        <v>63</v>
      </c>
      <c r="C6" s="13" t="s">
        <v>64</v>
      </c>
      <c r="D6" s="11">
        <v>5</v>
      </c>
      <c r="E6" s="12"/>
      <c r="F6" s="12">
        <f t="shared" si="0"/>
        <v>0</v>
      </c>
      <c r="G6" s="12"/>
      <c r="H6" s="12">
        <f t="shared" si="1"/>
        <v>0</v>
      </c>
      <c r="I6" s="12"/>
      <c r="J6" s="12">
        <f t="shared" si="2"/>
        <v>0</v>
      </c>
      <c r="K6" s="12">
        <f t="shared" si="3"/>
        <v>0</v>
      </c>
      <c r="L6" s="12">
        <f t="shared" si="4"/>
        <v>0</v>
      </c>
      <c r="M6" s="13" t="s">
        <v>51</v>
      </c>
      <c r="N6" s="1" t="s">
        <v>65</v>
      </c>
      <c r="O6" s="1" t="s">
        <v>51</v>
      </c>
      <c r="P6" s="1" t="s">
        <v>51</v>
      </c>
      <c r="Q6" s="1" t="s">
        <v>56</v>
      </c>
      <c r="R6" s="1" t="s">
        <v>59</v>
      </c>
      <c r="S6" s="1" t="s">
        <v>59</v>
      </c>
      <c r="T6" s="1" t="s">
        <v>60</v>
      </c>
      <c r="AR6" s="1" t="s">
        <v>51</v>
      </c>
      <c r="AS6" s="1" t="s">
        <v>51</v>
      </c>
      <c r="AU6" s="1" t="s">
        <v>66</v>
      </c>
      <c r="AV6">
        <v>5</v>
      </c>
    </row>
    <row r="7" spans="1:48" ht="30" customHeight="1" x14ac:dyDescent="0.3">
      <c r="A7" s="13" t="s">
        <v>67</v>
      </c>
      <c r="B7" s="13" t="s">
        <v>68</v>
      </c>
      <c r="C7" s="13" t="s">
        <v>64</v>
      </c>
      <c r="D7" s="11">
        <v>8</v>
      </c>
      <c r="E7" s="12"/>
      <c r="F7" s="12">
        <f t="shared" si="0"/>
        <v>0</v>
      </c>
      <c r="G7" s="12"/>
      <c r="H7" s="12">
        <f t="shared" si="1"/>
        <v>0</v>
      </c>
      <c r="I7" s="12"/>
      <c r="J7" s="12">
        <f t="shared" si="2"/>
        <v>0</v>
      </c>
      <c r="K7" s="12">
        <f t="shared" si="3"/>
        <v>0</v>
      </c>
      <c r="L7" s="12">
        <f t="shared" si="4"/>
        <v>0</v>
      </c>
      <c r="M7" s="13" t="s">
        <v>51</v>
      </c>
      <c r="N7" s="1" t="s">
        <v>69</v>
      </c>
      <c r="O7" s="1" t="s">
        <v>51</v>
      </c>
      <c r="P7" s="1" t="s">
        <v>51</v>
      </c>
      <c r="Q7" s="1" t="s">
        <v>56</v>
      </c>
      <c r="R7" s="1" t="s">
        <v>59</v>
      </c>
      <c r="S7" s="1" t="s">
        <v>59</v>
      </c>
      <c r="T7" s="1" t="s">
        <v>60</v>
      </c>
      <c r="AR7" s="1" t="s">
        <v>51</v>
      </c>
      <c r="AS7" s="1" t="s">
        <v>51</v>
      </c>
      <c r="AU7" s="1" t="s">
        <v>70</v>
      </c>
      <c r="AV7">
        <v>6</v>
      </c>
    </row>
    <row r="8" spans="1:48" ht="30" customHeight="1" x14ac:dyDescent="0.3">
      <c r="A8" s="13" t="s">
        <v>67</v>
      </c>
      <c r="B8" s="13" t="s">
        <v>71</v>
      </c>
      <c r="C8" s="13" t="s">
        <v>64</v>
      </c>
      <c r="D8" s="11">
        <v>2</v>
      </c>
      <c r="E8" s="12"/>
      <c r="F8" s="12">
        <f t="shared" si="0"/>
        <v>0</v>
      </c>
      <c r="G8" s="12"/>
      <c r="H8" s="12">
        <f t="shared" si="1"/>
        <v>0</v>
      </c>
      <c r="I8" s="12"/>
      <c r="J8" s="12">
        <f t="shared" si="2"/>
        <v>0</v>
      </c>
      <c r="K8" s="12">
        <f t="shared" si="3"/>
        <v>0</v>
      </c>
      <c r="L8" s="12">
        <f t="shared" si="4"/>
        <v>0</v>
      </c>
      <c r="M8" s="13" t="s">
        <v>51</v>
      </c>
      <c r="N8" s="1" t="s">
        <v>72</v>
      </c>
      <c r="O8" s="1" t="s">
        <v>51</v>
      </c>
      <c r="P8" s="1" t="s">
        <v>51</v>
      </c>
      <c r="Q8" s="1" t="s">
        <v>56</v>
      </c>
      <c r="R8" s="1" t="s">
        <v>59</v>
      </c>
      <c r="S8" s="1" t="s">
        <v>59</v>
      </c>
      <c r="T8" s="1" t="s">
        <v>60</v>
      </c>
      <c r="AR8" s="1" t="s">
        <v>51</v>
      </c>
      <c r="AS8" s="1" t="s">
        <v>51</v>
      </c>
      <c r="AU8" s="1" t="s">
        <v>73</v>
      </c>
      <c r="AV8">
        <v>7</v>
      </c>
    </row>
    <row r="9" spans="1:48" ht="30" customHeight="1" x14ac:dyDescent="0.3">
      <c r="A9" s="13" t="s">
        <v>74</v>
      </c>
      <c r="B9" s="13" t="s">
        <v>75</v>
      </c>
      <c r="C9" s="13" t="s">
        <v>64</v>
      </c>
      <c r="D9" s="11">
        <v>10</v>
      </c>
      <c r="E9" s="12"/>
      <c r="F9" s="12">
        <f t="shared" si="0"/>
        <v>0</v>
      </c>
      <c r="G9" s="12"/>
      <c r="H9" s="12">
        <f t="shared" si="1"/>
        <v>0</v>
      </c>
      <c r="I9" s="12"/>
      <c r="J9" s="12">
        <f t="shared" si="2"/>
        <v>0</v>
      </c>
      <c r="K9" s="12">
        <f t="shared" si="3"/>
        <v>0</v>
      </c>
      <c r="L9" s="12">
        <f t="shared" si="4"/>
        <v>0</v>
      </c>
      <c r="M9" s="13" t="s">
        <v>51</v>
      </c>
      <c r="N9" s="1" t="s">
        <v>76</v>
      </c>
      <c r="O9" s="1" t="s">
        <v>51</v>
      </c>
      <c r="P9" s="1" t="s">
        <v>51</v>
      </c>
      <c r="Q9" s="1" t="s">
        <v>56</v>
      </c>
      <c r="R9" s="1" t="s">
        <v>59</v>
      </c>
      <c r="S9" s="1" t="s">
        <v>59</v>
      </c>
      <c r="T9" s="1" t="s">
        <v>60</v>
      </c>
      <c r="AR9" s="1" t="s">
        <v>51</v>
      </c>
      <c r="AS9" s="1" t="s">
        <v>51</v>
      </c>
      <c r="AU9" s="1" t="s">
        <v>77</v>
      </c>
      <c r="AV9">
        <v>8</v>
      </c>
    </row>
    <row r="10" spans="1:48" ht="30" customHeight="1" x14ac:dyDescent="0.3">
      <c r="A10" s="13" t="s">
        <v>78</v>
      </c>
      <c r="B10" s="13" t="s">
        <v>51</v>
      </c>
      <c r="C10" s="13" t="s">
        <v>64</v>
      </c>
      <c r="D10" s="11">
        <v>10</v>
      </c>
      <c r="E10" s="12"/>
      <c r="F10" s="12">
        <f t="shared" si="0"/>
        <v>0</v>
      </c>
      <c r="G10" s="12"/>
      <c r="H10" s="12">
        <f t="shared" si="1"/>
        <v>0</v>
      </c>
      <c r="I10" s="12"/>
      <c r="J10" s="12">
        <f t="shared" si="2"/>
        <v>0</v>
      </c>
      <c r="K10" s="12">
        <f t="shared" si="3"/>
        <v>0</v>
      </c>
      <c r="L10" s="12">
        <f t="shared" si="4"/>
        <v>0</v>
      </c>
      <c r="M10" s="13" t="s">
        <v>51</v>
      </c>
      <c r="N10" s="1" t="s">
        <v>79</v>
      </c>
      <c r="O10" s="1" t="s">
        <v>51</v>
      </c>
      <c r="P10" s="1" t="s">
        <v>51</v>
      </c>
      <c r="Q10" s="1" t="s">
        <v>56</v>
      </c>
      <c r="R10" s="1" t="s">
        <v>59</v>
      </c>
      <c r="S10" s="1" t="s">
        <v>59</v>
      </c>
      <c r="T10" s="1" t="s">
        <v>60</v>
      </c>
      <c r="AR10" s="1" t="s">
        <v>51</v>
      </c>
      <c r="AS10" s="1" t="s">
        <v>51</v>
      </c>
      <c r="AU10" s="1" t="s">
        <v>80</v>
      </c>
      <c r="AV10">
        <v>9</v>
      </c>
    </row>
    <row r="11" spans="1:48" ht="30" customHeight="1" x14ac:dyDescent="0.3">
      <c r="A11" s="13" t="s">
        <v>81</v>
      </c>
      <c r="B11" s="13" t="s">
        <v>51</v>
      </c>
      <c r="C11" s="13" t="s">
        <v>82</v>
      </c>
      <c r="D11" s="11">
        <v>5</v>
      </c>
      <c r="E11" s="12"/>
      <c r="F11" s="12">
        <f t="shared" si="0"/>
        <v>0</v>
      </c>
      <c r="G11" s="12"/>
      <c r="H11" s="12">
        <f t="shared" si="1"/>
        <v>0</v>
      </c>
      <c r="I11" s="12"/>
      <c r="J11" s="12">
        <f t="shared" si="2"/>
        <v>0</v>
      </c>
      <c r="K11" s="12">
        <f t="shared" si="3"/>
        <v>0</v>
      </c>
      <c r="L11" s="12">
        <f t="shared" si="4"/>
        <v>0</v>
      </c>
      <c r="M11" s="13" t="s">
        <v>51</v>
      </c>
      <c r="N11" s="1" t="s">
        <v>83</v>
      </c>
      <c r="O11" s="1" t="s">
        <v>51</v>
      </c>
      <c r="P11" s="1" t="s">
        <v>51</v>
      </c>
      <c r="Q11" s="1" t="s">
        <v>56</v>
      </c>
      <c r="R11" s="1" t="s">
        <v>59</v>
      </c>
      <c r="S11" s="1" t="s">
        <v>59</v>
      </c>
      <c r="T11" s="1" t="s">
        <v>60</v>
      </c>
      <c r="AR11" s="1" t="s">
        <v>51</v>
      </c>
      <c r="AS11" s="1" t="s">
        <v>51</v>
      </c>
      <c r="AU11" s="1" t="s">
        <v>84</v>
      </c>
      <c r="AV11">
        <v>10</v>
      </c>
    </row>
    <row r="12" spans="1:48" ht="30" customHeight="1" x14ac:dyDescent="0.3">
      <c r="A12" s="13" t="s">
        <v>85</v>
      </c>
      <c r="B12" s="13" t="s">
        <v>51</v>
      </c>
      <c r="C12" s="13" t="s">
        <v>82</v>
      </c>
      <c r="D12" s="11">
        <v>5</v>
      </c>
      <c r="E12" s="12"/>
      <c r="F12" s="12">
        <f t="shared" si="0"/>
        <v>0</v>
      </c>
      <c r="G12" s="12"/>
      <c r="H12" s="12">
        <f t="shared" si="1"/>
        <v>0</v>
      </c>
      <c r="I12" s="12"/>
      <c r="J12" s="12">
        <f t="shared" si="2"/>
        <v>0</v>
      </c>
      <c r="K12" s="12">
        <f t="shared" si="3"/>
        <v>0</v>
      </c>
      <c r="L12" s="12">
        <f t="shared" si="4"/>
        <v>0</v>
      </c>
      <c r="M12" s="13" t="s">
        <v>51</v>
      </c>
      <c r="N12" s="1" t="s">
        <v>86</v>
      </c>
      <c r="O12" s="1" t="s">
        <v>51</v>
      </c>
      <c r="P12" s="1" t="s">
        <v>51</v>
      </c>
      <c r="Q12" s="1" t="s">
        <v>56</v>
      </c>
      <c r="R12" s="1" t="s">
        <v>59</v>
      </c>
      <c r="S12" s="1" t="s">
        <v>59</v>
      </c>
      <c r="T12" s="1" t="s">
        <v>60</v>
      </c>
      <c r="AR12" s="1" t="s">
        <v>51</v>
      </c>
      <c r="AS12" s="1" t="s">
        <v>51</v>
      </c>
      <c r="AU12" s="1" t="s">
        <v>87</v>
      </c>
      <c r="AV12">
        <v>11</v>
      </c>
    </row>
    <row r="13" spans="1:48" ht="30" customHeight="1" x14ac:dyDescent="0.3">
      <c r="A13" s="13" t="s">
        <v>88</v>
      </c>
      <c r="B13" s="13" t="s">
        <v>51</v>
      </c>
      <c r="C13" s="13" t="s">
        <v>89</v>
      </c>
      <c r="D13" s="11">
        <v>4</v>
      </c>
      <c r="E13" s="12"/>
      <c r="F13" s="12">
        <f t="shared" si="0"/>
        <v>0</v>
      </c>
      <c r="G13" s="12"/>
      <c r="H13" s="12">
        <f t="shared" si="1"/>
        <v>0</v>
      </c>
      <c r="I13" s="12"/>
      <c r="J13" s="12">
        <f t="shared" si="2"/>
        <v>0</v>
      </c>
      <c r="K13" s="12">
        <f t="shared" si="3"/>
        <v>0</v>
      </c>
      <c r="L13" s="12">
        <f t="shared" si="4"/>
        <v>0</v>
      </c>
      <c r="M13" s="13" t="s">
        <v>51</v>
      </c>
      <c r="N13" s="1" t="s">
        <v>90</v>
      </c>
      <c r="O13" s="1" t="s">
        <v>51</v>
      </c>
      <c r="P13" s="1" t="s">
        <v>51</v>
      </c>
      <c r="Q13" s="1" t="s">
        <v>56</v>
      </c>
      <c r="R13" s="1" t="s">
        <v>59</v>
      </c>
      <c r="S13" s="1" t="s">
        <v>59</v>
      </c>
      <c r="T13" s="1" t="s">
        <v>60</v>
      </c>
      <c r="AR13" s="1" t="s">
        <v>51</v>
      </c>
      <c r="AS13" s="1" t="s">
        <v>51</v>
      </c>
      <c r="AU13" s="1" t="s">
        <v>91</v>
      </c>
      <c r="AV13">
        <v>12</v>
      </c>
    </row>
    <row r="14" spans="1:48" ht="30" customHeight="1" x14ac:dyDescent="0.3">
      <c r="A14" s="13" t="s">
        <v>92</v>
      </c>
      <c r="B14" s="13" t="s">
        <v>93</v>
      </c>
      <c r="C14" s="13" t="s">
        <v>94</v>
      </c>
      <c r="D14" s="11">
        <v>1</v>
      </c>
      <c r="E14" s="12"/>
      <c r="F14" s="12">
        <f t="shared" si="0"/>
        <v>0</v>
      </c>
      <c r="G14" s="12"/>
      <c r="H14" s="12">
        <f t="shared" si="1"/>
        <v>0</v>
      </c>
      <c r="I14" s="12"/>
      <c r="J14" s="12">
        <f t="shared" si="2"/>
        <v>0</v>
      </c>
      <c r="K14" s="12">
        <f t="shared" si="3"/>
        <v>0</v>
      </c>
      <c r="L14" s="12">
        <f t="shared" si="4"/>
        <v>0</v>
      </c>
      <c r="M14" s="13" t="s">
        <v>51</v>
      </c>
      <c r="N14" s="1" t="s">
        <v>95</v>
      </c>
      <c r="O14" s="1" t="s">
        <v>51</v>
      </c>
      <c r="P14" s="1" t="s">
        <v>51</v>
      </c>
      <c r="Q14" s="1" t="s">
        <v>56</v>
      </c>
      <c r="R14" s="1" t="s">
        <v>59</v>
      </c>
      <c r="S14" s="1" t="s">
        <v>59</v>
      </c>
      <c r="T14" s="1" t="s">
        <v>60</v>
      </c>
      <c r="AR14" s="1" t="s">
        <v>51</v>
      </c>
      <c r="AS14" s="1" t="s">
        <v>51</v>
      </c>
      <c r="AU14" s="1" t="s">
        <v>96</v>
      </c>
      <c r="AV14">
        <v>13</v>
      </c>
    </row>
    <row r="15" spans="1:48" ht="30" customHeight="1" x14ac:dyDescent="0.3">
      <c r="A15" s="13" t="s">
        <v>97</v>
      </c>
      <c r="B15" s="13" t="s">
        <v>51</v>
      </c>
      <c r="C15" s="13" t="s">
        <v>82</v>
      </c>
      <c r="D15" s="11">
        <v>10</v>
      </c>
      <c r="E15" s="12"/>
      <c r="F15" s="12">
        <f t="shared" si="0"/>
        <v>0</v>
      </c>
      <c r="G15" s="12"/>
      <c r="H15" s="12">
        <f t="shared" si="1"/>
        <v>0</v>
      </c>
      <c r="I15" s="12"/>
      <c r="J15" s="12">
        <f t="shared" si="2"/>
        <v>0</v>
      </c>
      <c r="K15" s="12">
        <f t="shared" si="3"/>
        <v>0</v>
      </c>
      <c r="L15" s="12">
        <f t="shared" si="4"/>
        <v>0</v>
      </c>
      <c r="M15" s="13" t="s">
        <v>51</v>
      </c>
      <c r="N15" s="1" t="s">
        <v>98</v>
      </c>
      <c r="O15" s="1" t="s">
        <v>51</v>
      </c>
      <c r="P15" s="1" t="s">
        <v>51</v>
      </c>
      <c r="Q15" s="1" t="s">
        <v>56</v>
      </c>
      <c r="R15" s="1" t="s">
        <v>59</v>
      </c>
      <c r="S15" s="1" t="s">
        <v>59</v>
      </c>
      <c r="T15" s="1" t="s">
        <v>60</v>
      </c>
      <c r="AR15" s="1" t="s">
        <v>51</v>
      </c>
      <c r="AS15" s="1" t="s">
        <v>51</v>
      </c>
      <c r="AU15" s="1" t="s">
        <v>99</v>
      </c>
      <c r="AV15">
        <v>14</v>
      </c>
    </row>
    <row r="16" spans="1:48" ht="30" customHeight="1" x14ac:dyDescent="0.3">
      <c r="A16" s="13" t="s">
        <v>100</v>
      </c>
      <c r="B16" s="13" t="s">
        <v>51</v>
      </c>
      <c r="C16" s="13" t="s">
        <v>51</v>
      </c>
      <c r="D16" s="11"/>
      <c r="E16" s="12"/>
      <c r="F16" s="12">
        <f t="shared" si="0"/>
        <v>0</v>
      </c>
      <c r="G16" s="12"/>
      <c r="H16" s="12">
        <f t="shared" si="1"/>
        <v>0</v>
      </c>
      <c r="I16" s="12"/>
      <c r="J16" s="12">
        <f t="shared" si="2"/>
        <v>0</v>
      </c>
      <c r="K16" s="12">
        <f t="shared" si="3"/>
        <v>0</v>
      </c>
      <c r="L16" s="12">
        <f t="shared" si="4"/>
        <v>0</v>
      </c>
      <c r="M16" s="13" t="s">
        <v>51</v>
      </c>
      <c r="N16" s="1" t="s">
        <v>101</v>
      </c>
      <c r="O16" s="1" t="s">
        <v>51</v>
      </c>
      <c r="P16" s="1" t="s">
        <v>51</v>
      </c>
      <c r="Q16" s="1" t="s">
        <v>56</v>
      </c>
      <c r="R16" s="1" t="s">
        <v>59</v>
      </c>
      <c r="S16" s="1" t="s">
        <v>59</v>
      </c>
      <c r="T16" s="1" t="s">
        <v>60</v>
      </c>
      <c r="AR16" s="1" t="s">
        <v>51</v>
      </c>
      <c r="AS16" s="1" t="s">
        <v>51</v>
      </c>
      <c r="AU16" s="1" t="s">
        <v>102</v>
      </c>
      <c r="AV16">
        <v>17</v>
      </c>
    </row>
    <row r="17" spans="1:48" ht="30" customHeight="1" x14ac:dyDescent="0.3">
      <c r="A17" s="13" t="s">
        <v>103</v>
      </c>
      <c r="B17" s="13" t="s">
        <v>104</v>
      </c>
      <c r="C17" s="13" t="s">
        <v>89</v>
      </c>
      <c r="D17" s="11">
        <v>200</v>
      </c>
      <c r="E17" s="12"/>
      <c r="F17" s="12">
        <f t="shared" si="0"/>
        <v>0</v>
      </c>
      <c r="G17" s="12"/>
      <c r="H17" s="12">
        <f t="shared" si="1"/>
        <v>0</v>
      </c>
      <c r="I17" s="12"/>
      <c r="J17" s="12">
        <f t="shared" si="2"/>
        <v>0</v>
      </c>
      <c r="K17" s="12">
        <f t="shared" si="3"/>
        <v>0</v>
      </c>
      <c r="L17" s="12">
        <f t="shared" si="4"/>
        <v>0</v>
      </c>
      <c r="M17" s="13" t="s">
        <v>51</v>
      </c>
      <c r="N17" s="1" t="s">
        <v>105</v>
      </c>
      <c r="O17" s="1" t="s">
        <v>51</v>
      </c>
      <c r="P17" s="1" t="s">
        <v>51</v>
      </c>
      <c r="Q17" s="1" t="s">
        <v>56</v>
      </c>
      <c r="R17" s="1" t="s">
        <v>59</v>
      </c>
      <c r="S17" s="1" t="s">
        <v>59</v>
      </c>
      <c r="T17" s="1" t="s">
        <v>60</v>
      </c>
      <c r="AR17" s="1" t="s">
        <v>51</v>
      </c>
      <c r="AS17" s="1" t="s">
        <v>51</v>
      </c>
      <c r="AU17" s="1" t="s">
        <v>106</v>
      </c>
      <c r="AV17">
        <v>18</v>
      </c>
    </row>
    <row r="18" spans="1:48" ht="30" customHeight="1" x14ac:dyDescent="0.3">
      <c r="A18" s="13" t="s">
        <v>103</v>
      </c>
      <c r="B18" s="13" t="s">
        <v>107</v>
      </c>
      <c r="C18" s="13" t="s">
        <v>89</v>
      </c>
      <c r="D18" s="11">
        <v>100</v>
      </c>
      <c r="E18" s="12"/>
      <c r="F18" s="12">
        <f t="shared" si="0"/>
        <v>0</v>
      </c>
      <c r="G18" s="12"/>
      <c r="H18" s="12">
        <f t="shared" si="1"/>
        <v>0</v>
      </c>
      <c r="I18" s="12"/>
      <c r="J18" s="12">
        <f t="shared" si="2"/>
        <v>0</v>
      </c>
      <c r="K18" s="12">
        <f t="shared" si="3"/>
        <v>0</v>
      </c>
      <c r="L18" s="12">
        <f t="shared" si="4"/>
        <v>0</v>
      </c>
      <c r="M18" s="13" t="s">
        <v>51</v>
      </c>
      <c r="N18" s="1" t="s">
        <v>108</v>
      </c>
      <c r="O18" s="1" t="s">
        <v>51</v>
      </c>
      <c r="P18" s="1" t="s">
        <v>51</v>
      </c>
      <c r="Q18" s="1" t="s">
        <v>56</v>
      </c>
      <c r="R18" s="1" t="s">
        <v>59</v>
      </c>
      <c r="S18" s="1" t="s">
        <v>59</v>
      </c>
      <c r="T18" s="1" t="s">
        <v>60</v>
      </c>
      <c r="AR18" s="1" t="s">
        <v>51</v>
      </c>
      <c r="AS18" s="1" t="s">
        <v>51</v>
      </c>
      <c r="AU18" s="1" t="s">
        <v>109</v>
      </c>
      <c r="AV18">
        <v>19</v>
      </c>
    </row>
    <row r="19" spans="1:48" ht="30" customHeight="1" x14ac:dyDescent="0.3">
      <c r="A19" s="13" t="s">
        <v>103</v>
      </c>
      <c r="B19" s="13" t="s">
        <v>110</v>
      </c>
      <c r="C19" s="13" t="s">
        <v>89</v>
      </c>
      <c r="D19" s="11">
        <v>78</v>
      </c>
      <c r="E19" s="12"/>
      <c r="F19" s="12">
        <f t="shared" si="0"/>
        <v>0</v>
      </c>
      <c r="G19" s="12"/>
      <c r="H19" s="12">
        <f t="shared" si="1"/>
        <v>0</v>
      </c>
      <c r="I19" s="12"/>
      <c r="J19" s="12">
        <f t="shared" si="2"/>
        <v>0</v>
      </c>
      <c r="K19" s="12">
        <f t="shared" si="3"/>
        <v>0</v>
      </c>
      <c r="L19" s="12">
        <f t="shared" si="4"/>
        <v>0</v>
      </c>
      <c r="M19" s="13" t="s">
        <v>51</v>
      </c>
      <c r="N19" s="1" t="s">
        <v>111</v>
      </c>
      <c r="O19" s="1" t="s">
        <v>51</v>
      </c>
      <c r="P19" s="1" t="s">
        <v>51</v>
      </c>
      <c r="Q19" s="1" t="s">
        <v>56</v>
      </c>
      <c r="R19" s="1" t="s">
        <v>59</v>
      </c>
      <c r="S19" s="1" t="s">
        <v>59</v>
      </c>
      <c r="T19" s="1" t="s">
        <v>60</v>
      </c>
      <c r="AR19" s="1" t="s">
        <v>51</v>
      </c>
      <c r="AS19" s="1" t="s">
        <v>51</v>
      </c>
      <c r="AU19" s="1" t="s">
        <v>112</v>
      </c>
      <c r="AV19">
        <v>20</v>
      </c>
    </row>
    <row r="20" spans="1:48" ht="30" customHeight="1" x14ac:dyDescent="0.3">
      <c r="A20" s="13" t="s">
        <v>113</v>
      </c>
      <c r="B20" s="13" t="s">
        <v>114</v>
      </c>
      <c r="C20" s="13" t="s">
        <v>94</v>
      </c>
      <c r="D20" s="11">
        <v>1</v>
      </c>
      <c r="E20" s="12"/>
      <c r="F20" s="12">
        <f t="shared" si="0"/>
        <v>0</v>
      </c>
      <c r="G20" s="12"/>
      <c r="H20" s="12">
        <f t="shared" si="1"/>
        <v>0</v>
      </c>
      <c r="I20" s="12"/>
      <c r="J20" s="12">
        <f t="shared" si="2"/>
        <v>0</v>
      </c>
      <c r="K20" s="12">
        <f t="shared" si="3"/>
        <v>0</v>
      </c>
      <c r="L20" s="12">
        <f t="shared" si="4"/>
        <v>0</v>
      </c>
      <c r="M20" s="13" t="s">
        <v>51</v>
      </c>
      <c r="N20" s="1" t="s">
        <v>115</v>
      </c>
      <c r="O20" s="1" t="s">
        <v>51</v>
      </c>
      <c r="P20" s="1" t="s">
        <v>51</v>
      </c>
      <c r="Q20" s="1" t="s">
        <v>56</v>
      </c>
      <c r="R20" s="1" t="s">
        <v>59</v>
      </c>
      <c r="S20" s="1" t="s">
        <v>59</v>
      </c>
      <c r="T20" s="1" t="s">
        <v>60</v>
      </c>
      <c r="AR20" s="1" t="s">
        <v>51</v>
      </c>
      <c r="AS20" s="1" t="s">
        <v>51</v>
      </c>
      <c r="AU20" s="1" t="s">
        <v>116</v>
      </c>
      <c r="AV20">
        <v>21</v>
      </c>
    </row>
    <row r="21" spans="1:48" ht="30" customHeight="1" x14ac:dyDescent="0.3">
      <c r="A21" s="13" t="s">
        <v>117</v>
      </c>
      <c r="B21" s="13" t="s">
        <v>118</v>
      </c>
      <c r="C21" s="13" t="s">
        <v>89</v>
      </c>
      <c r="D21" s="11">
        <v>200</v>
      </c>
      <c r="E21" s="12"/>
      <c r="F21" s="12">
        <f t="shared" si="0"/>
        <v>0</v>
      </c>
      <c r="G21" s="12"/>
      <c r="H21" s="12">
        <f t="shared" si="1"/>
        <v>0</v>
      </c>
      <c r="I21" s="12"/>
      <c r="J21" s="12">
        <f t="shared" si="2"/>
        <v>0</v>
      </c>
      <c r="K21" s="12">
        <f t="shared" si="3"/>
        <v>0</v>
      </c>
      <c r="L21" s="12">
        <f t="shared" si="4"/>
        <v>0</v>
      </c>
      <c r="M21" s="13" t="s">
        <v>51</v>
      </c>
      <c r="N21" s="1" t="s">
        <v>119</v>
      </c>
      <c r="O21" s="1" t="s">
        <v>51</v>
      </c>
      <c r="P21" s="1" t="s">
        <v>51</v>
      </c>
      <c r="Q21" s="1" t="s">
        <v>56</v>
      </c>
      <c r="R21" s="1" t="s">
        <v>59</v>
      </c>
      <c r="S21" s="1" t="s">
        <v>59</v>
      </c>
      <c r="T21" s="1" t="s">
        <v>60</v>
      </c>
      <c r="AR21" s="1" t="s">
        <v>51</v>
      </c>
      <c r="AS21" s="1" t="s">
        <v>51</v>
      </c>
      <c r="AU21" s="1" t="s">
        <v>120</v>
      </c>
      <c r="AV21">
        <v>22</v>
      </c>
    </row>
    <row r="22" spans="1:48" ht="30" customHeight="1" x14ac:dyDescent="0.3">
      <c r="A22" s="13" t="s">
        <v>117</v>
      </c>
      <c r="B22" s="13" t="s">
        <v>121</v>
      </c>
      <c r="C22" s="13" t="s">
        <v>89</v>
      </c>
      <c r="D22" s="11">
        <v>100</v>
      </c>
      <c r="E22" s="12"/>
      <c r="F22" s="12">
        <f t="shared" si="0"/>
        <v>0</v>
      </c>
      <c r="G22" s="12"/>
      <c r="H22" s="12">
        <f t="shared" si="1"/>
        <v>0</v>
      </c>
      <c r="I22" s="12"/>
      <c r="J22" s="12">
        <f t="shared" si="2"/>
        <v>0</v>
      </c>
      <c r="K22" s="12">
        <f t="shared" si="3"/>
        <v>0</v>
      </c>
      <c r="L22" s="12">
        <f t="shared" si="4"/>
        <v>0</v>
      </c>
      <c r="M22" s="13" t="s">
        <v>51</v>
      </c>
      <c r="N22" s="1" t="s">
        <v>122</v>
      </c>
      <c r="O22" s="1" t="s">
        <v>51</v>
      </c>
      <c r="P22" s="1" t="s">
        <v>51</v>
      </c>
      <c r="Q22" s="1" t="s">
        <v>56</v>
      </c>
      <c r="R22" s="1" t="s">
        <v>59</v>
      </c>
      <c r="S22" s="1" t="s">
        <v>59</v>
      </c>
      <c r="T22" s="1" t="s">
        <v>60</v>
      </c>
      <c r="AR22" s="1" t="s">
        <v>51</v>
      </c>
      <c r="AS22" s="1" t="s">
        <v>51</v>
      </c>
      <c r="AU22" s="1" t="s">
        <v>123</v>
      </c>
      <c r="AV22">
        <v>23</v>
      </c>
    </row>
    <row r="23" spans="1:48" ht="30" customHeight="1" x14ac:dyDescent="0.3">
      <c r="A23" s="13" t="s">
        <v>117</v>
      </c>
      <c r="B23" s="13" t="s">
        <v>124</v>
      </c>
      <c r="C23" s="13" t="s">
        <v>89</v>
      </c>
      <c r="D23" s="11">
        <v>78</v>
      </c>
      <c r="E23" s="12"/>
      <c r="F23" s="12">
        <f t="shared" si="0"/>
        <v>0</v>
      </c>
      <c r="G23" s="12"/>
      <c r="H23" s="12">
        <f t="shared" si="1"/>
        <v>0</v>
      </c>
      <c r="I23" s="12"/>
      <c r="J23" s="12">
        <f t="shared" si="2"/>
        <v>0</v>
      </c>
      <c r="K23" s="12">
        <f t="shared" si="3"/>
        <v>0</v>
      </c>
      <c r="L23" s="12">
        <f t="shared" si="4"/>
        <v>0</v>
      </c>
      <c r="M23" s="13" t="s">
        <v>51</v>
      </c>
      <c r="N23" s="1" t="s">
        <v>125</v>
      </c>
      <c r="O23" s="1" t="s">
        <v>51</v>
      </c>
      <c r="P23" s="1" t="s">
        <v>51</v>
      </c>
      <c r="Q23" s="1" t="s">
        <v>56</v>
      </c>
      <c r="R23" s="1" t="s">
        <v>59</v>
      </c>
      <c r="S23" s="1" t="s">
        <v>59</v>
      </c>
      <c r="T23" s="1" t="s">
        <v>60</v>
      </c>
      <c r="AR23" s="1" t="s">
        <v>51</v>
      </c>
      <c r="AS23" s="1" t="s">
        <v>51</v>
      </c>
      <c r="AU23" s="1" t="s">
        <v>126</v>
      </c>
      <c r="AV23">
        <v>24</v>
      </c>
    </row>
    <row r="24" spans="1:48" ht="30" customHeight="1" x14ac:dyDescent="0.3">
      <c r="A24" s="13" t="s">
        <v>127</v>
      </c>
      <c r="B24" s="13" t="s">
        <v>51</v>
      </c>
      <c r="C24" s="13" t="s">
        <v>82</v>
      </c>
      <c r="D24" s="11">
        <v>27</v>
      </c>
      <c r="E24" s="12"/>
      <c r="F24" s="12">
        <f t="shared" si="0"/>
        <v>0</v>
      </c>
      <c r="G24" s="12"/>
      <c r="H24" s="12">
        <f t="shared" si="1"/>
        <v>0</v>
      </c>
      <c r="I24" s="12"/>
      <c r="J24" s="12">
        <f t="shared" si="2"/>
        <v>0</v>
      </c>
      <c r="K24" s="12">
        <f t="shared" si="3"/>
        <v>0</v>
      </c>
      <c r="L24" s="12">
        <f t="shared" si="4"/>
        <v>0</v>
      </c>
      <c r="M24" s="13" t="s">
        <v>51</v>
      </c>
      <c r="N24" s="1" t="s">
        <v>128</v>
      </c>
      <c r="O24" s="1" t="s">
        <v>51</v>
      </c>
      <c r="P24" s="1" t="s">
        <v>51</v>
      </c>
      <c r="Q24" s="1" t="s">
        <v>56</v>
      </c>
      <c r="R24" s="1" t="s">
        <v>59</v>
      </c>
      <c r="S24" s="1" t="s">
        <v>59</v>
      </c>
      <c r="T24" s="1" t="s">
        <v>60</v>
      </c>
      <c r="AR24" s="1" t="s">
        <v>51</v>
      </c>
      <c r="AS24" s="1" t="s">
        <v>51</v>
      </c>
      <c r="AU24" s="1" t="s">
        <v>129</v>
      </c>
      <c r="AV24">
        <v>25</v>
      </c>
    </row>
    <row r="25" spans="1:48" ht="30" customHeight="1" x14ac:dyDescent="0.3">
      <c r="A25" s="13" t="s">
        <v>130</v>
      </c>
      <c r="B25" s="13" t="s">
        <v>51</v>
      </c>
      <c r="C25" s="13" t="s">
        <v>82</v>
      </c>
      <c r="D25" s="11">
        <v>3</v>
      </c>
      <c r="E25" s="12"/>
      <c r="F25" s="12">
        <f t="shared" si="0"/>
        <v>0</v>
      </c>
      <c r="G25" s="12"/>
      <c r="H25" s="12">
        <f t="shared" si="1"/>
        <v>0</v>
      </c>
      <c r="I25" s="12"/>
      <c r="J25" s="12">
        <f t="shared" si="2"/>
        <v>0</v>
      </c>
      <c r="K25" s="12">
        <f t="shared" si="3"/>
        <v>0</v>
      </c>
      <c r="L25" s="12">
        <f t="shared" si="4"/>
        <v>0</v>
      </c>
      <c r="M25" s="13" t="s">
        <v>51</v>
      </c>
      <c r="N25" s="1" t="s">
        <v>131</v>
      </c>
      <c r="O25" s="1" t="s">
        <v>51</v>
      </c>
      <c r="P25" s="1" t="s">
        <v>51</v>
      </c>
      <c r="Q25" s="1" t="s">
        <v>56</v>
      </c>
      <c r="R25" s="1" t="s">
        <v>59</v>
      </c>
      <c r="S25" s="1" t="s">
        <v>59</v>
      </c>
      <c r="T25" s="1" t="s">
        <v>60</v>
      </c>
      <c r="AR25" s="1" t="s">
        <v>51</v>
      </c>
      <c r="AS25" s="1" t="s">
        <v>51</v>
      </c>
      <c r="AU25" s="1" t="s">
        <v>132</v>
      </c>
      <c r="AV25">
        <v>26</v>
      </c>
    </row>
    <row r="26" spans="1:48" ht="30" customHeight="1" x14ac:dyDescent="0.3">
      <c r="A26" s="13" t="s">
        <v>133</v>
      </c>
      <c r="B26" s="13" t="s">
        <v>134</v>
      </c>
      <c r="C26" s="13" t="s">
        <v>89</v>
      </c>
      <c r="D26" s="11">
        <v>84</v>
      </c>
      <c r="E26" s="12"/>
      <c r="F26" s="12">
        <f t="shared" si="0"/>
        <v>0</v>
      </c>
      <c r="G26" s="12"/>
      <c r="H26" s="12">
        <f t="shared" si="1"/>
        <v>0</v>
      </c>
      <c r="I26" s="12"/>
      <c r="J26" s="12">
        <f t="shared" si="2"/>
        <v>0</v>
      </c>
      <c r="K26" s="12">
        <f t="shared" si="3"/>
        <v>0</v>
      </c>
      <c r="L26" s="12">
        <f t="shared" si="4"/>
        <v>0</v>
      </c>
      <c r="M26" s="13" t="s">
        <v>51</v>
      </c>
      <c r="N26" s="1" t="s">
        <v>135</v>
      </c>
      <c r="O26" s="1" t="s">
        <v>51</v>
      </c>
      <c r="P26" s="1" t="s">
        <v>51</v>
      </c>
      <c r="Q26" s="1" t="s">
        <v>56</v>
      </c>
      <c r="R26" s="1" t="s">
        <v>59</v>
      </c>
      <c r="S26" s="1" t="s">
        <v>59</v>
      </c>
      <c r="T26" s="1" t="s">
        <v>60</v>
      </c>
      <c r="AR26" s="1" t="s">
        <v>51</v>
      </c>
      <c r="AS26" s="1" t="s">
        <v>51</v>
      </c>
      <c r="AU26" s="1" t="s">
        <v>136</v>
      </c>
      <c r="AV26">
        <v>27</v>
      </c>
    </row>
    <row r="27" spans="1:48" ht="30" customHeight="1" x14ac:dyDescent="0.3">
      <c r="A27" s="13" t="s">
        <v>133</v>
      </c>
      <c r="B27" s="13" t="s">
        <v>137</v>
      </c>
      <c r="C27" s="13" t="s">
        <v>89</v>
      </c>
      <c r="D27" s="11">
        <v>20</v>
      </c>
      <c r="E27" s="12"/>
      <c r="F27" s="12">
        <f t="shared" si="0"/>
        <v>0</v>
      </c>
      <c r="G27" s="12"/>
      <c r="H27" s="12">
        <f t="shared" si="1"/>
        <v>0</v>
      </c>
      <c r="I27" s="12"/>
      <c r="J27" s="12">
        <f t="shared" si="2"/>
        <v>0</v>
      </c>
      <c r="K27" s="12">
        <f t="shared" si="3"/>
        <v>0</v>
      </c>
      <c r="L27" s="12">
        <f t="shared" si="4"/>
        <v>0</v>
      </c>
      <c r="M27" s="13" t="s">
        <v>51</v>
      </c>
      <c r="N27" s="1" t="s">
        <v>138</v>
      </c>
      <c r="O27" s="1" t="s">
        <v>51</v>
      </c>
      <c r="P27" s="1" t="s">
        <v>51</v>
      </c>
      <c r="Q27" s="1" t="s">
        <v>56</v>
      </c>
      <c r="R27" s="1" t="s">
        <v>59</v>
      </c>
      <c r="S27" s="1" t="s">
        <v>59</v>
      </c>
      <c r="T27" s="1" t="s">
        <v>60</v>
      </c>
      <c r="AR27" s="1" t="s">
        <v>51</v>
      </c>
      <c r="AS27" s="1" t="s">
        <v>51</v>
      </c>
      <c r="AU27" s="1" t="s">
        <v>139</v>
      </c>
      <c r="AV27">
        <v>28</v>
      </c>
    </row>
    <row r="28" spans="1:48" ht="30" customHeight="1" x14ac:dyDescent="0.3">
      <c r="A28" s="13" t="s">
        <v>133</v>
      </c>
      <c r="B28" s="13" t="s">
        <v>140</v>
      </c>
      <c r="C28" s="13" t="s">
        <v>89</v>
      </c>
      <c r="D28" s="11">
        <v>16</v>
      </c>
      <c r="E28" s="12"/>
      <c r="F28" s="12">
        <f t="shared" si="0"/>
        <v>0</v>
      </c>
      <c r="G28" s="12"/>
      <c r="H28" s="12">
        <f t="shared" si="1"/>
        <v>0</v>
      </c>
      <c r="I28" s="12"/>
      <c r="J28" s="12">
        <f t="shared" si="2"/>
        <v>0</v>
      </c>
      <c r="K28" s="12">
        <f t="shared" si="3"/>
        <v>0</v>
      </c>
      <c r="L28" s="12">
        <f t="shared" si="4"/>
        <v>0</v>
      </c>
      <c r="M28" s="13" t="s">
        <v>51</v>
      </c>
      <c r="N28" s="1" t="s">
        <v>141</v>
      </c>
      <c r="O28" s="1" t="s">
        <v>51</v>
      </c>
      <c r="P28" s="1" t="s">
        <v>51</v>
      </c>
      <c r="Q28" s="1" t="s">
        <v>56</v>
      </c>
      <c r="R28" s="1" t="s">
        <v>59</v>
      </c>
      <c r="S28" s="1" t="s">
        <v>59</v>
      </c>
      <c r="T28" s="1" t="s">
        <v>60</v>
      </c>
      <c r="AR28" s="1" t="s">
        <v>51</v>
      </c>
      <c r="AS28" s="1" t="s">
        <v>51</v>
      </c>
      <c r="AU28" s="1" t="s">
        <v>142</v>
      </c>
      <c r="AV28">
        <v>29</v>
      </c>
    </row>
    <row r="29" spans="1:48" ht="30" customHeight="1" x14ac:dyDescent="0.3">
      <c r="A29" s="13" t="s">
        <v>133</v>
      </c>
      <c r="B29" s="13" t="s">
        <v>143</v>
      </c>
      <c r="C29" s="13" t="s">
        <v>89</v>
      </c>
      <c r="D29" s="11">
        <v>10</v>
      </c>
      <c r="E29" s="12"/>
      <c r="F29" s="12">
        <f t="shared" si="0"/>
        <v>0</v>
      </c>
      <c r="G29" s="12"/>
      <c r="H29" s="12">
        <f t="shared" si="1"/>
        <v>0</v>
      </c>
      <c r="I29" s="12"/>
      <c r="J29" s="12">
        <f t="shared" si="2"/>
        <v>0</v>
      </c>
      <c r="K29" s="12">
        <f t="shared" si="3"/>
        <v>0</v>
      </c>
      <c r="L29" s="12">
        <f t="shared" si="4"/>
        <v>0</v>
      </c>
      <c r="M29" s="13" t="s">
        <v>51</v>
      </c>
      <c r="N29" s="1" t="s">
        <v>144</v>
      </c>
      <c r="O29" s="1" t="s">
        <v>51</v>
      </c>
      <c r="P29" s="1" t="s">
        <v>51</v>
      </c>
      <c r="Q29" s="1" t="s">
        <v>56</v>
      </c>
      <c r="R29" s="1" t="s">
        <v>59</v>
      </c>
      <c r="S29" s="1" t="s">
        <v>59</v>
      </c>
      <c r="T29" s="1" t="s">
        <v>60</v>
      </c>
      <c r="AR29" s="1" t="s">
        <v>51</v>
      </c>
      <c r="AS29" s="1" t="s">
        <v>51</v>
      </c>
      <c r="AU29" s="1" t="s">
        <v>145</v>
      </c>
      <c r="AV29">
        <v>30</v>
      </c>
    </row>
    <row r="30" spans="1:48" ht="30" customHeight="1" x14ac:dyDescent="0.3">
      <c r="A30" s="13" t="s">
        <v>146</v>
      </c>
      <c r="B30" s="13" t="s">
        <v>134</v>
      </c>
      <c r="C30" s="13" t="s">
        <v>89</v>
      </c>
      <c r="D30" s="11">
        <v>84</v>
      </c>
      <c r="E30" s="12"/>
      <c r="F30" s="12">
        <f t="shared" si="0"/>
        <v>0</v>
      </c>
      <c r="G30" s="12"/>
      <c r="H30" s="12">
        <f t="shared" si="1"/>
        <v>0</v>
      </c>
      <c r="I30" s="12"/>
      <c r="J30" s="12">
        <f t="shared" si="2"/>
        <v>0</v>
      </c>
      <c r="K30" s="12">
        <f t="shared" si="3"/>
        <v>0</v>
      </c>
      <c r="L30" s="12">
        <f t="shared" si="4"/>
        <v>0</v>
      </c>
      <c r="M30" s="13" t="s">
        <v>51</v>
      </c>
      <c r="N30" s="1" t="s">
        <v>147</v>
      </c>
      <c r="O30" s="1" t="s">
        <v>51</v>
      </c>
      <c r="P30" s="1" t="s">
        <v>51</v>
      </c>
      <c r="Q30" s="1" t="s">
        <v>56</v>
      </c>
      <c r="R30" s="1" t="s">
        <v>59</v>
      </c>
      <c r="S30" s="1" t="s">
        <v>59</v>
      </c>
      <c r="T30" s="1" t="s">
        <v>60</v>
      </c>
      <c r="AR30" s="1" t="s">
        <v>51</v>
      </c>
      <c r="AS30" s="1" t="s">
        <v>51</v>
      </c>
      <c r="AU30" s="1" t="s">
        <v>148</v>
      </c>
      <c r="AV30">
        <v>31</v>
      </c>
    </row>
    <row r="31" spans="1:48" ht="30" customHeight="1" x14ac:dyDescent="0.3">
      <c r="A31" s="13" t="s">
        <v>146</v>
      </c>
      <c r="B31" s="13" t="s">
        <v>137</v>
      </c>
      <c r="C31" s="13" t="s">
        <v>89</v>
      </c>
      <c r="D31" s="11">
        <v>20</v>
      </c>
      <c r="E31" s="12"/>
      <c r="F31" s="12">
        <f t="shared" si="0"/>
        <v>0</v>
      </c>
      <c r="G31" s="12"/>
      <c r="H31" s="12">
        <f t="shared" si="1"/>
        <v>0</v>
      </c>
      <c r="I31" s="12"/>
      <c r="J31" s="12">
        <f t="shared" si="2"/>
        <v>0</v>
      </c>
      <c r="K31" s="12">
        <f t="shared" si="3"/>
        <v>0</v>
      </c>
      <c r="L31" s="12">
        <f t="shared" si="4"/>
        <v>0</v>
      </c>
      <c r="M31" s="13" t="s">
        <v>51</v>
      </c>
      <c r="N31" s="1" t="s">
        <v>149</v>
      </c>
      <c r="O31" s="1" t="s">
        <v>51</v>
      </c>
      <c r="P31" s="1" t="s">
        <v>51</v>
      </c>
      <c r="Q31" s="1" t="s">
        <v>56</v>
      </c>
      <c r="R31" s="1" t="s">
        <v>59</v>
      </c>
      <c r="S31" s="1" t="s">
        <v>59</v>
      </c>
      <c r="T31" s="1" t="s">
        <v>60</v>
      </c>
      <c r="AR31" s="1" t="s">
        <v>51</v>
      </c>
      <c r="AS31" s="1" t="s">
        <v>51</v>
      </c>
      <c r="AU31" s="1" t="s">
        <v>150</v>
      </c>
      <c r="AV31">
        <v>32</v>
      </c>
    </row>
    <row r="32" spans="1:48" ht="30" customHeight="1" x14ac:dyDescent="0.3">
      <c r="A32" s="13" t="s">
        <v>146</v>
      </c>
      <c r="B32" s="13" t="s">
        <v>140</v>
      </c>
      <c r="C32" s="13" t="s">
        <v>89</v>
      </c>
      <c r="D32" s="11">
        <v>16</v>
      </c>
      <c r="E32" s="12"/>
      <c r="F32" s="12">
        <f t="shared" si="0"/>
        <v>0</v>
      </c>
      <c r="G32" s="12"/>
      <c r="H32" s="12">
        <f t="shared" si="1"/>
        <v>0</v>
      </c>
      <c r="I32" s="12"/>
      <c r="J32" s="12">
        <f t="shared" si="2"/>
        <v>0</v>
      </c>
      <c r="K32" s="12">
        <f t="shared" si="3"/>
        <v>0</v>
      </c>
      <c r="L32" s="12">
        <f t="shared" si="4"/>
        <v>0</v>
      </c>
      <c r="M32" s="13" t="s">
        <v>51</v>
      </c>
      <c r="N32" s="1" t="s">
        <v>151</v>
      </c>
      <c r="O32" s="1" t="s">
        <v>51</v>
      </c>
      <c r="P32" s="1" t="s">
        <v>51</v>
      </c>
      <c r="Q32" s="1" t="s">
        <v>56</v>
      </c>
      <c r="R32" s="1" t="s">
        <v>59</v>
      </c>
      <c r="S32" s="1" t="s">
        <v>59</v>
      </c>
      <c r="T32" s="1" t="s">
        <v>60</v>
      </c>
      <c r="AR32" s="1" t="s">
        <v>51</v>
      </c>
      <c r="AS32" s="1" t="s">
        <v>51</v>
      </c>
      <c r="AU32" s="1" t="s">
        <v>152</v>
      </c>
      <c r="AV32">
        <v>33</v>
      </c>
    </row>
    <row r="33" spans="1:48" ht="30" customHeight="1" x14ac:dyDescent="0.3">
      <c r="A33" s="13" t="s">
        <v>146</v>
      </c>
      <c r="B33" s="13" t="s">
        <v>143</v>
      </c>
      <c r="C33" s="13" t="s">
        <v>89</v>
      </c>
      <c r="D33" s="11">
        <v>10</v>
      </c>
      <c r="E33" s="12"/>
      <c r="F33" s="12">
        <f t="shared" si="0"/>
        <v>0</v>
      </c>
      <c r="G33" s="12"/>
      <c r="H33" s="12">
        <f t="shared" si="1"/>
        <v>0</v>
      </c>
      <c r="I33" s="12"/>
      <c r="J33" s="12">
        <f t="shared" si="2"/>
        <v>0</v>
      </c>
      <c r="K33" s="12">
        <f t="shared" si="3"/>
        <v>0</v>
      </c>
      <c r="L33" s="12">
        <f t="shared" si="4"/>
        <v>0</v>
      </c>
      <c r="M33" s="13" t="s">
        <v>51</v>
      </c>
      <c r="N33" s="1" t="s">
        <v>153</v>
      </c>
      <c r="O33" s="1" t="s">
        <v>51</v>
      </c>
      <c r="P33" s="1" t="s">
        <v>51</v>
      </c>
      <c r="Q33" s="1" t="s">
        <v>56</v>
      </c>
      <c r="R33" s="1" t="s">
        <v>59</v>
      </c>
      <c r="S33" s="1" t="s">
        <v>59</v>
      </c>
      <c r="T33" s="1" t="s">
        <v>60</v>
      </c>
      <c r="AR33" s="1" t="s">
        <v>51</v>
      </c>
      <c r="AS33" s="1" t="s">
        <v>51</v>
      </c>
      <c r="AU33" s="1" t="s">
        <v>154</v>
      </c>
      <c r="AV33">
        <v>34</v>
      </c>
    </row>
    <row r="34" spans="1:48" ht="30" customHeight="1" x14ac:dyDescent="0.3">
      <c r="A34" s="13" t="s">
        <v>155</v>
      </c>
      <c r="B34" s="13" t="s">
        <v>156</v>
      </c>
      <c r="C34" s="13" t="s">
        <v>94</v>
      </c>
      <c r="D34" s="11">
        <v>1</v>
      </c>
      <c r="E34" s="12"/>
      <c r="F34" s="12">
        <f t="shared" si="0"/>
        <v>0</v>
      </c>
      <c r="G34" s="12"/>
      <c r="H34" s="12">
        <f t="shared" si="1"/>
        <v>0</v>
      </c>
      <c r="I34" s="12"/>
      <c r="J34" s="12">
        <f t="shared" si="2"/>
        <v>0</v>
      </c>
      <c r="K34" s="12">
        <f t="shared" si="3"/>
        <v>0</v>
      </c>
      <c r="L34" s="12">
        <f t="shared" si="4"/>
        <v>0</v>
      </c>
      <c r="M34" s="13" t="s">
        <v>51</v>
      </c>
      <c r="N34" s="1" t="s">
        <v>157</v>
      </c>
      <c r="O34" s="1" t="s">
        <v>51</v>
      </c>
      <c r="P34" s="1" t="s">
        <v>51</v>
      </c>
      <c r="Q34" s="1" t="s">
        <v>56</v>
      </c>
      <c r="R34" s="1" t="s">
        <v>59</v>
      </c>
      <c r="S34" s="1" t="s">
        <v>59</v>
      </c>
      <c r="T34" s="1" t="s">
        <v>60</v>
      </c>
      <c r="AR34" s="1" t="s">
        <v>51</v>
      </c>
      <c r="AS34" s="1" t="s">
        <v>51</v>
      </c>
      <c r="AU34" s="1" t="s">
        <v>158</v>
      </c>
      <c r="AV34">
        <v>35</v>
      </c>
    </row>
    <row r="35" spans="1:48" ht="30" customHeight="1" x14ac:dyDescent="0.3">
      <c r="A35" s="13" t="s">
        <v>159</v>
      </c>
      <c r="B35" s="13" t="s">
        <v>160</v>
      </c>
      <c r="C35" s="13" t="s">
        <v>89</v>
      </c>
      <c r="D35" s="11">
        <v>208</v>
      </c>
      <c r="E35" s="12"/>
      <c r="F35" s="12">
        <f t="shared" ref="F35:F56" si="5">TRUNC(E35*D35, 0)</f>
        <v>0</v>
      </c>
      <c r="G35" s="12"/>
      <c r="H35" s="12">
        <f t="shared" ref="H35:H56" si="6">TRUNC(G35*D35, 0)</f>
        <v>0</v>
      </c>
      <c r="I35" s="12"/>
      <c r="J35" s="12">
        <f t="shared" ref="J35:J56" si="7">TRUNC(I35*D35, 0)</f>
        <v>0</v>
      </c>
      <c r="K35" s="12">
        <f t="shared" ref="K35:K56" si="8">TRUNC(E35+G35+I35, 0)</f>
        <v>0</v>
      </c>
      <c r="L35" s="12">
        <f t="shared" ref="L35:L56" si="9">TRUNC(F35+H35+J35, 0)</f>
        <v>0</v>
      </c>
      <c r="M35" s="13" t="s">
        <v>51</v>
      </c>
      <c r="N35" s="1" t="s">
        <v>161</v>
      </c>
      <c r="O35" s="1" t="s">
        <v>51</v>
      </c>
      <c r="P35" s="1" t="s">
        <v>51</v>
      </c>
      <c r="Q35" s="1" t="s">
        <v>56</v>
      </c>
      <c r="R35" s="1" t="s">
        <v>59</v>
      </c>
      <c r="S35" s="1" t="s">
        <v>59</v>
      </c>
      <c r="T35" s="1" t="s">
        <v>60</v>
      </c>
      <c r="AR35" s="1" t="s">
        <v>51</v>
      </c>
      <c r="AS35" s="1" t="s">
        <v>51</v>
      </c>
      <c r="AU35" s="1" t="s">
        <v>162</v>
      </c>
      <c r="AV35">
        <v>36</v>
      </c>
    </row>
    <row r="36" spans="1:48" ht="30" customHeight="1" x14ac:dyDescent="0.3">
      <c r="A36" s="13" t="s">
        <v>163</v>
      </c>
      <c r="B36" s="13" t="s">
        <v>164</v>
      </c>
      <c r="C36" s="13" t="s">
        <v>89</v>
      </c>
      <c r="D36" s="11">
        <v>150</v>
      </c>
      <c r="E36" s="12"/>
      <c r="F36" s="12">
        <f t="shared" si="5"/>
        <v>0</v>
      </c>
      <c r="G36" s="12"/>
      <c r="H36" s="12">
        <f t="shared" si="6"/>
        <v>0</v>
      </c>
      <c r="I36" s="12"/>
      <c r="J36" s="12">
        <f t="shared" si="7"/>
        <v>0</v>
      </c>
      <c r="K36" s="12">
        <f t="shared" si="8"/>
        <v>0</v>
      </c>
      <c r="L36" s="12">
        <f t="shared" si="9"/>
        <v>0</v>
      </c>
      <c r="M36" s="13" t="s">
        <v>51</v>
      </c>
      <c r="N36" s="1" t="s">
        <v>165</v>
      </c>
      <c r="O36" s="1" t="s">
        <v>51</v>
      </c>
      <c r="P36" s="1" t="s">
        <v>51</v>
      </c>
      <c r="Q36" s="1" t="s">
        <v>56</v>
      </c>
      <c r="R36" s="1" t="s">
        <v>59</v>
      </c>
      <c r="S36" s="1" t="s">
        <v>59</v>
      </c>
      <c r="T36" s="1" t="s">
        <v>60</v>
      </c>
      <c r="AR36" s="1" t="s">
        <v>51</v>
      </c>
      <c r="AS36" s="1" t="s">
        <v>51</v>
      </c>
      <c r="AU36" s="1" t="s">
        <v>166</v>
      </c>
      <c r="AV36">
        <v>37</v>
      </c>
    </row>
    <row r="37" spans="1:48" ht="30" customHeight="1" x14ac:dyDescent="0.3">
      <c r="A37" s="13" t="s">
        <v>167</v>
      </c>
      <c r="B37" s="13" t="s">
        <v>168</v>
      </c>
      <c r="C37" s="13" t="s">
        <v>89</v>
      </c>
      <c r="D37" s="11">
        <v>358</v>
      </c>
      <c r="E37" s="12"/>
      <c r="F37" s="12">
        <f t="shared" si="5"/>
        <v>0</v>
      </c>
      <c r="G37" s="12"/>
      <c r="H37" s="12">
        <f t="shared" si="6"/>
        <v>0</v>
      </c>
      <c r="I37" s="12"/>
      <c r="J37" s="12">
        <f t="shared" si="7"/>
        <v>0</v>
      </c>
      <c r="K37" s="12">
        <f t="shared" si="8"/>
        <v>0</v>
      </c>
      <c r="L37" s="12">
        <f t="shared" si="9"/>
        <v>0</v>
      </c>
      <c r="M37" s="13" t="s">
        <v>51</v>
      </c>
      <c r="N37" s="1" t="s">
        <v>169</v>
      </c>
      <c r="O37" s="1" t="s">
        <v>51</v>
      </c>
      <c r="P37" s="1" t="s">
        <v>51</v>
      </c>
      <c r="Q37" s="1" t="s">
        <v>56</v>
      </c>
      <c r="R37" s="1" t="s">
        <v>59</v>
      </c>
      <c r="S37" s="1" t="s">
        <v>59</v>
      </c>
      <c r="T37" s="1" t="s">
        <v>60</v>
      </c>
      <c r="AR37" s="1" t="s">
        <v>51</v>
      </c>
      <c r="AS37" s="1" t="s">
        <v>51</v>
      </c>
      <c r="AU37" s="1" t="s">
        <v>170</v>
      </c>
      <c r="AV37">
        <v>38</v>
      </c>
    </row>
    <row r="38" spans="1:48" ht="30" customHeight="1" x14ac:dyDescent="0.3">
      <c r="A38" s="13" t="s">
        <v>171</v>
      </c>
      <c r="B38" s="13" t="s">
        <v>172</v>
      </c>
      <c r="C38" s="13" t="s">
        <v>82</v>
      </c>
      <c r="D38" s="11">
        <v>176</v>
      </c>
      <c r="E38" s="12"/>
      <c r="F38" s="12">
        <f t="shared" si="5"/>
        <v>0</v>
      </c>
      <c r="G38" s="12"/>
      <c r="H38" s="12">
        <f t="shared" si="6"/>
        <v>0</v>
      </c>
      <c r="I38" s="12"/>
      <c r="J38" s="12">
        <f t="shared" si="7"/>
        <v>0</v>
      </c>
      <c r="K38" s="12">
        <f t="shared" si="8"/>
        <v>0</v>
      </c>
      <c r="L38" s="12">
        <f t="shared" si="9"/>
        <v>0</v>
      </c>
      <c r="M38" s="13" t="s">
        <v>51</v>
      </c>
      <c r="N38" s="1" t="s">
        <v>173</v>
      </c>
      <c r="O38" s="1" t="s">
        <v>51</v>
      </c>
      <c r="P38" s="1" t="s">
        <v>51</v>
      </c>
      <c r="Q38" s="1" t="s">
        <v>56</v>
      </c>
      <c r="R38" s="1" t="s">
        <v>59</v>
      </c>
      <c r="S38" s="1" t="s">
        <v>59</v>
      </c>
      <c r="T38" s="1" t="s">
        <v>60</v>
      </c>
      <c r="AR38" s="1" t="s">
        <v>51</v>
      </c>
      <c r="AS38" s="1" t="s">
        <v>51</v>
      </c>
      <c r="AU38" s="1" t="s">
        <v>174</v>
      </c>
      <c r="AV38">
        <v>39</v>
      </c>
    </row>
    <row r="39" spans="1:48" ht="30" customHeight="1" x14ac:dyDescent="0.3">
      <c r="A39" s="13" t="s">
        <v>171</v>
      </c>
      <c r="B39" s="13" t="s">
        <v>175</v>
      </c>
      <c r="C39" s="13" t="s">
        <v>82</v>
      </c>
      <c r="D39" s="11">
        <v>96</v>
      </c>
      <c r="E39" s="12"/>
      <c r="F39" s="12">
        <f t="shared" si="5"/>
        <v>0</v>
      </c>
      <c r="G39" s="12"/>
      <c r="H39" s="12">
        <f t="shared" si="6"/>
        <v>0</v>
      </c>
      <c r="I39" s="12"/>
      <c r="J39" s="12">
        <f t="shared" si="7"/>
        <v>0</v>
      </c>
      <c r="K39" s="12">
        <f t="shared" si="8"/>
        <v>0</v>
      </c>
      <c r="L39" s="12">
        <f t="shared" si="9"/>
        <v>0</v>
      </c>
      <c r="M39" s="13" t="s">
        <v>51</v>
      </c>
      <c r="N39" s="1" t="s">
        <v>176</v>
      </c>
      <c r="O39" s="1" t="s">
        <v>51</v>
      </c>
      <c r="P39" s="1" t="s">
        <v>51</v>
      </c>
      <c r="Q39" s="1" t="s">
        <v>56</v>
      </c>
      <c r="R39" s="1" t="s">
        <v>59</v>
      </c>
      <c r="S39" s="1" t="s">
        <v>59</v>
      </c>
      <c r="T39" s="1" t="s">
        <v>60</v>
      </c>
      <c r="AR39" s="1" t="s">
        <v>51</v>
      </c>
      <c r="AS39" s="1" t="s">
        <v>51</v>
      </c>
      <c r="AU39" s="1" t="s">
        <v>177</v>
      </c>
      <c r="AV39">
        <v>40</v>
      </c>
    </row>
    <row r="40" spans="1:48" ht="30" customHeight="1" x14ac:dyDescent="0.3">
      <c r="A40" s="13" t="s">
        <v>171</v>
      </c>
      <c r="B40" s="13" t="s">
        <v>143</v>
      </c>
      <c r="C40" s="13" t="s">
        <v>82</v>
      </c>
      <c r="D40" s="11">
        <v>86</v>
      </c>
      <c r="E40" s="12"/>
      <c r="F40" s="12">
        <f t="shared" si="5"/>
        <v>0</v>
      </c>
      <c r="G40" s="12"/>
      <c r="H40" s="12">
        <f t="shared" si="6"/>
        <v>0</v>
      </c>
      <c r="I40" s="12"/>
      <c r="J40" s="12">
        <f t="shared" si="7"/>
        <v>0</v>
      </c>
      <c r="K40" s="12">
        <f t="shared" si="8"/>
        <v>0</v>
      </c>
      <c r="L40" s="12">
        <f t="shared" si="9"/>
        <v>0</v>
      </c>
      <c r="M40" s="13" t="s">
        <v>51</v>
      </c>
      <c r="N40" s="1" t="s">
        <v>178</v>
      </c>
      <c r="O40" s="1" t="s">
        <v>51</v>
      </c>
      <c r="P40" s="1" t="s">
        <v>51</v>
      </c>
      <c r="Q40" s="1" t="s">
        <v>56</v>
      </c>
      <c r="R40" s="1" t="s">
        <v>59</v>
      </c>
      <c r="S40" s="1" t="s">
        <v>59</v>
      </c>
      <c r="T40" s="1" t="s">
        <v>60</v>
      </c>
      <c r="AR40" s="1" t="s">
        <v>51</v>
      </c>
      <c r="AS40" s="1" t="s">
        <v>51</v>
      </c>
      <c r="AU40" s="1" t="s">
        <v>179</v>
      </c>
      <c r="AV40">
        <v>41</v>
      </c>
    </row>
    <row r="41" spans="1:48" ht="30" customHeight="1" x14ac:dyDescent="0.3">
      <c r="A41" s="13" t="s">
        <v>180</v>
      </c>
      <c r="B41" s="13" t="s">
        <v>181</v>
      </c>
      <c r="C41" s="13" t="s">
        <v>82</v>
      </c>
      <c r="D41" s="11">
        <v>716</v>
      </c>
      <c r="E41" s="12"/>
      <c r="F41" s="12">
        <f t="shared" si="5"/>
        <v>0</v>
      </c>
      <c r="G41" s="12"/>
      <c r="H41" s="12">
        <f t="shared" si="6"/>
        <v>0</v>
      </c>
      <c r="I41" s="12"/>
      <c r="J41" s="12">
        <f t="shared" si="7"/>
        <v>0</v>
      </c>
      <c r="K41" s="12">
        <f t="shared" si="8"/>
        <v>0</v>
      </c>
      <c r="L41" s="12">
        <f t="shared" si="9"/>
        <v>0</v>
      </c>
      <c r="M41" s="13" t="s">
        <v>51</v>
      </c>
      <c r="N41" s="1" t="s">
        <v>182</v>
      </c>
      <c r="O41" s="1" t="s">
        <v>51</v>
      </c>
      <c r="P41" s="1" t="s">
        <v>51</v>
      </c>
      <c r="Q41" s="1" t="s">
        <v>56</v>
      </c>
      <c r="R41" s="1" t="s">
        <v>59</v>
      </c>
      <c r="S41" s="1" t="s">
        <v>59</v>
      </c>
      <c r="T41" s="1" t="s">
        <v>60</v>
      </c>
      <c r="AR41" s="1" t="s">
        <v>51</v>
      </c>
      <c r="AS41" s="1" t="s">
        <v>51</v>
      </c>
      <c r="AU41" s="1" t="s">
        <v>183</v>
      </c>
      <c r="AV41">
        <v>42</v>
      </c>
    </row>
    <row r="42" spans="1:48" ht="30" customHeight="1" x14ac:dyDescent="0.3">
      <c r="A42" s="13" t="s">
        <v>184</v>
      </c>
      <c r="B42" s="13" t="s">
        <v>181</v>
      </c>
      <c r="C42" s="13" t="s">
        <v>82</v>
      </c>
      <c r="D42" s="11">
        <v>716</v>
      </c>
      <c r="E42" s="12"/>
      <c r="F42" s="12">
        <f t="shared" si="5"/>
        <v>0</v>
      </c>
      <c r="G42" s="12"/>
      <c r="H42" s="12">
        <f t="shared" si="6"/>
        <v>0</v>
      </c>
      <c r="I42" s="12"/>
      <c r="J42" s="12">
        <f t="shared" si="7"/>
        <v>0</v>
      </c>
      <c r="K42" s="12">
        <f t="shared" si="8"/>
        <v>0</v>
      </c>
      <c r="L42" s="12">
        <f t="shared" si="9"/>
        <v>0</v>
      </c>
      <c r="M42" s="13" t="s">
        <v>51</v>
      </c>
      <c r="N42" s="1" t="s">
        <v>185</v>
      </c>
      <c r="O42" s="1" t="s">
        <v>51</v>
      </c>
      <c r="P42" s="1" t="s">
        <v>51</v>
      </c>
      <c r="Q42" s="1" t="s">
        <v>56</v>
      </c>
      <c r="R42" s="1" t="s">
        <v>59</v>
      </c>
      <c r="S42" s="1" t="s">
        <v>59</v>
      </c>
      <c r="T42" s="1" t="s">
        <v>60</v>
      </c>
      <c r="AR42" s="1" t="s">
        <v>51</v>
      </c>
      <c r="AS42" s="1" t="s">
        <v>51</v>
      </c>
      <c r="AU42" s="1" t="s">
        <v>186</v>
      </c>
      <c r="AV42">
        <v>43</v>
      </c>
    </row>
    <row r="43" spans="1:48" ht="30" customHeight="1" x14ac:dyDescent="0.3">
      <c r="A43" s="13" t="s">
        <v>187</v>
      </c>
      <c r="B43" s="13" t="s">
        <v>188</v>
      </c>
      <c r="C43" s="13" t="s">
        <v>189</v>
      </c>
      <c r="D43" s="11">
        <v>4</v>
      </c>
      <c r="E43" s="12"/>
      <c r="F43" s="12">
        <f t="shared" si="5"/>
        <v>0</v>
      </c>
      <c r="G43" s="12"/>
      <c r="H43" s="12">
        <f t="shared" si="6"/>
        <v>0</v>
      </c>
      <c r="I43" s="12"/>
      <c r="J43" s="12">
        <f t="shared" si="7"/>
        <v>0</v>
      </c>
      <c r="K43" s="12">
        <f t="shared" si="8"/>
        <v>0</v>
      </c>
      <c r="L43" s="12">
        <f t="shared" si="9"/>
        <v>0</v>
      </c>
      <c r="M43" s="13" t="s">
        <v>51</v>
      </c>
      <c r="N43" s="1" t="s">
        <v>190</v>
      </c>
      <c r="O43" s="1" t="s">
        <v>51</v>
      </c>
      <c r="P43" s="1" t="s">
        <v>51</v>
      </c>
      <c r="Q43" s="1" t="s">
        <v>56</v>
      </c>
      <c r="R43" s="1" t="s">
        <v>59</v>
      </c>
      <c r="S43" s="1" t="s">
        <v>59</v>
      </c>
      <c r="T43" s="1" t="s">
        <v>60</v>
      </c>
      <c r="AR43" s="1" t="s">
        <v>51</v>
      </c>
      <c r="AS43" s="1" t="s">
        <v>51</v>
      </c>
      <c r="AU43" s="1" t="s">
        <v>191</v>
      </c>
      <c r="AV43">
        <v>44</v>
      </c>
    </row>
    <row r="44" spans="1:48" ht="30" customHeight="1" x14ac:dyDescent="0.3">
      <c r="A44" s="13" t="s">
        <v>192</v>
      </c>
      <c r="B44" s="13" t="s">
        <v>193</v>
      </c>
      <c r="C44" s="13" t="s">
        <v>189</v>
      </c>
      <c r="D44" s="11">
        <v>1</v>
      </c>
      <c r="E44" s="12"/>
      <c r="F44" s="12">
        <f t="shared" si="5"/>
        <v>0</v>
      </c>
      <c r="G44" s="12"/>
      <c r="H44" s="12">
        <f t="shared" si="6"/>
        <v>0</v>
      </c>
      <c r="I44" s="12"/>
      <c r="J44" s="12">
        <f t="shared" si="7"/>
        <v>0</v>
      </c>
      <c r="K44" s="12">
        <f t="shared" si="8"/>
        <v>0</v>
      </c>
      <c r="L44" s="12">
        <f t="shared" si="9"/>
        <v>0</v>
      </c>
      <c r="M44" s="13" t="s">
        <v>51</v>
      </c>
      <c r="N44" s="1" t="s">
        <v>194</v>
      </c>
      <c r="O44" s="1" t="s">
        <v>51</v>
      </c>
      <c r="P44" s="1" t="s">
        <v>51</v>
      </c>
      <c r="Q44" s="1" t="s">
        <v>56</v>
      </c>
      <c r="R44" s="1" t="s">
        <v>59</v>
      </c>
      <c r="S44" s="1" t="s">
        <v>59</v>
      </c>
      <c r="T44" s="1" t="s">
        <v>60</v>
      </c>
      <c r="AR44" s="1" t="s">
        <v>51</v>
      </c>
      <c r="AS44" s="1" t="s">
        <v>51</v>
      </c>
      <c r="AU44" s="1" t="s">
        <v>195</v>
      </c>
      <c r="AV44">
        <v>45</v>
      </c>
    </row>
    <row r="45" spans="1:48" ht="30" customHeight="1" x14ac:dyDescent="0.3">
      <c r="A45" s="13" t="s">
        <v>196</v>
      </c>
      <c r="B45" s="13" t="s">
        <v>188</v>
      </c>
      <c r="C45" s="13" t="s">
        <v>189</v>
      </c>
      <c r="D45" s="11">
        <v>8</v>
      </c>
      <c r="E45" s="12"/>
      <c r="F45" s="12">
        <f t="shared" si="5"/>
        <v>0</v>
      </c>
      <c r="G45" s="12"/>
      <c r="H45" s="12">
        <f t="shared" si="6"/>
        <v>0</v>
      </c>
      <c r="I45" s="12"/>
      <c r="J45" s="12">
        <f t="shared" si="7"/>
        <v>0</v>
      </c>
      <c r="K45" s="12">
        <f t="shared" si="8"/>
        <v>0</v>
      </c>
      <c r="L45" s="12">
        <f t="shared" si="9"/>
        <v>0</v>
      </c>
      <c r="M45" s="13" t="s">
        <v>51</v>
      </c>
      <c r="N45" s="1" t="s">
        <v>197</v>
      </c>
      <c r="O45" s="1" t="s">
        <v>51</v>
      </c>
      <c r="P45" s="1" t="s">
        <v>51</v>
      </c>
      <c r="Q45" s="1" t="s">
        <v>56</v>
      </c>
      <c r="R45" s="1" t="s">
        <v>59</v>
      </c>
      <c r="S45" s="1" t="s">
        <v>59</v>
      </c>
      <c r="T45" s="1" t="s">
        <v>60</v>
      </c>
      <c r="AR45" s="1" t="s">
        <v>51</v>
      </c>
      <c r="AS45" s="1" t="s">
        <v>51</v>
      </c>
      <c r="AU45" s="1" t="s">
        <v>198</v>
      </c>
      <c r="AV45">
        <v>46</v>
      </c>
    </row>
    <row r="46" spans="1:48" ht="30" customHeight="1" x14ac:dyDescent="0.3">
      <c r="A46" s="13" t="s">
        <v>199</v>
      </c>
      <c r="B46" s="13" t="s">
        <v>200</v>
      </c>
      <c r="C46" s="13" t="s">
        <v>201</v>
      </c>
      <c r="D46" s="11">
        <v>64</v>
      </c>
      <c r="E46" s="12"/>
      <c r="F46" s="12">
        <f t="shared" si="5"/>
        <v>0</v>
      </c>
      <c r="G46" s="12"/>
      <c r="H46" s="12">
        <f t="shared" si="6"/>
        <v>0</v>
      </c>
      <c r="I46" s="12"/>
      <c r="J46" s="12">
        <f t="shared" si="7"/>
        <v>0</v>
      </c>
      <c r="K46" s="12">
        <f t="shared" si="8"/>
        <v>0</v>
      </c>
      <c r="L46" s="12">
        <f t="shared" si="9"/>
        <v>0</v>
      </c>
      <c r="M46" s="13" t="s">
        <v>51</v>
      </c>
      <c r="N46" s="1" t="s">
        <v>202</v>
      </c>
      <c r="O46" s="1" t="s">
        <v>51</v>
      </c>
      <c r="P46" s="1" t="s">
        <v>51</v>
      </c>
      <c r="Q46" s="1" t="s">
        <v>56</v>
      </c>
      <c r="R46" s="1" t="s">
        <v>59</v>
      </c>
      <c r="S46" s="1" t="s">
        <v>59</v>
      </c>
      <c r="T46" s="1" t="s">
        <v>60</v>
      </c>
      <c r="AR46" s="1" t="s">
        <v>51</v>
      </c>
      <c r="AS46" s="1" t="s">
        <v>51</v>
      </c>
      <c r="AU46" s="1" t="s">
        <v>203</v>
      </c>
      <c r="AV46">
        <v>47</v>
      </c>
    </row>
    <row r="47" spans="1:48" ht="30" customHeight="1" x14ac:dyDescent="0.3">
      <c r="A47" s="13" t="s">
        <v>204</v>
      </c>
      <c r="B47" s="13" t="s">
        <v>205</v>
      </c>
      <c r="C47" s="13" t="s">
        <v>201</v>
      </c>
      <c r="D47" s="11">
        <v>4</v>
      </c>
      <c r="E47" s="12"/>
      <c r="F47" s="12">
        <f t="shared" si="5"/>
        <v>0</v>
      </c>
      <c r="G47" s="12"/>
      <c r="H47" s="12">
        <f t="shared" si="6"/>
        <v>0</v>
      </c>
      <c r="I47" s="12"/>
      <c r="J47" s="12">
        <f t="shared" si="7"/>
        <v>0</v>
      </c>
      <c r="K47" s="12">
        <f t="shared" si="8"/>
        <v>0</v>
      </c>
      <c r="L47" s="12">
        <f t="shared" si="9"/>
        <v>0</v>
      </c>
      <c r="M47" s="13" t="s">
        <v>51</v>
      </c>
      <c r="N47" s="1" t="s">
        <v>206</v>
      </c>
      <c r="O47" s="1" t="s">
        <v>51</v>
      </c>
      <c r="P47" s="1" t="s">
        <v>51</v>
      </c>
      <c r="Q47" s="1" t="s">
        <v>56</v>
      </c>
      <c r="R47" s="1" t="s">
        <v>59</v>
      </c>
      <c r="S47" s="1" t="s">
        <v>59</v>
      </c>
      <c r="T47" s="1" t="s">
        <v>60</v>
      </c>
      <c r="AR47" s="1" t="s">
        <v>51</v>
      </c>
      <c r="AS47" s="1" t="s">
        <v>51</v>
      </c>
      <c r="AU47" s="1" t="s">
        <v>207</v>
      </c>
      <c r="AV47">
        <v>48</v>
      </c>
    </row>
    <row r="48" spans="1:48" ht="30" customHeight="1" x14ac:dyDescent="0.3">
      <c r="A48" s="13" t="s">
        <v>208</v>
      </c>
      <c r="B48" s="13" t="s">
        <v>209</v>
      </c>
      <c r="C48" s="13" t="s">
        <v>210</v>
      </c>
      <c r="D48" s="40">
        <v>2</v>
      </c>
      <c r="E48" s="12"/>
      <c r="F48" s="12">
        <f t="shared" si="5"/>
        <v>0</v>
      </c>
      <c r="G48" s="12"/>
      <c r="H48" s="12">
        <f t="shared" si="6"/>
        <v>0</v>
      </c>
      <c r="I48" s="12"/>
      <c r="J48" s="12">
        <f t="shared" si="7"/>
        <v>0</v>
      </c>
      <c r="K48" s="12">
        <f t="shared" si="8"/>
        <v>0</v>
      </c>
      <c r="L48" s="12">
        <f t="shared" si="9"/>
        <v>0</v>
      </c>
      <c r="M48" s="13" t="s">
        <v>51</v>
      </c>
      <c r="N48" s="1" t="s">
        <v>211</v>
      </c>
      <c r="O48" s="1" t="s">
        <v>51</v>
      </c>
      <c r="P48" s="1" t="s">
        <v>51</v>
      </c>
      <c r="Q48" s="1" t="s">
        <v>56</v>
      </c>
      <c r="R48" s="1" t="s">
        <v>59</v>
      </c>
      <c r="S48" s="1" t="s">
        <v>59</v>
      </c>
      <c r="T48" s="1" t="s">
        <v>60</v>
      </c>
      <c r="AR48" s="1" t="s">
        <v>51</v>
      </c>
      <c r="AS48" s="1" t="s">
        <v>51</v>
      </c>
      <c r="AU48" s="1" t="s">
        <v>212</v>
      </c>
      <c r="AV48">
        <v>49</v>
      </c>
    </row>
    <row r="49" spans="1:48" ht="30" customHeight="1" x14ac:dyDescent="0.3">
      <c r="A49" s="13" t="s">
        <v>213</v>
      </c>
      <c r="B49" s="13" t="s">
        <v>209</v>
      </c>
      <c r="C49" s="13" t="s">
        <v>210</v>
      </c>
      <c r="D49" s="40">
        <v>2</v>
      </c>
      <c r="E49" s="12"/>
      <c r="F49" s="12">
        <f t="shared" si="5"/>
        <v>0</v>
      </c>
      <c r="G49" s="12"/>
      <c r="H49" s="12">
        <f t="shared" si="6"/>
        <v>0</v>
      </c>
      <c r="I49" s="12"/>
      <c r="J49" s="12">
        <f t="shared" si="7"/>
        <v>0</v>
      </c>
      <c r="K49" s="12">
        <f t="shared" si="8"/>
        <v>0</v>
      </c>
      <c r="L49" s="12">
        <f t="shared" si="9"/>
        <v>0</v>
      </c>
      <c r="M49" s="13" t="s">
        <v>51</v>
      </c>
      <c r="N49" s="1" t="s">
        <v>214</v>
      </c>
      <c r="O49" s="1" t="s">
        <v>51</v>
      </c>
      <c r="P49" s="1" t="s">
        <v>51</v>
      </c>
      <c r="Q49" s="1" t="s">
        <v>56</v>
      </c>
      <c r="R49" s="1" t="s">
        <v>59</v>
      </c>
      <c r="S49" s="1" t="s">
        <v>59</v>
      </c>
      <c r="T49" s="1" t="s">
        <v>60</v>
      </c>
      <c r="AR49" s="1" t="s">
        <v>51</v>
      </c>
      <c r="AS49" s="1" t="s">
        <v>51</v>
      </c>
      <c r="AU49" s="1" t="s">
        <v>215</v>
      </c>
      <c r="AV49">
        <v>50</v>
      </c>
    </row>
    <row r="50" spans="1:48" ht="30" customHeight="1" x14ac:dyDescent="0.3">
      <c r="A50" s="13" t="s">
        <v>216</v>
      </c>
      <c r="B50" s="13" t="s">
        <v>209</v>
      </c>
      <c r="C50" s="13" t="s">
        <v>210</v>
      </c>
      <c r="D50" s="40">
        <v>2</v>
      </c>
      <c r="E50" s="12"/>
      <c r="F50" s="12">
        <f t="shared" si="5"/>
        <v>0</v>
      </c>
      <c r="G50" s="12"/>
      <c r="H50" s="12">
        <f t="shared" si="6"/>
        <v>0</v>
      </c>
      <c r="I50" s="12"/>
      <c r="J50" s="12">
        <f t="shared" si="7"/>
        <v>0</v>
      </c>
      <c r="K50" s="12">
        <f t="shared" si="8"/>
        <v>0</v>
      </c>
      <c r="L50" s="12">
        <f t="shared" si="9"/>
        <v>0</v>
      </c>
      <c r="M50" s="13" t="s">
        <v>51</v>
      </c>
      <c r="N50" s="1" t="s">
        <v>217</v>
      </c>
      <c r="O50" s="1" t="s">
        <v>51</v>
      </c>
      <c r="P50" s="1" t="s">
        <v>51</v>
      </c>
      <c r="Q50" s="1" t="s">
        <v>56</v>
      </c>
      <c r="R50" s="1" t="s">
        <v>59</v>
      </c>
      <c r="S50" s="1" t="s">
        <v>59</v>
      </c>
      <c r="T50" s="1" t="s">
        <v>60</v>
      </c>
      <c r="AR50" s="1" t="s">
        <v>51</v>
      </c>
      <c r="AS50" s="1" t="s">
        <v>51</v>
      </c>
      <c r="AU50" s="1" t="s">
        <v>218</v>
      </c>
      <c r="AV50">
        <v>51</v>
      </c>
    </row>
    <row r="51" spans="1:48" ht="30" customHeight="1" x14ac:dyDescent="0.3">
      <c r="A51" s="13" t="s">
        <v>219</v>
      </c>
      <c r="B51" s="13" t="s">
        <v>209</v>
      </c>
      <c r="C51" s="13" t="s">
        <v>210</v>
      </c>
      <c r="D51" s="40">
        <v>2</v>
      </c>
      <c r="E51" s="12"/>
      <c r="F51" s="12">
        <f t="shared" si="5"/>
        <v>0</v>
      </c>
      <c r="G51" s="12"/>
      <c r="H51" s="12">
        <f t="shared" si="6"/>
        <v>0</v>
      </c>
      <c r="I51" s="12"/>
      <c r="J51" s="12">
        <f t="shared" si="7"/>
        <v>0</v>
      </c>
      <c r="K51" s="12">
        <f t="shared" si="8"/>
        <v>0</v>
      </c>
      <c r="L51" s="12">
        <f t="shared" si="9"/>
        <v>0</v>
      </c>
      <c r="M51" s="13" t="s">
        <v>51</v>
      </c>
      <c r="N51" s="1" t="s">
        <v>220</v>
      </c>
      <c r="O51" s="1" t="s">
        <v>51</v>
      </c>
      <c r="P51" s="1" t="s">
        <v>51</v>
      </c>
      <c r="Q51" s="1" t="s">
        <v>56</v>
      </c>
      <c r="R51" s="1" t="s">
        <v>59</v>
      </c>
      <c r="S51" s="1" t="s">
        <v>59</v>
      </c>
      <c r="T51" s="1" t="s">
        <v>60</v>
      </c>
      <c r="AR51" s="1" t="s">
        <v>51</v>
      </c>
      <c r="AS51" s="1" t="s">
        <v>51</v>
      </c>
      <c r="AU51" s="1" t="s">
        <v>221</v>
      </c>
      <c r="AV51">
        <v>52</v>
      </c>
    </row>
    <row r="52" spans="1:48" ht="30" customHeight="1" x14ac:dyDescent="0.3">
      <c r="A52" s="13" t="s">
        <v>222</v>
      </c>
      <c r="B52" s="13" t="s">
        <v>209</v>
      </c>
      <c r="C52" s="13" t="s">
        <v>210</v>
      </c>
      <c r="D52" s="40">
        <v>3</v>
      </c>
      <c r="E52" s="12"/>
      <c r="F52" s="12">
        <f t="shared" si="5"/>
        <v>0</v>
      </c>
      <c r="G52" s="12"/>
      <c r="H52" s="12">
        <f t="shared" si="6"/>
        <v>0</v>
      </c>
      <c r="I52" s="12"/>
      <c r="J52" s="12">
        <f t="shared" si="7"/>
        <v>0</v>
      </c>
      <c r="K52" s="12">
        <f t="shared" si="8"/>
        <v>0</v>
      </c>
      <c r="L52" s="12">
        <f t="shared" si="9"/>
        <v>0</v>
      </c>
      <c r="M52" s="13" t="s">
        <v>51</v>
      </c>
      <c r="N52" s="1" t="s">
        <v>223</v>
      </c>
      <c r="O52" s="1" t="s">
        <v>51</v>
      </c>
      <c r="P52" s="1" t="s">
        <v>51</v>
      </c>
      <c r="Q52" s="1" t="s">
        <v>56</v>
      </c>
      <c r="R52" s="1" t="s">
        <v>59</v>
      </c>
      <c r="S52" s="1" t="s">
        <v>59</v>
      </c>
      <c r="T52" s="1" t="s">
        <v>60</v>
      </c>
      <c r="AR52" s="1" t="s">
        <v>51</v>
      </c>
      <c r="AS52" s="1" t="s">
        <v>51</v>
      </c>
      <c r="AU52" s="1" t="s">
        <v>224</v>
      </c>
      <c r="AV52">
        <v>53</v>
      </c>
    </row>
    <row r="53" spans="1:48" ht="30" customHeight="1" x14ac:dyDescent="0.3">
      <c r="A53" s="13" t="s">
        <v>225</v>
      </c>
      <c r="B53" s="13" t="s">
        <v>209</v>
      </c>
      <c r="C53" s="13" t="s">
        <v>210</v>
      </c>
      <c r="D53" s="40">
        <v>3</v>
      </c>
      <c r="E53" s="12"/>
      <c r="F53" s="12">
        <f t="shared" si="5"/>
        <v>0</v>
      </c>
      <c r="G53" s="12"/>
      <c r="H53" s="12">
        <f t="shared" si="6"/>
        <v>0</v>
      </c>
      <c r="I53" s="12"/>
      <c r="J53" s="12">
        <f t="shared" si="7"/>
        <v>0</v>
      </c>
      <c r="K53" s="12">
        <f t="shared" si="8"/>
        <v>0</v>
      </c>
      <c r="L53" s="12">
        <f t="shared" si="9"/>
        <v>0</v>
      </c>
      <c r="M53" s="13" t="s">
        <v>51</v>
      </c>
      <c r="N53" s="1" t="s">
        <v>226</v>
      </c>
      <c r="O53" s="1" t="s">
        <v>51</v>
      </c>
      <c r="P53" s="1" t="s">
        <v>51</v>
      </c>
      <c r="Q53" s="1" t="s">
        <v>56</v>
      </c>
      <c r="R53" s="1" t="s">
        <v>59</v>
      </c>
      <c r="S53" s="1" t="s">
        <v>59</v>
      </c>
      <c r="T53" s="1" t="s">
        <v>60</v>
      </c>
      <c r="AR53" s="1" t="s">
        <v>51</v>
      </c>
      <c r="AS53" s="1" t="s">
        <v>51</v>
      </c>
      <c r="AU53" s="1" t="s">
        <v>227</v>
      </c>
      <c r="AV53">
        <v>54</v>
      </c>
    </row>
    <row r="54" spans="1:48" ht="30" customHeight="1" x14ac:dyDescent="0.3">
      <c r="A54" s="13" t="s">
        <v>228</v>
      </c>
      <c r="B54" s="13" t="s">
        <v>209</v>
      </c>
      <c r="C54" s="13" t="s">
        <v>210</v>
      </c>
      <c r="D54" s="40">
        <v>2</v>
      </c>
      <c r="E54" s="12"/>
      <c r="F54" s="12">
        <f t="shared" si="5"/>
        <v>0</v>
      </c>
      <c r="G54" s="12"/>
      <c r="H54" s="12">
        <f t="shared" si="6"/>
        <v>0</v>
      </c>
      <c r="I54" s="12"/>
      <c r="J54" s="12">
        <f t="shared" si="7"/>
        <v>0</v>
      </c>
      <c r="K54" s="12">
        <f t="shared" si="8"/>
        <v>0</v>
      </c>
      <c r="L54" s="12">
        <f t="shared" si="9"/>
        <v>0</v>
      </c>
      <c r="M54" s="13" t="s">
        <v>51</v>
      </c>
      <c r="N54" s="1" t="s">
        <v>229</v>
      </c>
      <c r="O54" s="1" t="s">
        <v>51</v>
      </c>
      <c r="P54" s="1" t="s">
        <v>51</v>
      </c>
      <c r="Q54" s="1" t="s">
        <v>56</v>
      </c>
      <c r="R54" s="1" t="s">
        <v>59</v>
      </c>
      <c r="S54" s="1" t="s">
        <v>59</v>
      </c>
      <c r="T54" s="1" t="s">
        <v>60</v>
      </c>
      <c r="AR54" s="1" t="s">
        <v>51</v>
      </c>
      <c r="AS54" s="1" t="s">
        <v>51</v>
      </c>
      <c r="AU54" s="1" t="s">
        <v>230</v>
      </c>
      <c r="AV54">
        <v>55</v>
      </c>
    </row>
    <row r="55" spans="1:48" ht="30" customHeight="1" x14ac:dyDescent="0.3">
      <c r="A55" s="13" t="s">
        <v>231</v>
      </c>
      <c r="B55" s="13" t="s">
        <v>232</v>
      </c>
      <c r="C55" s="13" t="s">
        <v>233</v>
      </c>
      <c r="D55" s="11">
        <v>5</v>
      </c>
      <c r="E55" s="12"/>
      <c r="F55" s="12">
        <f t="shared" si="5"/>
        <v>0</v>
      </c>
      <c r="G55" s="12"/>
      <c r="H55" s="12">
        <f t="shared" si="6"/>
        <v>0</v>
      </c>
      <c r="I55" s="12"/>
      <c r="J55" s="12">
        <f t="shared" si="7"/>
        <v>0</v>
      </c>
      <c r="K55" s="12">
        <f t="shared" si="8"/>
        <v>0</v>
      </c>
      <c r="L55" s="12">
        <f t="shared" si="9"/>
        <v>0</v>
      </c>
      <c r="M55" s="13" t="s">
        <v>234</v>
      </c>
      <c r="N55" s="1" t="s">
        <v>235</v>
      </c>
      <c r="O55" s="1" t="s">
        <v>51</v>
      </c>
      <c r="P55" s="1" t="s">
        <v>51</v>
      </c>
      <c r="Q55" s="1" t="s">
        <v>56</v>
      </c>
      <c r="R55" s="1" t="s">
        <v>60</v>
      </c>
      <c r="S55" s="1" t="s">
        <v>59</v>
      </c>
      <c r="T55" s="1" t="s">
        <v>59</v>
      </c>
      <c r="AR55" s="1" t="s">
        <v>51</v>
      </c>
      <c r="AS55" s="1" t="s">
        <v>51</v>
      </c>
      <c r="AU55" s="1" t="s">
        <v>236</v>
      </c>
      <c r="AV55">
        <v>122</v>
      </c>
    </row>
    <row r="56" spans="1:48" ht="30" customHeight="1" x14ac:dyDescent="0.3">
      <c r="A56" s="13" t="s">
        <v>231</v>
      </c>
      <c r="B56" s="13" t="s">
        <v>237</v>
      </c>
      <c r="C56" s="13" t="s">
        <v>233</v>
      </c>
      <c r="D56" s="11">
        <v>1</v>
      </c>
      <c r="E56" s="12"/>
      <c r="F56" s="12">
        <f t="shared" si="5"/>
        <v>0</v>
      </c>
      <c r="G56" s="12"/>
      <c r="H56" s="12">
        <f t="shared" si="6"/>
        <v>0</v>
      </c>
      <c r="I56" s="12"/>
      <c r="J56" s="12">
        <f t="shared" si="7"/>
        <v>0</v>
      </c>
      <c r="K56" s="12">
        <f t="shared" si="8"/>
        <v>0</v>
      </c>
      <c r="L56" s="12">
        <f t="shared" si="9"/>
        <v>0</v>
      </c>
      <c r="M56" s="13" t="s">
        <v>238</v>
      </c>
      <c r="N56" s="1" t="s">
        <v>239</v>
      </c>
      <c r="O56" s="1" t="s">
        <v>51</v>
      </c>
      <c r="P56" s="1" t="s">
        <v>51</v>
      </c>
      <c r="Q56" s="1" t="s">
        <v>56</v>
      </c>
      <c r="R56" s="1" t="s">
        <v>60</v>
      </c>
      <c r="S56" s="1" t="s">
        <v>59</v>
      </c>
      <c r="T56" s="1" t="s">
        <v>59</v>
      </c>
      <c r="AR56" s="1" t="s">
        <v>51</v>
      </c>
      <c r="AS56" s="1" t="s">
        <v>51</v>
      </c>
      <c r="AU56" s="1" t="s">
        <v>240</v>
      </c>
      <c r="AV56">
        <v>123</v>
      </c>
    </row>
    <row r="57" spans="1:48" ht="30" customHeight="1" x14ac:dyDescent="0.3">
      <c r="A57" s="11"/>
      <c r="B57" s="11"/>
      <c r="C57" s="11"/>
      <c r="D57" s="11"/>
      <c r="E57" s="12"/>
      <c r="F57" s="12"/>
      <c r="G57" s="12"/>
      <c r="H57" s="12"/>
      <c r="I57" s="12"/>
      <c r="J57" s="12"/>
      <c r="K57" s="12"/>
      <c r="L57" s="12"/>
      <c r="M57" s="11"/>
      <c r="Q57" s="1" t="s">
        <v>56</v>
      </c>
    </row>
    <row r="58" spans="1:48" ht="30" customHeight="1" x14ac:dyDescent="0.3">
      <c r="A58" s="11"/>
      <c r="B58" s="11"/>
      <c r="C58" s="11"/>
      <c r="D58" s="11"/>
      <c r="E58" s="12"/>
      <c r="F58" s="12"/>
      <c r="G58" s="12"/>
      <c r="H58" s="12"/>
      <c r="I58" s="12"/>
      <c r="J58" s="12"/>
      <c r="K58" s="12"/>
      <c r="L58" s="12"/>
      <c r="M58" s="11"/>
      <c r="Q58" s="1" t="s">
        <v>56</v>
      </c>
    </row>
    <row r="59" spans="1:48" ht="30" customHeight="1" x14ac:dyDescent="0.3">
      <c r="A59" s="11"/>
      <c r="B59" s="11"/>
      <c r="C59" s="11"/>
      <c r="D59" s="11"/>
      <c r="E59" s="12"/>
      <c r="F59" s="12"/>
      <c r="G59" s="12"/>
      <c r="H59" s="12"/>
      <c r="I59" s="12"/>
      <c r="J59" s="12"/>
      <c r="K59" s="12"/>
      <c r="L59" s="12"/>
      <c r="M59" s="11"/>
      <c r="Q59" s="1" t="s">
        <v>56</v>
      </c>
    </row>
    <row r="60" spans="1:48" ht="30" customHeight="1" x14ac:dyDescent="0.3">
      <c r="A60" s="11"/>
      <c r="B60" s="11"/>
      <c r="C60" s="11"/>
      <c r="D60" s="11"/>
      <c r="E60" s="12"/>
      <c r="F60" s="12"/>
      <c r="G60" s="12"/>
      <c r="H60" s="12"/>
      <c r="I60" s="12"/>
      <c r="J60" s="12"/>
      <c r="K60" s="12"/>
      <c r="L60" s="12"/>
      <c r="M60" s="11"/>
      <c r="Q60" s="1" t="s">
        <v>56</v>
      </c>
    </row>
    <row r="61" spans="1:48" ht="30" customHeight="1" x14ac:dyDescent="0.3">
      <c r="A61" s="11"/>
      <c r="B61" s="11"/>
      <c r="C61" s="11"/>
      <c r="D61" s="11"/>
      <c r="E61" s="12"/>
      <c r="F61" s="12"/>
      <c r="G61" s="12"/>
      <c r="H61" s="12"/>
      <c r="I61" s="12"/>
      <c r="J61" s="12"/>
      <c r="K61" s="12"/>
      <c r="L61" s="12"/>
      <c r="M61" s="11"/>
      <c r="Q61" s="1" t="s">
        <v>56</v>
      </c>
    </row>
    <row r="62" spans="1:48" ht="30" customHeight="1" x14ac:dyDescent="0.3">
      <c r="A62" s="11"/>
      <c r="B62" s="11"/>
      <c r="C62" s="11"/>
      <c r="D62" s="11"/>
      <c r="E62" s="12"/>
      <c r="F62" s="12"/>
      <c r="G62" s="12"/>
      <c r="H62" s="12"/>
      <c r="I62" s="12"/>
      <c r="J62" s="12"/>
      <c r="K62" s="12"/>
      <c r="L62" s="12"/>
      <c r="M62" s="11"/>
      <c r="Q62" s="1" t="s">
        <v>56</v>
      </c>
    </row>
    <row r="63" spans="1:48" ht="30" customHeight="1" x14ac:dyDescent="0.3">
      <c r="A63" s="11"/>
      <c r="B63" s="11"/>
      <c r="C63" s="11"/>
      <c r="D63" s="11"/>
      <c r="E63" s="12"/>
      <c r="F63" s="12"/>
      <c r="G63" s="12"/>
      <c r="H63" s="12"/>
      <c r="I63" s="12"/>
      <c r="J63" s="12"/>
      <c r="K63" s="12"/>
      <c r="L63" s="12"/>
      <c r="M63" s="11"/>
      <c r="Q63" s="1" t="s">
        <v>56</v>
      </c>
    </row>
    <row r="64" spans="1:48" ht="30" customHeight="1" x14ac:dyDescent="0.3">
      <c r="A64" s="11"/>
      <c r="B64" s="11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1"/>
      <c r="Q64" s="1" t="s">
        <v>56</v>
      </c>
    </row>
    <row r="65" spans="1:48" ht="30" customHeight="1" x14ac:dyDescent="0.3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  <c r="Q65" s="1" t="s">
        <v>56</v>
      </c>
    </row>
    <row r="66" spans="1:48" ht="30" customHeight="1" x14ac:dyDescent="0.3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  <c r="Q66" s="1" t="s">
        <v>56</v>
      </c>
    </row>
    <row r="67" spans="1:48" ht="30" customHeight="1" x14ac:dyDescent="0.3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  <c r="Q67" s="1" t="s">
        <v>56</v>
      </c>
    </row>
    <row r="68" spans="1:48" ht="30" customHeight="1" x14ac:dyDescent="0.3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  <c r="Q68" s="1" t="s">
        <v>56</v>
      </c>
    </row>
    <row r="69" spans="1:48" ht="30" customHeight="1" x14ac:dyDescent="0.3">
      <c r="A69" s="11"/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  <c r="Q69" s="1" t="s">
        <v>56</v>
      </c>
    </row>
    <row r="70" spans="1:48" ht="30" customHeight="1" x14ac:dyDescent="0.3">
      <c r="A70" s="11"/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  <c r="Q70" s="1" t="s">
        <v>56</v>
      </c>
    </row>
    <row r="71" spans="1:48" ht="30" customHeight="1" x14ac:dyDescent="0.3">
      <c r="A71" s="11"/>
      <c r="B71" s="11"/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  <c r="Q71" s="1" t="s">
        <v>56</v>
      </c>
    </row>
    <row r="72" spans="1:48" ht="30" customHeight="1" x14ac:dyDescent="0.3">
      <c r="A72" s="11"/>
      <c r="B72" s="11"/>
      <c r="C72" s="11"/>
      <c r="D72" s="11"/>
      <c r="E72" s="12"/>
      <c r="F72" s="12"/>
      <c r="G72" s="12"/>
      <c r="H72" s="12"/>
      <c r="I72" s="12"/>
      <c r="J72" s="12"/>
      <c r="K72" s="12"/>
      <c r="L72" s="12"/>
      <c r="M72" s="11"/>
      <c r="Q72" s="1" t="s">
        <v>56</v>
      </c>
    </row>
    <row r="73" spans="1:48" ht="30" customHeight="1" x14ac:dyDescent="0.3">
      <c r="A73" s="13" t="s">
        <v>241</v>
      </c>
      <c r="B73" s="11"/>
      <c r="C73" s="11"/>
      <c r="D73" s="11"/>
      <c r="E73" s="12"/>
      <c r="F73" s="12">
        <f>SUMIF(Q5:Q72,"010101",F5:F72)</f>
        <v>0</v>
      </c>
      <c r="G73" s="12"/>
      <c r="H73" s="12">
        <f>SUMIF(Q5:Q72,"010101",H5:H72)</f>
        <v>0</v>
      </c>
      <c r="I73" s="12"/>
      <c r="J73" s="12">
        <f>SUMIF(Q5:Q72,"010101",J5:J72)</f>
        <v>0</v>
      </c>
      <c r="K73" s="12"/>
      <c r="L73" s="12">
        <f>SUMIF(Q5:Q72,"010101",L5:L72)</f>
        <v>0</v>
      </c>
      <c r="M73" s="11"/>
      <c r="N73" t="s">
        <v>242</v>
      </c>
    </row>
    <row r="74" spans="1:48" ht="30" customHeight="1" x14ac:dyDescent="0.3">
      <c r="A74" s="13" t="s">
        <v>243</v>
      </c>
      <c r="B74" s="13" t="s">
        <v>51</v>
      </c>
      <c r="C74" s="11"/>
      <c r="D74" s="11"/>
      <c r="E74" s="12"/>
      <c r="F74" s="12"/>
      <c r="G74" s="12"/>
      <c r="H74" s="12"/>
      <c r="I74" s="12"/>
      <c r="J74" s="12"/>
      <c r="K74" s="12"/>
      <c r="L74" s="12"/>
      <c r="M74" s="11"/>
      <c r="Q74" s="1" t="s">
        <v>244</v>
      </c>
    </row>
    <row r="75" spans="1:48" ht="30" customHeight="1" x14ac:dyDescent="0.3">
      <c r="A75" s="13" t="s">
        <v>57</v>
      </c>
      <c r="B75" s="13" t="s">
        <v>51</v>
      </c>
      <c r="C75" s="13" t="s">
        <v>51</v>
      </c>
      <c r="D75" s="11"/>
      <c r="E75" s="12"/>
      <c r="F75" s="12">
        <f t="shared" ref="F75:F104" si="10">TRUNC(E75*D75, 0)</f>
        <v>0</v>
      </c>
      <c r="G75" s="12"/>
      <c r="H75" s="12">
        <f t="shared" ref="H75:H104" si="11">TRUNC(G75*D75, 0)</f>
        <v>0</v>
      </c>
      <c r="I75" s="12"/>
      <c r="J75" s="12">
        <f t="shared" ref="J75:J104" si="12">TRUNC(I75*D75, 0)</f>
        <v>0</v>
      </c>
      <c r="K75" s="12">
        <f t="shared" ref="K75:K104" si="13">TRUNC(E75+G75+I75, 0)</f>
        <v>0</v>
      </c>
      <c r="L75" s="12">
        <f t="shared" ref="L75:L104" si="14">TRUNC(F75+H75+J75, 0)</f>
        <v>0</v>
      </c>
      <c r="M75" s="13" t="s">
        <v>51</v>
      </c>
      <c r="N75" s="1" t="s">
        <v>245</v>
      </c>
      <c r="O75" s="1" t="s">
        <v>51</v>
      </c>
      <c r="P75" s="1" t="s">
        <v>51</v>
      </c>
      <c r="Q75" s="1" t="s">
        <v>244</v>
      </c>
      <c r="R75" s="1" t="s">
        <v>59</v>
      </c>
      <c r="S75" s="1" t="s">
        <v>59</v>
      </c>
      <c r="T75" s="1" t="s">
        <v>60</v>
      </c>
      <c r="AR75" s="1" t="s">
        <v>51</v>
      </c>
      <c r="AS75" s="1" t="s">
        <v>51</v>
      </c>
      <c r="AU75" s="1" t="s">
        <v>246</v>
      </c>
      <c r="AV75">
        <v>56</v>
      </c>
    </row>
    <row r="76" spans="1:48" ht="30" customHeight="1" x14ac:dyDescent="0.3">
      <c r="A76" s="13" t="s">
        <v>62</v>
      </c>
      <c r="B76" s="13" t="s">
        <v>247</v>
      </c>
      <c r="C76" s="13" t="s">
        <v>64</v>
      </c>
      <c r="D76" s="11">
        <v>1</v>
      </c>
      <c r="E76" s="12"/>
      <c r="F76" s="12">
        <f t="shared" si="10"/>
        <v>0</v>
      </c>
      <c r="G76" s="12"/>
      <c r="H76" s="12">
        <f t="shared" si="11"/>
        <v>0</v>
      </c>
      <c r="I76" s="12"/>
      <c r="J76" s="12">
        <f t="shared" si="12"/>
        <v>0</v>
      </c>
      <c r="K76" s="12">
        <f t="shared" si="13"/>
        <v>0</v>
      </c>
      <c r="L76" s="12">
        <f t="shared" si="14"/>
        <v>0</v>
      </c>
      <c r="M76" s="13" t="s">
        <v>51</v>
      </c>
      <c r="N76" s="1" t="s">
        <v>248</v>
      </c>
      <c r="O76" s="1" t="s">
        <v>51</v>
      </c>
      <c r="P76" s="1" t="s">
        <v>51</v>
      </c>
      <c r="Q76" s="1" t="s">
        <v>244</v>
      </c>
      <c r="R76" s="1" t="s">
        <v>59</v>
      </c>
      <c r="S76" s="1" t="s">
        <v>59</v>
      </c>
      <c r="T76" s="1" t="s">
        <v>60</v>
      </c>
      <c r="AR76" s="1" t="s">
        <v>51</v>
      </c>
      <c r="AS76" s="1" t="s">
        <v>51</v>
      </c>
      <c r="AU76" s="1" t="s">
        <v>249</v>
      </c>
      <c r="AV76">
        <v>57</v>
      </c>
    </row>
    <row r="77" spans="1:48" ht="30" customHeight="1" x14ac:dyDescent="0.3">
      <c r="A77" s="13" t="s">
        <v>62</v>
      </c>
      <c r="B77" s="13" t="s">
        <v>250</v>
      </c>
      <c r="C77" s="13" t="s">
        <v>64</v>
      </c>
      <c r="D77" s="11">
        <v>2</v>
      </c>
      <c r="E77" s="12"/>
      <c r="F77" s="12">
        <f t="shared" si="10"/>
        <v>0</v>
      </c>
      <c r="G77" s="12"/>
      <c r="H77" s="12">
        <f t="shared" si="11"/>
        <v>0</v>
      </c>
      <c r="I77" s="12"/>
      <c r="J77" s="12">
        <f t="shared" si="12"/>
        <v>0</v>
      </c>
      <c r="K77" s="12">
        <f t="shared" si="13"/>
        <v>0</v>
      </c>
      <c r="L77" s="12">
        <f t="shared" si="14"/>
        <v>0</v>
      </c>
      <c r="M77" s="13" t="s">
        <v>51</v>
      </c>
      <c r="N77" s="1" t="s">
        <v>251</v>
      </c>
      <c r="O77" s="1" t="s">
        <v>51</v>
      </c>
      <c r="P77" s="1" t="s">
        <v>51</v>
      </c>
      <c r="Q77" s="1" t="s">
        <v>244</v>
      </c>
      <c r="R77" s="1" t="s">
        <v>59</v>
      </c>
      <c r="S77" s="1" t="s">
        <v>59</v>
      </c>
      <c r="T77" s="1" t="s">
        <v>60</v>
      </c>
      <c r="AR77" s="1" t="s">
        <v>51</v>
      </c>
      <c r="AS77" s="1" t="s">
        <v>51</v>
      </c>
      <c r="AU77" s="1" t="s">
        <v>252</v>
      </c>
      <c r="AV77">
        <v>58</v>
      </c>
    </row>
    <row r="78" spans="1:48" ht="30" customHeight="1" x14ac:dyDescent="0.3">
      <c r="A78" s="13" t="s">
        <v>253</v>
      </c>
      <c r="B78" s="13" t="s">
        <v>254</v>
      </c>
      <c r="C78" s="13" t="s">
        <v>64</v>
      </c>
      <c r="D78" s="11">
        <v>2</v>
      </c>
      <c r="E78" s="12"/>
      <c r="F78" s="12">
        <f t="shared" si="10"/>
        <v>0</v>
      </c>
      <c r="G78" s="12"/>
      <c r="H78" s="12">
        <f t="shared" si="11"/>
        <v>0</v>
      </c>
      <c r="I78" s="12"/>
      <c r="J78" s="12">
        <f t="shared" si="12"/>
        <v>0</v>
      </c>
      <c r="K78" s="12">
        <f t="shared" si="13"/>
        <v>0</v>
      </c>
      <c r="L78" s="12">
        <f t="shared" si="14"/>
        <v>0</v>
      </c>
      <c r="M78" s="13" t="s">
        <v>51</v>
      </c>
      <c r="N78" s="1" t="s">
        <v>255</v>
      </c>
      <c r="O78" s="1" t="s">
        <v>51</v>
      </c>
      <c r="P78" s="1" t="s">
        <v>51</v>
      </c>
      <c r="Q78" s="1" t="s">
        <v>244</v>
      </c>
      <c r="R78" s="1" t="s">
        <v>59</v>
      </c>
      <c r="S78" s="1" t="s">
        <v>59</v>
      </c>
      <c r="T78" s="1" t="s">
        <v>60</v>
      </c>
      <c r="AR78" s="1" t="s">
        <v>51</v>
      </c>
      <c r="AS78" s="1" t="s">
        <v>51</v>
      </c>
      <c r="AU78" s="1" t="s">
        <v>256</v>
      </c>
      <c r="AV78">
        <v>59</v>
      </c>
    </row>
    <row r="79" spans="1:48" ht="30" customHeight="1" x14ac:dyDescent="0.3">
      <c r="A79" s="13" t="s">
        <v>67</v>
      </c>
      <c r="B79" s="13" t="s">
        <v>257</v>
      </c>
      <c r="C79" s="13" t="s">
        <v>64</v>
      </c>
      <c r="D79" s="11">
        <v>6</v>
      </c>
      <c r="E79" s="12"/>
      <c r="F79" s="12">
        <f t="shared" si="10"/>
        <v>0</v>
      </c>
      <c r="G79" s="12"/>
      <c r="H79" s="12">
        <f t="shared" si="11"/>
        <v>0</v>
      </c>
      <c r="I79" s="12"/>
      <c r="J79" s="12">
        <f t="shared" si="12"/>
        <v>0</v>
      </c>
      <c r="K79" s="12">
        <f t="shared" si="13"/>
        <v>0</v>
      </c>
      <c r="L79" s="12">
        <f t="shared" si="14"/>
        <v>0</v>
      </c>
      <c r="M79" s="13" t="s">
        <v>51</v>
      </c>
      <c r="N79" s="1" t="s">
        <v>258</v>
      </c>
      <c r="O79" s="1" t="s">
        <v>51</v>
      </c>
      <c r="P79" s="1" t="s">
        <v>51</v>
      </c>
      <c r="Q79" s="1" t="s">
        <v>244</v>
      </c>
      <c r="R79" s="1" t="s">
        <v>59</v>
      </c>
      <c r="S79" s="1" t="s">
        <v>59</v>
      </c>
      <c r="T79" s="1" t="s">
        <v>60</v>
      </c>
      <c r="AR79" s="1" t="s">
        <v>51</v>
      </c>
      <c r="AS79" s="1" t="s">
        <v>51</v>
      </c>
      <c r="AU79" s="1" t="s">
        <v>259</v>
      </c>
      <c r="AV79">
        <v>60</v>
      </c>
    </row>
    <row r="80" spans="1:48" ht="30" customHeight="1" x14ac:dyDescent="0.3">
      <c r="A80" s="13" t="s">
        <v>260</v>
      </c>
      <c r="B80" s="13" t="s">
        <v>261</v>
      </c>
      <c r="C80" s="13" t="s">
        <v>64</v>
      </c>
      <c r="D80" s="11">
        <v>2</v>
      </c>
      <c r="E80" s="12"/>
      <c r="F80" s="12">
        <f t="shared" si="10"/>
        <v>0</v>
      </c>
      <c r="G80" s="12"/>
      <c r="H80" s="12">
        <f t="shared" si="11"/>
        <v>0</v>
      </c>
      <c r="I80" s="12"/>
      <c r="J80" s="12">
        <f t="shared" si="12"/>
        <v>0</v>
      </c>
      <c r="K80" s="12">
        <f t="shared" si="13"/>
        <v>0</v>
      </c>
      <c r="L80" s="12">
        <f t="shared" si="14"/>
        <v>0</v>
      </c>
      <c r="M80" s="13" t="s">
        <v>51</v>
      </c>
      <c r="N80" s="1" t="s">
        <v>262</v>
      </c>
      <c r="O80" s="1" t="s">
        <v>51</v>
      </c>
      <c r="P80" s="1" t="s">
        <v>51</v>
      </c>
      <c r="Q80" s="1" t="s">
        <v>244</v>
      </c>
      <c r="R80" s="1" t="s">
        <v>59</v>
      </c>
      <c r="S80" s="1" t="s">
        <v>59</v>
      </c>
      <c r="T80" s="1" t="s">
        <v>60</v>
      </c>
      <c r="AR80" s="1" t="s">
        <v>51</v>
      </c>
      <c r="AS80" s="1" t="s">
        <v>51</v>
      </c>
      <c r="AU80" s="1" t="s">
        <v>263</v>
      </c>
      <c r="AV80">
        <v>61</v>
      </c>
    </row>
    <row r="81" spans="1:48" ht="30" customHeight="1" x14ac:dyDescent="0.3">
      <c r="A81" s="13" t="s">
        <v>74</v>
      </c>
      <c r="B81" s="13" t="s">
        <v>75</v>
      </c>
      <c r="C81" s="13" t="s">
        <v>64</v>
      </c>
      <c r="D81" s="11">
        <v>6</v>
      </c>
      <c r="E81" s="12"/>
      <c r="F81" s="12">
        <f t="shared" si="10"/>
        <v>0</v>
      </c>
      <c r="G81" s="12"/>
      <c r="H81" s="12">
        <f t="shared" si="11"/>
        <v>0</v>
      </c>
      <c r="I81" s="12"/>
      <c r="J81" s="12">
        <f t="shared" si="12"/>
        <v>0</v>
      </c>
      <c r="K81" s="12">
        <f t="shared" si="13"/>
        <v>0</v>
      </c>
      <c r="L81" s="12">
        <f t="shared" si="14"/>
        <v>0</v>
      </c>
      <c r="M81" s="13" t="s">
        <v>51</v>
      </c>
      <c r="N81" s="1" t="s">
        <v>264</v>
      </c>
      <c r="O81" s="1" t="s">
        <v>51</v>
      </c>
      <c r="P81" s="1" t="s">
        <v>51</v>
      </c>
      <c r="Q81" s="1" t="s">
        <v>244</v>
      </c>
      <c r="R81" s="1" t="s">
        <v>59</v>
      </c>
      <c r="S81" s="1" t="s">
        <v>59</v>
      </c>
      <c r="T81" s="1" t="s">
        <v>60</v>
      </c>
      <c r="AR81" s="1" t="s">
        <v>51</v>
      </c>
      <c r="AS81" s="1" t="s">
        <v>51</v>
      </c>
      <c r="AU81" s="1" t="s">
        <v>265</v>
      </c>
      <c r="AV81">
        <v>62</v>
      </c>
    </row>
    <row r="82" spans="1:48" ht="30" customHeight="1" x14ac:dyDescent="0.3">
      <c r="A82" s="13" t="s">
        <v>78</v>
      </c>
      <c r="B82" s="13" t="s">
        <v>51</v>
      </c>
      <c r="C82" s="13" t="s">
        <v>64</v>
      </c>
      <c r="D82" s="11">
        <v>8</v>
      </c>
      <c r="E82" s="12"/>
      <c r="F82" s="12">
        <f t="shared" si="10"/>
        <v>0</v>
      </c>
      <c r="G82" s="12"/>
      <c r="H82" s="12">
        <f t="shared" si="11"/>
        <v>0</v>
      </c>
      <c r="I82" s="12"/>
      <c r="J82" s="12">
        <f t="shared" si="12"/>
        <v>0</v>
      </c>
      <c r="K82" s="12">
        <f t="shared" si="13"/>
        <v>0</v>
      </c>
      <c r="L82" s="12">
        <f t="shared" si="14"/>
        <v>0</v>
      </c>
      <c r="M82" s="13" t="s">
        <v>51</v>
      </c>
      <c r="N82" s="1" t="s">
        <v>266</v>
      </c>
      <c r="O82" s="1" t="s">
        <v>51</v>
      </c>
      <c r="P82" s="1" t="s">
        <v>51</v>
      </c>
      <c r="Q82" s="1" t="s">
        <v>244</v>
      </c>
      <c r="R82" s="1" t="s">
        <v>59</v>
      </c>
      <c r="S82" s="1" t="s">
        <v>59</v>
      </c>
      <c r="T82" s="1" t="s">
        <v>60</v>
      </c>
      <c r="AR82" s="1" t="s">
        <v>51</v>
      </c>
      <c r="AS82" s="1" t="s">
        <v>51</v>
      </c>
      <c r="AU82" s="1" t="s">
        <v>267</v>
      </c>
      <c r="AV82">
        <v>63</v>
      </c>
    </row>
    <row r="83" spans="1:48" ht="30" customHeight="1" x14ac:dyDescent="0.3">
      <c r="A83" s="13" t="s">
        <v>81</v>
      </c>
      <c r="B83" s="13" t="s">
        <v>51</v>
      </c>
      <c r="C83" s="13" t="s">
        <v>82</v>
      </c>
      <c r="D83" s="11">
        <v>1</v>
      </c>
      <c r="E83" s="12"/>
      <c r="F83" s="12">
        <f t="shared" si="10"/>
        <v>0</v>
      </c>
      <c r="G83" s="12"/>
      <c r="H83" s="12">
        <f t="shared" si="11"/>
        <v>0</v>
      </c>
      <c r="I83" s="12"/>
      <c r="J83" s="12">
        <f t="shared" si="12"/>
        <v>0</v>
      </c>
      <c r="K83" s="12">
        <f t="shared" si="13"/>
        <v>0</v>
      </c>
      <c r="L83" s="12">
        <f t="shared" si="14"/>
        <v>0</v>
      </c>
      <c r="M83" s="13" t="s">
        <v>51</v>
      </c>
      <c r="N83" s="1" t="s">
        <v>268</v>
      </c>
      <c r="O83" s="1" t="s">
        <v>51</v>
      </c>
      <c r="P83" s="1" t="s">
        <v>51</v>
      </c>
      <c r="Q83" s="1" t="s">
        <v>244</v>
      </c>
      <c r="R83" s="1" t="s">
        <v>59</v>
      </c>
      <c r="S83" s="1" t="s">
        <v>59</v>
      </c>
      <c r="T83" s="1" t="s">
        <v>60</v>
      </c>
      <c r="AR83" s="1" t="s">
        <v>51</v>
      </c>
      <c r="AS83" s="1" t="s">
        <v>51</v>
      </c>
      <c r="AU83" s="1" t="s">
        <v>269</v>
      </c>
      <c r="AV83">
        <v>64</v>
      </c>
    </row>
    <row r="84" spans="1:48" ht="30" customHeight="1" x14ac:dyDescent="0.3">
      <c r="A84" s="13" t="s">
        <v>81</v>
      </c>
      <c r="B84" s="13" t="s">
        <v>51</v>
      </c>
      <c r="C84" s="13" t="s">
        <v>82</v>
      </c>
      <c r="D84" s="11">
        <v>4</v>
      </c>
      <c r="E84" s="12"/>
      <c r="F84" s="12">
        <f t="shared" si="10"/>
        <v>0</v>
      </c>
      <c r="G84" s="12"/>
      <c r="H84" s="12">
        <f t="shared" si="11"/>
        <v>0</v>
      </c>
      <c r="I84" s="12"/>
      <c r="J84" s="12">
        <f t="shared" si="12"/>
        <v>0</v>
      </c>
      <c r="K84" s="12">
        <f t="shared" si="13"/>
        <v>0</v>
      </c>
      <c r="L84" s="12">
        <f t="shared" si="14"/>
        <v>0</v>
      </c>
      <c r="M84" s="13" t="s">
        <v>51</v>
      </c>
      <c r="N84" s="1" t="s">
        <v>270</v>
      </c>
      <c r="O84" s="1" t="s">
        <v>51</v>
      </c>
      <c r="P84" s="1" t="s">
        <v>51</v>
      </c>
      <c r="Q84" s="1" t="s">
        <v>244</v>
      </c>
      <c r="R84" s="1" t="s">
        <v>59</v>
      </c>
      <c r="S84" s="1" t="s">
        <v>59</v>
      </c>
      <c r="T84" s="1" t="s">
        <v>60</v>
      </c>
      <c r="AR84" s="1" t="s">
        <v>51</v>
      </c>
      <c r="AS84" s="1" t="s">
        <v>51</v>
      </c>
      <c r="AU84" s="1" t="s">
        <v>271</v>
      </c>
      <c r="AV84">
        <v>65</v>
      </c>
    </row>
    <row r="85" spans="1:48" ht="30" customHeight="1" x14ac:dyDescent="0.3">
      <c r="A85" s="13" t="s">
        <v>85</v>
      </c>
      <c r="B85" s="13" t="s">
        <v>51</v>
      </c>
      <c r="C85" s="13" t="s">
        <v>82</v>
      </c>
      <c r="D85" s="11">
        <v>5</v>
      </c>
      <c r="E85" s="12"/>
      <c r="F85" s="12">
        <f t="shared" si="10"/>
        <v>0</v>
      </c>
      <c r="G85" s="12"/>
      <c r="H85" s="12">
        <f t="shared" si="11"/>
        <v>0</v>
      </c>
      <c r="I85" s="12"/>
      <c r="J85" s="12">
        <f t="shared" si="12"/>
        <v>0</v>
      </c>
      <c r="K85" s="12">
        <f t="shared" si="13"/>
        <v>0</v>
      </c>
      <c r="L85" s="12">
        <f t="shared" si="14"/>
        <v>0</v>
      </c>
      <c r="M85" s="13" t="s">
        <v>51</v>
      </c>
      <c r="N85" s="1" t="s">
        <v>272</v>
      </c>
      <c r="O85" s="1" t="s">
        <v>51</v>
      </c>
      <c r="P85" s="1" t="s">
        <v>51</v>
      </c>
      <c r="Q85" s="1" t="s">
        <v>244</v>
      </c>
      <c r="R85" s="1" t="s">
        <v>59</v>
      </c>
      <c r="S85" s="1" t="s">
        <v>59</v>
      </c>
      <c r="T85" s="1" t="s">
        <v>60</v>
      </c>
      <c r="AR85" s="1" t="s">
        <v>51</v>
      </c>
      <c r="AS85" s="1" t="s">
        <v>51</v>
      </c>
      <c r="AU85" s="1" t="s">
        <v>273</v>
      </c>
      <c r="AV85">
        <v>66</v>
      </c>
    </row>
    <row r="86" spans="1:48" ht="30" customHeight="1" x14ac:dyDescent="0.3">
      <c r="A86" s="13" t="s">
        <v>88</v>
      </c>
      <c r="B86" s="13" t="s">
        <v>51</v>
      </c>
      <c r="C86" s="13" t="s">
        <v>89</v>
      </c>
      <c r="D86" s="11">
        <v>4</v>
      </c>
      <c r="E86" s="12"/>
      <c r="F86" s="12">
        <f t="shared" si="10"/>
        <v>0</v>
      </c>
      <c r="G86" s="12"/>
      <c r="H86" s="12">
        <f t="shared" si="11"/>
        <v>0</v>
      </c>
      <c r="I86" s="12"/>
      <c r="J86" s="12">
        <f t="shared" si="12"/>
        <v>0</v>
      </c>
      <c r="K86" s="12">
        <f t="shared" si="13"/>
        <v>0</v>
      </c>
      <c r="L86" s="12">
        <f t="shared" si="14"/>
        <v>0</v>
      </c>
      <c r="M86" s="13" t="s">
        <v>51</v>
      </c>
      <c r="N86" s="1" t="s">
        <v>274</v>
      </c>
      <c r="O86" s="1" t="s">
        <v>51</v>
      </c>
      <c r="P86" s="1" t="s">
        <v>51</v>
      </c>
      <c r="Q86" s="1" t="s">
        <v>244</v>
      </c>
      <c r="R86" s="1" t="s">
        <v>59</v>
      </c>
      <c r="S86" s="1" t="s">
        <v>59</v>
      </c>
      <c r="T86" s="1" t="s">
        <v>60</v>
      </c>
      <c r="AR86" s="1" t="s">
        <v>51</v>
      </c>
      <c r="AS86" s="1" t="s">
        <v>51</v>
      </c>
      <c r="AU86" s="1" t="s">
        <v>275</v>
      </c>
      <c r="AV86">
        <v>67</v>
      </c>
    </row>
    <row r="87" spans="1:48" ht="30" customHeight="1" x14ac:dyDescent="0.3">
      <c r="A87" s="13" t="s">
        <v>92</v>
      </c>
      <c r="B87" s="13" t="s">
        <v>93</v>
      </c>
      <c r="C87" s="13" t="s">
        <v>94</v>
      </c>
      <c r="D87" s="11">
        <v>1</v>
      </c>
      <c r="E87" s="12"/>
      <c r="F87" s="12">
        <f t="shared" si="10"/>
        <v>0</v>
      </c>
      <c r="G87" s="12"/>
      <c r="H87" s="12">
        <f t="shared" si="11"/>
        <v>0</v>
      </c>
      <c r="I87" s="12"/>
      <c r="J87" s="12">
        <f t="shared" si="12"/>
        <v>0</v>
      </c>
      <c r="K87" s="12">
        <f t="shared" si="13"/>
        <v>0</v>
      </c>
      <c r="L87" s="12">
        <f t="shared" si="14"/>
        <v>0</v>
      </c>
      <c r="M87" s="13" t="s">
        <v>51</v>
      </c>
      <c r="N87" s="1" t="s">
        <v>276</v>
      </c>
      <c r="O87" s="1" t="s">
        <v>51</v>
      </c>
      <c r="P87" s="1" t="s">
        <v>51</v>
      </c>
      <c r="Q87" s="1" t="s">
        <v>244</v>
      </c>
      <c r="R87" s="1" t="s">
        <v>59</v>
      </c>
      <c r="S87" s="1" t="s">
        <v>59</v>
      </c>
      <c r="T87" s="1" t="s">
        <v>60</v>
      </c>
      <c r="AR87" s="1" t="s">
        <v>51</v>
      </c>
      <c r="AS87" s="1" t="s">
        <v>51</v>
      </c>
      <c r="AU87" s="1" t="s">
        <v>277</v>
      </c>
      <c r="AV87">
        <v>68</v>
      </c>
    </row>
    <row r="88" spans="1:48" ht="30" customHeight="1" x14ac:dyDescent="0.3">
      <c r="A88" s="13" t="s">
        <v>97</v>
      </c>
      <c r="B88" s="13" t="s">
        <v>51</v>
      </c>
      <c r="C88" s="13" t="s">
        <v>82</v>
      </c>
      <c r="D88" s="11">
        <v>8</v>
      </c>
      <c r="E88" s="12"/>
      <c r="F88" s="12">
        <f t="shared" si="10"/>
        <v>0</v>
      </c>
      <c r="G88" s="12"/>
      <c r="H88" s="12">
        <f t="shared" si="11"/>
        <v>0</v>
      </c>
      <c r="I88" s="12"/>
      <c r="J88" s="12">
        <f t="shared" si="12"/>
        <v>0</v>
      </c>
      <c r="K88" s="12">
        <f t="shared" si="13"/>
        <v>0</v>
      </c>
      <c r="L88" s="12">
        <f t="shared" si="14"/>
        <v>0</v>
      </c>
      <c r="M88" s="13" t="s">
        <v>51</v>
      </c>
      <c r="N88" s="1" t="s">
        <v>278</v>
      </c>
      <c r="O88" s="1" t="s">
        <v>51</v>
      </c>
      <c r="P88" s="1" t="s">
        <v>51</v>
      </c>
      <c r="Q88" s="1" t="s">
        <v>244</v>
      </c>
      <c r="R88" s="1" t="s">
        <v>59</v>
      </c>
      <c r="S88" s="1" t="s">
        <v>59</v>
      </c>
      <c r="T88" s="1" t="s">
        <v>60</v>
      </c>
      <c r="AR88" s="1" t="s">
        <v>51</v>
      </c>
      <c r="AS88" s="1" t="s">
        <v>51</v>
      </c>
      <c r="AU88" s="1" t="s">
        <v>279</v>
      </c>
      <c r="AV88">
        <v>69</v>
      </c>
    </row>
    <row r="89" spans="1:48" ht="30" customHeight="1" x14ac:dyDescent="0.3">
      <c r="A89" s="13" t="s">
        <v>100</v>
      </c>
      <c r="B89" s="13" t="s">
        <v>51</v>
      </c>
      <c r="C89" s="13" t="s">
        <v>51</v>
      </c>
      <c r="D89" s="11"/>
      <c r="E89" s="12"/>
      <c r="F89" s="12">
        <f t="shared" si="10"/>
        <v>0</v>
      </c>
      <c r="G89" s="12"/>
      <c r="H89" s="12">
        <f t="shared" si="11"/>
        <v>0</v>
      </c>
      <c r="I89" s="12"/>
      <c r="J89" s="12">
        <f t="shared" si="12"/>
        <v>0</v>
      </c>
      <c r="K89" s="12">
        <f t="shared" si="13"/>
        <v>0</v>
      </c>
      <c r="L89" s="12">
        <f t="shared" si="14"/>
        <v>0</v>
      </c>
      <c r="M89" s="13" t="s">
        <v>51</v>
      </c>
      <c r="N89" s="1" t="s">
        <v>280</v>
      </c>
      <c r="O89" s="1" t="s">
        <v>51</v>
      </c>
      <c r="P89" s="1" t="s">
        <v>51</v>
      </c>
      <c r="Q89" s="1" t="s">
        <v>244</v>
      </c>
      <c r="R89" s="1" t="s">
        <v>59</v>
      </c>
      <c r="S89" s="1" t="s">
        <v>59</v>
      </c>
      <c r="T89" s="1" t="s">
        <v>60</v>
      </c>
      <c r="AR89" s="1" t="s">
        <v>51</v>
      </c>
      <c r="AS89" s="1" t="s">
        <v>51</v>
      </c>
      <c r="AU89" s="1" t="s">
        <v>281</v>
      </c>
      <c r="AV89">
        <v>72</v>
      </c>
    </row>
    <row r="90" spans="1:48" ht="30" customHeight="1" x14ac:dyDescent="0.3">
      <c r="A90" s="13" t="s">
        <v>103</v>
      </c>
      <c r="B90" s="13" t="s">
        <v>282</v>
      </c>
      <c r="C90" s="13" t="s">
        <v>89</v>
      </c>
      <c r="D90" s="11">
        <v>10</v>
      </c>
      <c r="E90" s="12"/>
      <c r="F90" s="12">
        <f t="shared" si="10"/>
        <v>0</v>
      </c>
      <c r="G90" s="12"/>
      <c r="H90" s="12">
        <f t="shared" si="11"/>
        <v>0</v>
      </c>
      <c r="I90" s="12"/>
      <c r="J90" s="12">
        <f t="shared" si="12"/>
        <v>0</v>
      </c>
      <c r="K90" s="12">
        <f t="shared" si="13"/>
        <v>0</v>
      </c>
      <c r="L90" s="12">
        <f t="shared" si="14"/>
        <v>0</v>
      </c>
      <c r="M90" s="13" t="s">
        <v>51</v>
      </c>
      <c r="N90" s="1" t="s">
        <v>283</v>
      </c>
      <c r="O90" s="1" t="s">
        <v>51</v>
      </c>
      <c r="P90" s="1" t="s">
        <v>51</v>
      </c>
      <c r="Q90" s="1" t="s">
        <v>244</v>
      </c>
      <c r="R90" s="1" t="s">
        <v>59</v>
      </c>
      <c r="S90" s="1" t="s">
        <v>59</v>
      </c>
      <c r="T90" s="1" t="s">
        <v>60</v>
      </c>
      <c r="AR90" s="1" t="s">
        <v>51</v>
      </c>
      <c r="AS90" s="1" t="s">
        <v>51</v>
      </c>
      <c r="AU90" s="1" t="s">
        <v>284</v>
      </c>
      <c r="AV90">
        <v>73</v>
      </c>
    </row>
    <row r="91" spans="1:48" ht="30" customHeight="1" x14ac:dyDescent="0.3">
      <c r="A91" s="13" t="s">
        <v>103</v>
      </c>
      <c r="B91" s="13" t="s">
        <v>104</v>
      </c>
      <c r="C91" s="13" t="s">
        <v>89</v>
      </c>
      <c r="D91" s="11">
        <v>140</v>
      </c>
      <c r="E91" s="12"/>
      <c r="F91" s="12">
        <f t="shared" si="10"/>
        <v>0</v>
      </c>
      <c r="G91" s="12"/>
      <c r="H91" s="12">
        <f t="shared" si="11"/>
        <v>0</v>
      </c>
      <c r="I91" s="12"/>
      <c r="J91" s="12">
        <f t="shared" si="12"/>
        <v>0</v>
      </c>
      <c r="K91" s="12">
        <f t="shared" si="13"/>
        <v>0</v>
      </c>
      <c r="L91" s="12">
        <f t="shared" si="14"/>
        <v>0</v>
      </c>
      <c r="M91" s="13" t="s">
        <v>51</v>
      </c>
      <c r="N91" s="1" t="s">
        <v>285</v>
      </c>
      <c r="O91" s="1" t="s">
        <v>51</v>
      </c>
      <c r="P91" s="1" t="s">
        <v>51</v>
      </c>
      <c r="Q91" s="1" t="s">
        <v>244</v>
      </c>
      <c r="R91" s="1" t="s">
        <v>59</v>
      </c>
      <c r="S91" s="1" t="s">
        <v>59</v>
      </c>
      <c r="T91" s="1" t="s">
        <v>60</v>
      </c>
      <c r="AR91" s="1" t="s">
        <v>51</v>
      </c>
      <c r="AS91" s="1" t="s">
        <v>51</v>
      </c>
      <c r="AU91" s="1" t="s">
        <v>286</v>
      </c>
      <c r="AV91">
        <v>74</v>
      </c>
    </row>
    <row r="92" spans="1:48" ht="30" customHeight="1" x14ac:dyDescent="0.3">
      <c r="A92" s="13" t="s">
        <v>103</v>
      </c>
      <c r="B92" s="13" t="s">
        <v>287</v>
      </c>
      <c r="C92" s="13" t="s">
        <v>89</v>
      </c>
      <c r="D92" s="11">
        <v>30</v>
      </c>
      <c r="E92" s="12"/>
      <c r="F92" s="12">
        <f t="shared" si="10"/>
        <v>0</v>
      </c>
      <c r="G92" s="12"/>
      <c r="H92" s="12">
        <f t="shared" si="11"/>
        <v>0</v>
      </c>
      <c r="I92" s="12"/>
      <c r="J92" s="12">
        <f t="shared" si="12"/>
        <v>0</v>
      </c>
      <c r="K92" s="12">
        <f t="shared" si="13"/>
        <v>0</v>
      </c>
      <c r="L92" s="12">
        <f t="shared" si="14"/>
        <v>0</v>
      </c>
      <c r="M92" s="13" t="s">
        <v>51</v>
      </c>
      <c r="N92" s="1" t="s">
        <v>288</v>
      </c>
      <c r="O92" s="1" t="s">
        <v>51</v>
      </c>
      <c r="P92" s="1" t="s">
        <v>51</v>
      </c>
      <c r="Q92" s="1" t="s">
        <v>244</v>
      </c>
      <c r="R92" s="1" t="s">
        <v>59</v>
      </c>
      <c r="S92" s="1" t="s">
        <v>59</v>
      </c>
      <c r="T92" s="1" t="s">
        <v>60</v>
      </c>
      <c r="AR92" s="1" t="s">
        <v>51</v>
      </c>
      <c r="AS92" s="1" t="s">
        <v>51</v>
      </c>
      <c r="AU92" s="1" t="s">
        <v>289</v>
      </c>
      <c r="AV92">
        <v>75</v>
      </c>
    </row>
    <row r="93" spans="1:48" ht="30" customHeight="1" x14ac:dyDescent="0.3">
      <c r="A93" s="13" t="s">
        <v>103</v>
      </c>
      <c r="B93" s="13" t="s">
        <v>107</v>
      </c>
      <c r="C93" s="13" t="s">
        <v>89</v>
      </c>
      <c r="D93" s="11">
        <v>70</v>
      </c>
      <c r="E93" s="12"/>
      <c r="F93" s="12">
        <f t="shared" si="10"/>
        <v>0</v>
      </c>
      <c r="G93" s="12"/>
      <c r="H93" s="12">
        <f t="shared" si="11"/>
        <v>0</v>
      </c>
      <c r="I93" s="12"/>
      <c r="J93" s="12">
        <f t="shared" si="12"/>
        <v>0</v>
      </c>
      <c r="K93" s="12">
        <f t="shared" si="13"/>
        <v>0</v>
      </c>
      <c r="L93" s="12">
        <f t="shared" si="14"/>
        <v>0</v>
      </c>
      <c r="M93" s="13" t="s">
        <v>51</v>
      </c>
      <c r="N93" s="1" t="s">
        <v>290</v>
      </c>
      <c r="O93" s="1" t="s">
        <v>51</v>
      </c>
      <c r="P93" s="1" t="s">
        <v>51</v>
      </c>
      <c r="Q93" s="1" t="s">
        <v>244</v>
      </c>
      <c r="R93" s="1" t="s">
        <v>59</v>
      </c>
      <c r="S93" s="1" t="s">
        <v>59</v>
      </c>
      <c r="T93" s="1" t="s">
        <v>60</v>
      </c>
      <c r="AR93" s="1" t="s">
        <v>51</v>
      </c>
      <c r="AS93" s="1" t="s">
        <v>51</v>
      </c>
      <c r="AU93" s="1" t="s">
        <v>291</v>
      </c>
      <c r="AV93">
        <v>76</v>
      </c>
    </row>
    <row r="94" spans="1:48" ht="30" customHeight="1" x14ac:dyDescent="0.3">
      <c r="A94" s="13" t="s">
        <v>103</v>
      </c>
      <c r="B94" s="13" t="s">
        <v>110</v>
      </c>
      <c r="C94" s="13" t="s">
        <v>89</v>
      </c>
      <c r="D94" s="11">
        <v>60</v>
      </c>
      <c r="E94" s="12"/>
      <c r="F94" s="12">
        <f t="shared" si="10"/>
        <v>0</v>
      </c>
      <c r="G94" s="12"/>
      <c r="H94" s="12">
        <f t="shared" si="11"/>
        <v>0</v>
      </c>
      <c r="I94" s="12"/>
      <c r="J94" s="12">
        <f t="shared" si="12"/>
        <v>0</v>
      </c>
      <c r="K94" s="12">
        <f t="shared" si="13"/>
        <v>0</v>
      </c>
      <c r="L94" s="12">
        <f t="shared" si="14"/>
        <v>0</v>
      </c>
      <c r="M94" s="13" t="s">
        <v>51</v>
      </c>
      <c r="N94" s="1" t="s">
        <v>292</v>
      </c>
      <c r="O94" s="1" t="s">
        <v>51</v>
      </c>
      <c r="P94" s="1" t="s">
        <v>51</v>
      </c>
      <c r="Q94" s="1" t="s">
        <v>244</v>
      </c>
      <c r="R94" s="1" t="s">
        <v>59</v>
      </c>
      <c r="S94" s="1" t="s">
        <v>59</v>
      </c>
      <c r="T94" s="1" t="s">
        <v>60</v>
      </c>
      <c r="AR94" s="1" t="s">
        <v>51</v>
      </c>
      <c r="AS94" s="1" t="s">
        <v>51</v>
      </c>
      <c r="AU94" s="1" t="s">
        <v>293</v>
      </c>
      <c r="AV94">
        <v>77</v>
      </c>
    </row>
    <row r="95" spans="1:48" ht="30" customHeight="1" x14ac:dyDescent="0.3">
      <c r="A95" s="13" t="s">
        <v>103</v>
      </c>
      <c r="B95" s="13" t="s">
        <v>294</v>
      </c>
      <c r="C95" s="13" t="s">
        <v>89</v>
      </c>
      <c r="D95" s="11">
        <v>22</v>
      </c>
      <c r="E95" s="12"/>
      <c r="F95" s="12">
        <f t="shared" si="10"/>
        <v>0</v>
      </c>
      <c r="G95" s="12"/>
      <c r="H95" s="12">
        <f t="shared" si="11"/>
        <v>0</v>
      </c>
      <c r="I95" s="12"/>
      <c r="J95" s="12">
        <f t="shared" si="12"/>
        <v>0</v>
      </c>
      <c r="K95" s="12">
        <f t="shared" si="13"/>
        <v>0</v>
      </c>
      <c r="L95" s="12">
        <f t="shared" si="14"/>
        <v>0</v>
      </c>
      <c r="M95" s="13" t="s">
        <v>51</v>
      </c>
      <c r="N95" s="1" t="s">
        <v>295</v>
      </c>
      <c r="O95" s="1" t="s">
        <v>51</v>
      </c>
      <c r="P95" s="1" t="s">
        <v>51</v>
      </c>
      <c r="Q95" s="1" t="s">
        <v>244</v>
      </c>
      <c r="R95" s="1" t="s">
        <v>59</v>
      </c>
      <c r="S95" s="1" t="s">
        <v>59</v>
      </c>
      <c r="T95" s="1" t="s">
        <v>60</v>
      </c>
      <c r="AR95" s="1" t="s">
        <v>51</v>
      </c>
      <c r="AS95" s="1" t="s">
        <v>51</v>
      </c>
      <c r="AU95" s="1" t="s">
        <v>296</v>
      </c>
      <c r="AV95">
        <v>78</v>
      </c>
    </row>
    <row r="96" spans="1:48" ht="30" customHeight="1" x14ac:dyDescent="0.3">
      <c r="A96" s="13" t="s">
        <v>113</v>
      </c>
      <c r="B96" s="13" t="s">
        <v>114</v>
      </c>
      <c r="C96" s="13" t="s">
        <v>94</v>
      </c>
      <c r="D96" s="11">
        <v>1</v>
      </c>
      <c r="E96" s="12"/>
      <c r="F96" s="12">
        <f t="shared" si="10"/>
        <v>0</v>
      </c>
      <c r="G96" s="12"/>
      <c r="H96" s="12">
        <f t="shared" si="11"/>
        <v>0</v>
      </c>
      <c r="I96" s="12"/>
      <c r="J96" s="12">
        <f t="shared" si="12"/>
        <v>0</v>
      </c>
      <c r="K96" s="12">
        <f t="shared" si="13"/>
        <v>0</v>
      </c>
      <c r="L96" s="12">
        <f t="shared" si="14"/>
        <v>0</v>
      </c>
      <c r="M96" s="13" t="s">
        <v>51</v>
      </c>
      <c r="N96" s="1" t="s">
        <v>297</v>
      </c>
      <c r="O96" s="1" t="s">
        <v>51</v>
      </c>
      <c r="P96" s="1" t="s">
        <v>51</v>
      </c>
      <c r="Q96" s="1" t="s">
        <v>244</v>
      </c>
      <c r="R96" s="1" t="s">
        <v>59</v>
      </c>
      <c r="S96" s="1" t="s">
        <v>59</v>
      </c>
      <c r="T96" s="1" t="s">
        <v>60</v>
      </c>
      <c r="AR96" s="1" t="s">
        <v>51</v>
      </c>
      <c r="AS96" s="1" t="s">
        <v>51</v>
      </c>
      <c r="AU96" s="1" t="s">
        <v>298</v>
      </c>
      <c r="AV96">
        <v>79</v>
      </c>
    </row>
    <row r="97" spans="1:48" ht="30" customHeight="1" x14ac:dyDescent="0.3">
      <c r="A97" s="13" t="s">
        <v>117</v>
      </c>
      <c r="B97" s="13" t="s">
        <v>299</v>
      </c>
      <c r="C97" s="13" t="s">
        <v>89</v>
      </c>
      <c r="D97" s="11">
        <v>10</v>
      </c>
      <c r="E97" s="12"/>
      <c r="F97" s="12">
        <f t="shared" si="10"/>
        <v>0</v>
      </c>
      <c r="G97" s="12"/>
      <c r="H97" s="12">
        <f t="shared" si="11"/>
        <v>0</v>
      </c>
      <c r="I97" s="12"/>
      <c r="J97" s="12">
        <f t="shared" si="12"/>
        <v>0</v>
      </c>
      <c r="K97" s="12">
        <f t="shared" si="13"/>
        <v>0</v>
      </c>
      <c r="L97" s="12">
        <f t="shared" si="14"/>
        <v>0</v>
      </c>
      <c r="M97" s="13" t="s">
        <v>51</v>
      </c>
      <c r="N97" s="1" t="s">
        <v>300</v>
      </c>
      <c r="O97" s="1" t="s">
        <v>51</v>
      </c>
      <c r="P97" s="1" t="s">
        <v>51</v>
      </c>
      <c r="Q97" s="1" t="s">
        <v>244</v>
      </c>
      <c r="R97" s="1" t="s">
        <v>59</v>
      </c>
      <c r="S97" s="1" t="s">
        <v>59</v>
      </c>
      <c r="T97" s="1" t="s">
        <v>60</v>
      </c>
      <c r="AR97" s="1" t="s">
        <v>51</v>
      </c>
      <c r="AS97" s="1" t="s">
        <v>51</v>
      </c>
      <c r="AU97" s="1" t="s">
        <v>301</v>
      </c>
      <c r="AV97">
        <v>80</v>
      </c>
    </row>
    <row r="98" spans="1:48" ht="30" customHeight="1" x14ac:dyDescent="0.3">
      <c r="A98" s="13" t="s">
        <v>117</v>
      </c>
      <c r="B98" s="13" t="s">
        <v>118</v>
      </c>
      <c r="C98" s="13" t="s">
        <v>89</v>
      </c>
      <c r="D98" s="11">
        <v>140</v>
      </c>
      <c r="E98" s="12"/>
      <c r="F98" s="12">
        <f t="shared" si="10"/>
        <v>0</v>
      </c>
      <c r="G98" s="12"/>
      <c r="H98" s="12">
        <f t="shared" si="11"/>
        <v>0</v>
      </c>
      <c r="I98" s="12"/>
      <c r="J98" s="12">
        <f t="shared" si="12"/>
        <v>0</v>
      </c>
      <c r="K98" s="12">
        <f t="shared" si="13"/>
        <v>0</v>
      </c>
      <c r="L98" s="12">
        <f t="shared" si="14"/>
        <v>0</v>
      </c>
      <c r="M98" s="13" t="s">
        <v>51</v>
      </c>
      <c r="N98" s="1" t="s">
        <v>302</v>
      </c>
      <c r="O98" s="1" t="s">
        <v>51</v>
      </c>
      <c r="P98" s="1" t="s">
        <v>51</v>
      </c>
      <c r="Q98" s="1" t="s">
        <v>244</v>
      </c>
      <c r="R98" s="1" t="s">
        <v>59</v>
      </c>
      <c r="S98" s="1" t="s">
        <v>59</v>
      </c>
      <c r="T98" s="1" t="s">
        <v>60</v>
      </c>
      <c r="AR98" s="1" t="s">
        <v>51</v>
      </c>
      <c r="AS98" s="1" t="s">
        <v>51</v>
      </c>
      <c r="AU98" s="1" t="s">
        <v>303</v>
      </c>
      <c r="AV98">
        <v>81</v>
      </c>
    </row>
    <row r="99" spans="1:48" ht="30" customHeight="1" x14ac:dyDescent="0.3">
      <c r="A99" s="13" t="s">
        <v>117</v>
      </c>
      <c r="B99" s="13" t="s">
        <v>304</v>
      </c>
      <c r="C99" s="13" t="s">
        <v>89</v>
      </c>
      <c r="D99" s="11">
        <v>30</v>
      </c>
      <c r="E99" s="12"/>
      <c r="F99" s="12">
        <f t="shared" si="10"/>
        <v>0</v>
      </c>
      <c r="G99" s="12"/>
      <c r="H99" s="12">
        <f t="shared" si="11"/>
        <v>0</v>
      </c>
      <c r="I99" s="12"/>
      <c r="J99" s="12">
        <f t="shared" si="12"/>
        <v>0</v>
      </c>
      <c r="K99" s="12">
        <f t="shared" si="13"/>
        <v>0</v>
      </c>
      <c r="L99" s="12">
        <f t="shared" si="14"/>
        <v>0</v>
      </c>
      <c r="M99" s="13" t="s">
        <v>51</v>
      </c>
      <c r="N99" s="1" t="s">
        <v>305</v>
      </c>
      <c r="O99" s="1" t="s">
        <v>51</v>
      </c>
      <c r="P99" s="1" t="s">
        <v>51</v>
      </c>
      <c r="Q99" s="1" t="s">
        <v>244</v>
      </c>
      <c r="R99" s="1" t="s">
        <v>59</v>
      </c>
      <c r="S99" s="1" t="s">
        <v>59</v>
      </c>
      <c r="T99" s="1" t="s">
        <v>60</v>
      </c>
      <c r="AR99" s="1" t="s">
        <v>51</v>
      </c>
      <c r="AS99" s="1" t="s">
        <v>51</v>
      </c>
      <c r="AU99" s="1" t="s">
        <v>306</v>
      </c>
      <c r="AV99">
        <v>82</v>
      </c>
    </row>
    <row r="100" spans="1:48" ht="30" customHeight="1" x14ac:dyDescent="0.3">
      <c r="A100" s="13" t="s">
        <v>117</v>
      </c>
      <c r="B100" s="13" t="s">
        <v>121</v>
      </c>
      <c r="C100" s="13" t="s">
        <v>89</v>
      </c>
      <c r="D100" s="11">
        <v>70</v>
      </c>
      <c r="E100" s="12"/>
      <c r="F100" s="12">
        <f t="shared" si="10"/>
        <v>0</v>
      </c>
      <c r="G100" s="12"/>
      <c r="H100" s="12">
        <f t="shared" si="11"/>
        <v>0</v>
      </c>
      <c r="I100" s="12"/>
      <c r="J100" s="12">
        <f t="shared" si="12"/>
        <v>0</v>
      </c>
      <c r="K100" s="12">
        <f t="shared" si="13"/>
        <v>0</v>
      </c>
      <c r="L100" s="12">
        <f t="shared" si="14"/>
        <v>0</v>
      </c>
      <c r="M100" s="13" t="s">
        <v>51</v>
      </c>
      <c r="N100" s="1" t="s">
        <v>307</v>
      </c>
      <c r="O100" s="1" t="s">
        <v>51</v>
      </c>
      <c r="P100" s="1" t="s">
        <v>51</v>
      </c>
      <c r="Q100" s="1" t="s">
        <v>244</v>
      </c>
      <c r="R100" s="1" t="s">
        <v>59</v>
      </c>
      <c r="S100" s="1" t="s">
        <v>59</v>
      </c>
      <c r="T100" s="1" t="s">
        <v>60</v>
      </c>
      <c r="AR100" s="1" t="s">
        <v>51</v>
      </c>
      <c r="AS100" s="1" t="s">
        <v>51</v>
      </c>
      <c r="AU100" s="1" t="s">
        <v>308</v>
      </c>
      <c r="AV100">
        <v>83</v>
      </c>
    </row>
    <row r="101" spans="1:48" ht="30" customHeight="1" x14ac:dyDescent="0.3">
      <c r="A101" s="13" t="s">
        <v>117</v>
      </c>
      <c r="B101" s="13" t="s">
        <v>124</v>
      </c>
      <c r="C101" s="13" t="s">
        <v>89</v>
      </c>
      <c r="D101" s="11">
        <v>60</v>
      </c>
      <c r="E101" s="12"/>
      <c r="F101" s="12">
        <f t="shared" si="10"/>
        <v>0</v>
      </c>
      <c r="G101" s="12"/>
      <c r="H101" s="12">
        <f t="shared" si="11"/>
        <v>0</v>
      </c>
      <c r="I101" s="12"/>
      <c r="J101" s="12">
        <f t="shared" si="12"/>
        <v>0</v>
      </c>
      <c r="K101" s="12">
        <f t="shared" si="13"/>
        <v>0</v>
      </c>
      <c r="L101" s="12">
        <f t="shared" si="14"/>
        <v>0</v>
      </c>
      <c r="M101" s="13" t="s">
        <v>51</v>
      </c>
      <c r="N101" s="1" t="s">
        <v>309</v>
      </c>
      <c r="O101" s="1" t="s">
        <v>51</v>
      </c>
      <c r="P101" s="1" t="s">
        <v>51</v>
      </c>
      <c r="Q101" s="1" t="s">
        <v>244</v>
      </c>
      <c r="R101" s="1" t="s">
        <v>59</v>
      </c>
      <c r="S101" s="1" t="s">
        <v>59</v>
      </c>
      <c r="T101" s="1" t="s">
        <v>60</v>
      </c>
      <c r="AR101" s="1" t="s">
        <v>51</v>
      </c>
      <c r="AS101" s="1" t="s">
        <v>51</v>
      </c>
      <c r="AU101" s="1" t="s">
        <v>310</v>
      </c>
      <c r="AV101">
        <v>84</v>
      </c>
    </row>
    <row r="102" spans="1:48" ht="30" customHeight="1" x14ac:dyDescent="0.3">
      <c r="A102" s="13" t="s">
        <v>117</v>
      </c>
      <c r="B102" s="13" t="s">
        <v>311</v>
      </c>
      <c r="C102" s="13" t="s">
        <v>89</v>
      </c>
      <c r="D102" s="11">
        <v>22</v>
      </c>
      <c r="E102" s="12"/>
      <c r="F102" s="12">
        <f t="shared" si="10"/>
        <v>0</v>
      </c>
      <c r="G102" s="12"/>
      <c r="H102" s="12">
        <f t="shared" si="11"/>
        <v>0</v>
      </c>
      <c r="I102" s="12"/>
      <c r="J102" s="12">
        <f t="shared" si="12"/>
        <v>0</v>
      </c>
      <c r="K102" s="12">
        <f t="shared" si="13"/>
        <v>0</v>
      </c>
      <c r="L102" s="12">
        <f t="shared" si="14"/>
        <v>0</v>
      </c>
      <c r="M102" s="13" t="s">
        <v>51</v>
      </c>
      <c r="N102" s="1" t="s">
        <v>312</v>
      </c>
      <c r="O102" s="1" t="s">
        <v>51</v>
      </c>
      <c r="P102" s="1" t="s">
        <v>51</v>
      </c>
      <c r="Q102" s="1" t="s">
        <v>244</v>
      </c>
      <c r="R102" s="1" t="s">
        <v>59</v>
      </c>
      <c r="S102" s="1" t="s">
        <v>59</v>
      </c>
      <c r="T102" s="1" t="s">
        <v>60</v>
      </c>
      <c r="AR102" s="1" t="s">
        <v>51</v>
      </c>
      <c r="AS102" s="1" t="s">
        <v>51</v>
      </c>
      <c r="AU102" s="1" t="s">
        <v>313</v>
      </c>
      <c r="AV102">
        <v>85</v>
      </c>
    </row>
    <row r="103" spans="1:48" ht="30" customHeight="1" x14ac:dyDescent="0.3">
      <c r="A103" s="13" t="s">
        <v>127</v>
      </c>
      <c r="B103" s="13" t="s">
        <v>51</v>
      </c>
      <c r="C103" s="13" t="s">
        <v>82</v>
      </c>
      <c r="D103" s="11">
        <v>24</v>
      </c>
      <c r="E103" s="12"/>
      <c r="F103" s="12">
        <f t="shared" si="10"/>
        <v>0</v>
      </c>
      <c r="G103" s="12"/>
      <c r="H103" s="12">
        <f t="shared" si="11"/>
        <v>0</v>
      </c>
      <c r="I103" s="12"/>
      <c r="J103" s="12">
        <f t="shared" si="12"/>
        <v>0</v>
      </c>
      <c r="K103" s="12">
        <f t="shared" si="13"/>
        <v>0</v>
      </c>
      <c r="L103" s="12">
        <f t="shared" si="14"/>
        <v>0</v>
      </c>
      <c r="M103" s="13" t="s">
        <v>51</v>
      </c>
      <c r="N103" s="1" t="s">
        <v>314</v>
      </c>
      <c r="O103" s="1" t="s">
        <v>51</v>
      </c>
      <c r="P103" s="1" t="s">
        <v>51</v>
      </c>
      <c r="Q103" s="1" t="s">
        <v>244</v>
      </c>
      <c r="R103" s="1" t="s">
        <v>59</v>
      </c>
      <c r="S103" s="1" t="s">
        <v>59</v>
      </c>
      <c r="T103" s="1" t="s">
        <v>60</v>
      </c>
      <c r="AR103" s="1" t="s">
        <v>51</v>
      </c>
      <c r="AS103" s="1" t="s">
        <v>51</v>
      </c>
      <c r="AU103" s="1" t="s">
        <v>315</v>
      </c>
      <c r="AV103">
        <v>86</v>
      </c>
    </row>
    <row r="104" spans="1:48" ht="30" customHeight="1" x14ac:dyDescent="0.3">
      <c r="A104" s="13" t="s">
        <v>130</v>
      </c>
      <c r="B104" s="13" t="s">
        <v>51</v>
      </c>
      <c r="C104" s="13" t="s">
        <v>82</v>
      </c>
      <c r="D104" s="11">
        <v>3</v>
      </c>
      <c r="E104" s="12"/>
      <c r="F104" s="12">
        <f t="shared" si="10"/>
        <v>0</v>
      </c>
      <c r="G104" s="12"/>
      <c r="H104" s="12">
        <f t="shared" si="11"/>
        <v>0</v>
      </c>
      <c r="I104" s="12"/>
      <c r="J104" s="12">
        <f t="shared" si="12"/>
        <v>0</v>
      </c>
      <c r="K104" s="12">
        <f t="shared" si="13"/>
        <v>0</v>
      </c>
      <c r="L104" s="12">
        <f t="shared" si="14"/>
        <v>0</v>
      </c>
      <c r="M104" s="13" t="s">
        <v>51</v>
      </c>
      <c r="N104" s="1" t="s">
        <v>316</v>
      </c>
      <c r="O104" s="1" t="s">
        <v>51</v>
      </c>
      <c r="P104" s="1" t="s">
        <v>51</v>
      </c>
      <c r="Q104" s="1" t="s">
        <v>244</v>
      </c>
      <c r="R104" s="1" t="s">
        <v>59</v>
      </c>
      <c r="S104" s="1" t="s">
        <v>59</v>
      </c>
      <c r="T104" s="1" t="s">
        <v>60</v>
      </c>
      <c r="AR104" s="1" t="s">
        <v>51</v>
      </c>
      <c r="AS104" s="1" t="s">
        <v>51</v>
      </c>
      <c r="AU104" s="1" t="s">
        <v>317</v>
      </c>
      <c r="AV104">
        <v>87</v>
      </c>
    </row>
    <row r="105" spans="1:48" ht="30" customHeight="1" x14ac:dyDescent="0.3">
      <c r="A105" s="13" t="s">
        <v>133</v>
      </c>
      <c r="B105" s="13" t="s">
        <v>134</v>
      </c>
      <c r="C105" s="13" t="s">
        <v>89</v>
      </c>
      <c r="D105" s="11">
        <v>12</v>
      </c>
      <c r="E105" s="12"/>
      <c r="F105" s="12">
        <f t="shared" ref="F105:F136" si="15">TRUNC(E105*D105, 0)</f>
        <v>0</v>
      </c>
      <c r="G105" s="12"/>
      <c r="H105" s="12">
        <f t="shared" ref="H105:H136" si="16">TRUNC(G105*D105, 0)</f>
        <v>0</v>
      </c>
      <c r="I105" s="12"/>
      <c r="J105" s="12">
        <f t="shared" ref="J105:J136" si="17">TRUNC(I105*D105, 0)</f>
        <v>0</v>
      </c>
      <c r="K105" s="12">
        <f t="shared" ref="K105:K137" si="18">TRUNC(E105+G105+I105, 0)</f>
        <v>0</v>
      </c>
      <c r="L105" s="12">
        <f t="shared" ref="L105:L137" si="19">TRUNC(F105+H105+J105, 0)</f>
        <v>0</v>
      </c>
      <c r="M105" s="13" t="s">
        <v>51</v>
      </c>
      <c r="N105" s="1" t="s">
        <v>318</v>
      </c>
      <c r="O105" s="1" t="s">
        <v>51</v>
      </c>
      <c r="P105" s="1" t="s">
        <v>51</v>
      </c>
      <c r="Q105" s="1" t="s">
        <v>244</v>
      </c>
      <c r="R105" s="1" t="s">
        <v>59</v>
      </c>
      <c r="S105" s="1" t="s">
        <v>59</v>
      </c>
      <c r="T105" s="1" t="s">
        <v>60</v>
      </c>
      <c r="AR105" s="1" t="s">
        <v>51</v>
      </c>
      <c r="AS105" s="1" t="s">
        <v>51</v>
      </c>
      <c r="AU105" s="1" t="s">
        <v>319</v>
      </c>
      <c r="AV105">
        <v>88</v>
      </c>
    </row>
    <row r="106" spans="1:48" ht="30" customHeight="1" x14ac:dyDescent="0.3">
      <c r="A106" s="13" t="s">
        <v>133</v>
      </c>
      <c r="B106" s="13" t="s">
        <v>137</v>
      </c>
      <c r="C106" s="13" t="s">
        <v>89</v>
      </c>
      <c r="D106" s="11">
        <v>24</v>
      </c>
      <c r="E106" s="12"/>
      <c r="F106" s="12">
        <f t="shared" si="15"/>
        <v>0</v>
      </c>
      <c r="G106" s="12"/>
      <c r="H106" s="12">
        <f t="shared" si="16"/>
        <v>0</v>
      </c>
      <c r="I106" s="12"/>
      <c r="J106" s="12">
        <f t="shared" si="17"/>
        <v>0</v>
      </c>
      <c r="K106" s="12">
        <f t="shared" si="18"/>
        <v>0</v>
      </c>
      <c r="L106" s="12">
        <f t="shared" si="19"/>
        <v>0</v>
      </c>
      <c r="M106" s="13" t="s">
        <v>51</v>
      </c>
      <c r="N106" s="1" t="s">
        <v>320</v>
      </c>
      <c r="O106" s="1" t="s">
        <v>51</v>
      </c>
      <c r="P106" s="1" t="s">
        <v>51</v>
      </c>
      <c r="Q106" s="1" t="s">
        <v>244</v>
      </c>
      <c r="R106" s="1" t="s">
        <v>59</v>
      </c>
      <c r="S106" s="1" t="s">
        <v>59</v>
      </c>
      <c r="T106" s="1" t="s">
        <v>60</v>
      </c>
      <c r="AR106" s="1" t="s">
        <v>51</v>
      </c>
      <c r="AS106" s="1" t="s">
        <v>51</v>
      </c>
      <c r="AU106" s="1" t="s">
        <v>321</v>
      </c>
      <c r="AV106">
        <v>89</v>
      </c>
    </row>
    <row r="107" spans="1:48" ht="30" customHeight="1" x14ac:dyDescent="0.3">
      <c r="A107" s="13" t="s">
        <v>133</v>
      </c>
      <c r="B107" s="13" t="s">
        <v>140</v>
      </c>
      <c r="C107" s="13" t="s">
        <v>89</v>
      </c>
      <c r="D107" s="11">
        <v>20</v>
      </c>
      <c r="E107" s="12"/>
      <c r="F107" s="12">
        <f t="shared" si="15"/>
        <v>0</v>
      </c>
      <c r="G107" s="12"/>
      <c r="H107" s="12">
        <f t="shared" si="16"/>
        <v>0</v>
      </c>
      <c r="I107" s="12"/>
      <c r="J107" s="12">
        <f t="shared" si="17"/>
        <v>0</v>
      </c>
      <c r="K107" s="12">
        <f t="shared" si="18"/>
        <v>0</v>
      </c>
      <c r="L107" s="12">
        <f t="shared" si="19"/>
        <v>0</v>
      </c>
      <c r="M107" s="13" t="s">
        <v>51</v>
      </c>
      <c r="N107" s="1" t="s">
        <v>322</v>
      </c>
      <c r="O107" s="1" t="s">
        <v>51</v>
      </c>
      <c r="P107" s="1" t="s">
        <v>51</v>
      </c>
      <c r="Q107" s="1" t="s">
        <v>244</v>
      </c>
      <c r="R107" s="1" t="s">
        <v>59</v>
      </c>
      <c r="S107" s="1" t="s">
        <v>59</v>
      </c>
      <c r="T107" s="1" t="s">
        <v>60</v>
      </c>
      <c r="AR107" s="1" t="s">
        <v>51</v>
      </c>
      <c r="AS107" s="1" t="s">
        <v>51</v>
      </c>
      <c r="AU107" s="1" t="s">
        <v>323</v>
      </c>
      <c r="AV107">
        <v>90</v>
      </c>
    </row>
    <row r="108" spans="1:48" ht="30" customHeight="1" x14ac:dyDescent="0.3">
      <c r="A108" s="13" t="s">
        <v>133</v>
      </c>
      <c r="B108" s="13" t="s">
        <v>143</v>
      </c>
      <c r="C108" s="13" t="s">
        <v>89</v>
      </c>
      <c r="D108" s="11">
        <v>16</v>
      </c>
      <c r="E108" s="12"/>
      <c r="F108" s="12">
        <f t="shared" si="15"/>
        <v>0</v>
      </c>
      <c r="G108" s="12"/>
      <c r="H108" s="12">
        <f t="shared" si="16"/>
        <v>0</v>
      </c>
      <c r="I108" s="12"/>
      <c r="J108" s="12">
        <f t="shared" si="17"/>
        <v>0</v>
      </c>
      <c r="K108" s="12">
        <f t="shared" si="18"/>
        <v>0</v>
      </c>
      <c r="L108" s="12">
        <f t="shared" si="19"/>
        <v>0</v>
      </c>
      <c r="M108" s="13" t="s">
        <v>51</v>
      </c>
      <c r="N108" s="1" t="s">
        <v>324</v>
      </c>
      <c r="O108" s="1" t="s">
        <v>51</v>
      </c>
      <c r="P108" s="1" t="s">
        <v>51</v>
      </c>
      <c r="Q108" s="1" t="s">
        <v>244</v>
      </c>
      <c r="R108" s="1" t="s">
        <v>59</v>
      </c>
      <c r="S108" s="1" t="s">
        <v>59</v>
      </c>
      <c r="T108" s="1" t="s">
        <v>60</v>
      </c>
      <c r="AR108" s="1" t="s">
        <v>51</v>
      </c>
      <c r="AS108" s="1" t="s">
        <v>51</v>
      </c>
      <c r="AU108" s="1" t="s">
        <v>325</v>
      </c>
      <c r="AV108">
        <v>91</v>
      </c>
    </row>
    <row r="109" spans="1:48" ht="30" customHeight="1" x14ac:dyDescent="0.3">
      <c r="A109" s="13" t="s">
        <v>146</v>
      </c>
      <c r="B109" s="13" t="s">
        <v>134</v>
      </c>
      <c r="C109" s="13" t="s">
        <v>89</v>
      </c>
      <c r="D109" s="11">
        <v>12</v>
      </c>
      <c r="E109" s="12"/>
      <c r="F109" s="12">
        <f t="shared" si="15"/>
        <v>0</v>
      </c>
      <c r="G109" s="12"/>
      <c r="H109" s="12">
        <f t="shared" si="16"/>
        <v>0</v>
      </c>
      <c r="I109" s="12"/>
      <c r="J109" s="12">
        <f t="shared" si="17"/>
        <v>0</v>
      </c>
      <c r="K109" s="12">
        <f t="shared" si="18"/>
        <v>0</v>
      </c>
      <c r="L109" s="12">
        <f t="shared" si="19"/>
        <v>0</v>
      </c>
      <c r="M109" s="13" t="s">
        <v>51</v>
      </c>
      <c r="N109" s="1" t="s">
        <v>326</v>
      </c>
      <c r="O109" s="1" t="s">
        <v>51</v>
      </c>
      <c r="P109" s="1" t="s">
        <v>51</v>
      </c>
      <c r="Q109" s="1" t="s">
        <v>244</v>
      </c>
      <c r="R109" s="1" t="s">
        <v>59</v>
      </c>
      <c r="S109" s="1" t="s">
        <v>59</v>
      </c>
      <c r="T109" s="1" t="s">
        <v>60</v>
      </c>
      <c r="AR109" s="1" t="s">
        <v>51</v>
      </c>
      <c r="AS109" s="1" t="s">
        <v>51</v>
      </c>
      <c r="AU109" s="1" t="s">
        <v>327</v>
      </c>
      <c r="AV109">
        <v>92</v>
      </c>
    </row>
    <row r="110" spans="1:48" ht="30" customHeight="1" x14ac:dyDescent="0.3">
      <c r="A110" s="13" t="s">
        <v>146</v>
      </c>
      <c r="B110" s="13" t="s">
        <v>137</v>
      </c>
      <c r="C110" s="13" t="s">
        <v>89</v>
      </c>
      <c r="D110" s="11">
        <v>24</v>
      </c>
      <c r="E110" s="12"/>
      <c r="F110" s="12">
        <f t="shared" si="15"/>
        <v>0</v>
      </c>
      <c r="G110" s="12"/>
      <c r="H110" s="12">
        <f t="shared" si="16"/>
        <v>0</v>
      </c>
      <c r="I110" s="12"/>
      <c r="J110" s="12">
        <f t="shared" si="17"/>
        <v>0</v>
      </c>
      <c r="K110" s="12">
        <f t="shared" si="18"/>
        <v>0</v>
      </c>
      <c r="L110" s="12">
        <f t="shared" si="19"/>
        <v>0</v>
      </c>
      <c r="M110" s="13" t="s">
        <v>51</v>
      </c>
      <c r="N110" s="1" t="s">
        <v>328</v>
      </c>
      <c r="O110" s="1" t="s">
        <v>51</v>
      </c>
      <c r="P110" s="1" t="s">
        <v>51</v>
      </c>
      <c r="Q110" s="1" t="s">
        <v>244</v>
      </c>
      <c r="R110" s="1" t="s">
        <v>59</v>
      </c>
      <c r="S110" s="1" t="s">
        <v>59</v>
      </c>
      <c r="T110" s="1" t="s">
        <v>60</v>
      </c>
      <c r="AR110" s="1" t="s">
        <v>51</v>
      </c>
      <c r="AS110" s="1" t="s">
        <v>51</v>
      </c>
      <c r="AU110" s="1" t="s">
        <v>329</v>
      </c>
      <c r="AV110">
        <v>93</v>
      </c>
    </row>
    <row r="111" spans="1:48" ht="30" customHeight="1" x14ac:dyDescent="0.3">
      <c r="A111" s="13" t="s">
        <v>146</v>
      </c>
      <c r="B111" s="13" t="s">
        <v>140</v>
      </c>
      <c r="C111" s="13" t="s">
        <v>89</v>
      </c>
      <c r="D111" s="11">
        <v>20</v>
      </c>
      <c r="E111" s="12"/>
      <c r="F111" s="12">
        <f t="shared" si="15"/>
        <v>0</v>
      </c>
      <c r="G111" s="12"/>
      <c r="H111" s="12">
        <f t="shared" si="16"/>
        <v>0</v>
      </c>
      <c r="I111" s="12"/>
      <c r="J111" s="12">
        <f t="shared" si="17"/>
        <v>0</v>
      </c>
      <c r="K111" s="12">
        <f t="shared" si="18"/>
        <v>0</v>
      </c>
      <c r="L111" s="12">
        <f t="shared" si="19"/>
        <v>0</v>
      </c>
      <c r="M111" s="13" t="s">
        <v>51</v>
      </c>
      <c r="N111" s="1" t="s">
        <v>330</v>
      </c>
      <c r="O111" s="1" t="s">
        <v>51</v>
      </c>
      <c r="P111" s="1" t="s">
        <v>51</v>
      </c>
      <c r="Q111" s="1" t="s">
        <v>244</v>
      </c>
      <c r="R111" s="1" t="s">
        <v>59</v>
      </c>
      <c r="S111" s="1" t="s">
        <v>59</v>
      </c>
      <c r="T111" s="1" t="s">
        <v>60</v>
      </c>
      <c r="AR111" s="1" t="s">
        <v>51</v>
      </c>
      <c r="AS111" s="1" t="s">
        <v>51</v>
      </c>
      <c r="AU111" s="1" t="s">
        <v>331</v>
      </c>
      <c r="AV111">
        <v>94</v>
      </c>
    </row>
    <row r="112" spans="1:48" ht="30" customHeight="1" x14ac:dyDescent="0.3">
      <c r="A112" s="13" t="s">
        <v>146</v>
      </c>
      <c r="B112" s="13" t="s">
        <v>143</v>
      </c>
      <c r="C112" s="13" t="s">
        <v>89</v>
      </c>
      <c r="D112" s="11">
        <v>16</v>
      </c>
      <c r="E112" s="12"/>
      <c r="F112" s="12">
        <f t="shared" si="15"/>
        <v>0</v>
      </c>
      <c r="G112" s="12"/>
      <c r="H112" s="12">
        <f t="shared" si="16"/>
        <v>0</v>
      </c>
      <c r="I112" s="12"/>
      <c r="J112" s="12">
        <f t="shared" si="17"/>
        <v>0</v>
      </c>
      <c r="K112" s="12">
        <f t="shared" si="18"/>
        <v>0</v>
      </c>
      <c r="L112" s="12">
        <f t="shared" si="19"/>
        <v>0</v>
      </c>
      <c r="M112" s="13" t="s">
        <v>51</v>
      </c>
      <c r="N112" s="1" t="s">
        <v>332</v>
      </c>
      <c r="O112" s="1" t="s">
        <v>51</v>
      </c>
      <c r="P112" s="1" t="s">
        <v>51</v>
      </c>
      <c r="Q112" s="1" t="s">
        <v>244</v>
      </c>
      <c r="R112" s="1" t="s">
        <v>59</v>
      </c>
      <c r="S112" s="1" t="s">
        <v>59</v>
      </c>
      <c r="T112" s="1" t="s">
        <v>60</v>
      </c>
      <c r="AR112" s="1" t="s">
        <v>51</v>
      </c>
      <c r="AS112" s="1" t="s">
        <v>51</v>
      </c>
      <c r="AU112" s="1" t="s">
        <v>333</v>
      </c>
      <c r="AV112">
        <v>95</v>
      </c>
    </row>
    <row r="113" spans="1:48" ht="30" customHeight="1" x14ac:dyDescent="0.3">
      <c r="A113" s="13" t="s">
        <v>155</v>
      </c>
      <c r="B113" s="13" t="s">
        <v>156</v>
      </c>
      <c r="C113" s="13" t="s">
        <v>94</v>
      </c>
      <c r="D113" s="11">
        <v>1</v>
      </c>
      <c r="E113" s="12"/>
      <c r="F113" s="12">
        <f t="shared" si="15"/>
        <v>0</v>
      </c>
      <c r="G113" s="12"/>
      <c r="H113" s="12">
        <f t="shared" si="16"/>
        <v>0</v>
      </c>
      <c r="I113" s="12"/>
      <c r="J113" s="12">
        <f t="shared" si="17"/>
        <v>0</v>
      </c>
      <c r="K113" s="12">
        <f t="shared" si="18"/>
        <v>0</v>
      </c>
      <c r="L113" s="12">
        <f t="shared" si="19"/>
        <v>0</v>
      </c>
      <c r="M113" s="13" t="s">
        <v>51</v>
      </c>
      <c r="N113" s="1" t="s">
        <v>334</v>
      </c>
      <c r="O113" s="1" t="s">
        <v>51</v>
      </c>
      <c r="P113" s="1" t="s">
        <v>51</v>
      </c>
      <c r="Q113" s="1" t="s">
        <v>244</v>
      </c>
      <c r="R113" s="1" t="s">
        <v>59</v>
      </c>
      <c r="S113" s="1" t="s">
        <v>59</v>
      </c>
      <c r="T113" s="1" t="s">
        <v>60</v>
      </c>
      <c r="AR113" s="1" t="s">
        <v>51</v>
      </c>
      <c r="AS113" s="1" t="s">
        <v>51</v>
      </c>
      <c r="AU113" s="1" t="s">
        <v>335</v>
      </c>
      <c r="AV113">
        <v>96</v>
      </c>
    </row>
    <row r="114" spans="1:48" ht="30" customHeight="1" x14ac:dyDescent="0.3">
      <c r="A114" s="13" t="s">
        <v>159</v>
      </c>
      <c r="B114" s="13" t="s">
        <v>160</v>
      </c>
      <c r="C114" s="13" t="s">
        <v>89</v>
      </c>
      <c r="D114" s="11">
        <v>182</v>
      </c>
      <c r="E114" s="12"/>
      <c r="F114" s="12">
        <f t="shared" si="15"/>
        <v>0</v>
      </c>
      <c r="G114" s="12"/>
      <c r="H114" s="12">
        <f t="shared" si="16"/>
        <v>0</v>
      </c>
      <c r="I114" s="12"/>
      <c r="J114" s="12">
        <f t="shared" si="17"/>
        <v>0</v>
      </c>
      <c r="K114" s="12">
        <f t="shared" si="18"/>
        <v>0</v>
      </c>
      <c r="L114" s="12">
        <f t="shared" si="19"/>
        <v>0</v>
      </c>
      <c r="M114" s="13" t="s">
        <v>51</v>
      </c>
      <c r="N114" s="1" t="s">
        <v>336</v>
      </c>
      <c r="O114" s="1" t="s">
        <v>51</v>
      </c>
      <c r="P114" s="1" t="s">
        <v>51</v>
      </c>
      <c r="Q114" s="1" t="s">
        <v>244</v>
      </c>
      <c r="R114" s="1" t="s">
        <v>59</v>
      </c>
      <c r="S114" s="1" t="s">
        <v>59</v>
      </c>
      <c r="T114" s="1" t="s">
        <v>60</v>
      </c>
      <c r="AR114" s="1" t="s">
        <v>51</v>
      </c>
      <c r="AS114" s="1" t="s">
        <v>51</v>
      </c>
      <c r="AU114" s="1" t="s">
        <v>337</v>
      </c>
      <c r="AV114">
        <v>97</v>
      </c>
    </row>
    <row r="115" spans="1:48" ht="30" customHeight="1" x14ac:dyDescent="0.3">
      <c r="A115" s="13" t="s">
        <v>163</v>
      </c>
      <c r="B115" s="13" t="s">
        <v>164</v>
      </c>
      <c r="C115" s="13" t="s">
        <v>89</v>
      </c>
      <c r="D115" s="11">
        <v>120</v>
      </c>
      <c r="E115" s="12"/>
      <c r="F115" s="12">
        <f t="shared" si="15"/>
        <v>0</v>
      </c>
      <c r="G115" s="12"/>
      <c r="H115" s="12">
        <f t="shared" si="16"/>
        <v>0</v>
      </c>
      <c r="I115" s="12"/>
      <c r="J115" s="12">
        <f t="shared" si="17"/>
        <v>0</v>
      </c>
      <c r="K115" s="12">
        <f t="shared" si="18"/>
        <v>0</v>
      </c>
      <c r="L115" s="12">
        <f t="shared" si="19"/>
        <v>0</v>
      </c>
      <c r="M115" s="13" t="s">
        <v>51</v>
      </c>
      <c r="N115" s="1" t="s">
        <v>338</v>
      </c>
      <c r="O115" s="1" t="s">
        <v>51</v>
      </c>
      <c r="P115" s="1" t="s">
        <v>51</v>
      </c>
      <c r="Q115" s="1" t="s">
        <v>244</v>
      </c>
      <c r="R115" s="1" t="s">
        <v>59</v>
      </c>
      <c r="S115" s="1" t="s">
        <v>59</v>
      </c>
      <c r="T115" s="1" t="s">
        <v>60</v>
      </c>
      <c r="AR115" s="1" t="s">
        <v>51</v>
      </c>
      <c r="AS115" s="1" t="s">
        <v>51</v>
      </c>
      <c r="AU115" s="1" t="s">
        <v>339</v>
      </c>
      <c r="AV115">
        <v>98</v>
      </c>
    </row>
    <row r="116" spans="1:48" ht="30" customHeight="1" x14ac:dyDescent="0.3">
      <c r="A116" s="13" t="s">
        <v>167</v>
      </c>
      <c r="B116" s="13" t="s">
        <v>168</v>
      </c>
      <c r="C116" s="13" t="s">
        <v>89</v>
      </c>
      <c r="D116" s="11">
        <v>302</v>
      </c>
      <c r="E116" s="12"/>
      <c r="F116" s="12">
        <f t="shared" si="15"/>
        <v>0</v>
      </c>
      <c r="G116" s="12"/>
      <c r="H116" s="12">
        <f t="shared" si="16"/>
        <v>0</v>
      </c>
      <c r="I116" s="12"/>
      <c r="J116" s="12">
        <f t="shared" si="17"/>
        <v>0</v>
      </c>
      <c r="K116" s="12">
        <f t="shared" si="18"/>
        <v>0</v>
      </c>
      <c r="L116" s="12">
        <f t="shared" si="19"/>
        <v>0</v>
      </c>
      <c r="M116" s="13" t="s">
        <v>51</v>
      </c>
      <c r="N116" s="1" t="s">
        <v>340</v>
      </c>
      <c r="O116" s="1" t="s">
        <v>51</v>
      </c>
      <c r="P116" s="1" t="s">
        <v>51</v>
      </c>
      <c r="Q116" s="1" t="s">
        <v>244</v>
      </c>
      <c r="R116" s="1" t="s">
        <v>59</v>
      </c>
      <c r="S116" s="1" t="s">
        <v>59</v>
      </c>
      <c r="T116" s="1" t="s">
        <v>60</v>
      </c>
      <c r="AR116" s="1" t="s">
        <v>51</v>
      </c>
      <c r="AS116" s="1" t="s">
        <v>51</v>
      </c>
      <c r="AU116" s="1" t="s">
        <v>341</v>
      </c>
      <c r="AV116">
        <v>99</v>
      </c>
    </row>
    <row r="117" spans="1:48" ht="30" customHeight="1" x14ac:dyDescent="0.3">
      <c r="A117" s="13" t="s">
        <v>171</v>
      </c>
      <c r="B117" s="13" t="s">
        <v>342</v>
      </c>
      <c r="C117" s="13" t="s">
        <v>82</v>
      </c>
      <c r="D117" s="11">
        <v>18</v>
      </c>
      <c r="E117" s="12"/>
      <c r="F117" s="12">
        <f t="shared" si="15"/>
        <v>0</v>
      </c>
      <c r="G117" s="12"/>
      <c r="H117" s="12">
        <f t="shared" si="16"/>
        <v>0</v>
      </c>
      <c r="I117" s="12"/>
      <c r="J117" s="12">
        <f t="shared" si="17"/>
        <v>0</v>
      </c>
      <c r="K117" s="12">
        <f t="shared" si="18"/>
        <v>0</v>
      </c>
      <c r="L117" s="12">
        <f t="shared" si="19"/>
        <v>0</v>
      </c>
      <c r="M117" s="13" t="s">
        <v>51</v>
      </c>
      <c r="N117" s="1" t="s">
        <v>343</v>
      </c>
      <c r="O117" s="1" t="s">
        <v>51</v>
      </c>
      <c r="P117" s="1" t="s">
        <v>51</v>
      </c>
      <c r="Q117" s="1" t="s">
        <v>244</v>
      </c>
      <c r="R117" s="1" t="s">
        <v>59</v>
      </c>
      <c r="S117" s="1" t="s">
        <v>59</v>
      </c>
      <c r="T117" s="1" t="s">
        <v>60</v>
      </c>
      <c r="AR117" s="1" t="s">
        <v>51</v>
      </c>
      <c r="AS117" s="1" t="s">
        <v>51</v>
      </c>
      <c r="AU117" s="1" t="s">
        <v>344</v>
      </c>
      <c r="AV117">
        <v>100</v>
      </c>
    </row>
    <row r="118" spans="1:48" ht="30" customHeight="1" x14ac:dyDescent="0.3">
      <c r="A118" s="13" t="s">
        <v>171</v>
      </c>
      <c r="B118" s="13" t="s">
        <v>345</v>
      </c>
      <c r="C118" s="13" t="s">
        <v>82</v>
      </c>
      <c r="D118" s="11">
        <v>18</v>
      </c>
      <c r="E118" s="12"/>
      <c r="F118" s="12">
        <f t="shared" si="15"/>
        <v>0</v>
      </c>
      <c r="G118" s="12"/>
      <c r="H118" s="12">
        <f t="shared" si="16"/>
        <v>0</v>
      </c>
      <c r="I118" s="12"/>
      <c r="J118" s="12">
        <f t="shared" si="17"/>
        <v>0</v>
      </c>
      <c r="K118" s="12">
        <f t="shared" si="18"/>
        <v>0</v>
      </c>
      <c r="L118" s="12">
        <f t="shared" si="19"/>
        <v>0</v>
      </c>
      <c r="M118" s="13" t="s">
        <v>51</v>
      </c>
      <c r="N118" s="1" t="s">
        <v>346</v>
      </c>
      <c r="O118" s="1" t="s">
        <v>51</v>
      </c>
      <c r="P118" s="1" t="s">
        <v>51</v>
      </c>
      <c r="Q118" s="1" t="s">
        <v>244</v>
      </c>
      <c r="R118" s="1" t="s">
        <v>59</v>
      </c>
      <c r="S118" s="1" t="s">
        <v>59</v>
      </c>
      <c r="T118" s="1" t="s">
        <v>60</v>
      </c>
      <c r="AR118" s="1" t="s">
        <v>51</v>
      </c>
      <c r="AS118" s="1" t="s">
        <v>51</v>
      </c>
      <c r="AU118" s="1" t="s">
        <v>347</v>
      </c>
      <c r="AV118">
        <v>101</v>
      </c>
    </row>
    <row r="119" spans="1:48" ht="30" customHeight="1" x14ac:dyDescent="0.3">
      <c r="A119" s="13" t="s">
        <v>171</v>
      </c>
      <c r="B119" s="13" t="s">
        <v>172</v>
      </c>
      <c r="C119" s="13" t="s">
        <v>82</v>
      </c>
      <c r="D119" s="11">
        <v>132</v>
      </c>
      <c r="E119" s="12"/>
      <c r="F119" s="12">
        <f t="shared" si="15"/>
        <v>0</v>
      </c>
      <c r="G119" s="12"/>
      <c r="H119" s="12">
        <f t="shared" si="16"/>
        <v>0</v>
      </c>
      <c r="I119" s="12"/>
      <c r="J119" s="12">
        <f t="shared" si="17"/>
        <v>0</v>
      </c>
      <c r="K119" s="12">
        <f t="shared" si="18"/>
        <v>0</v>
      </c>
      <c r="L119" s="12">
        <f t="shared" si="19"/>
        <v>0</v>
      </c>
      <c r="M119" s="13" t="s">
        <v>51</v>
      </c>
      <c r="N119" s="1" t="s">
        <v>348</v>
      </c>
      <c r="O119" s="1" t="s">
        <v>51</v>
      </c>
      <c r="P119" s="1" t="s">
        <v>51</v>
      </c>
      <c r="Q119" s="1" t="s">
        <v>244</v>
      </c>
      <c r="R119" s="1" t="s">
        <v>59</v>
      </c>
      <c r="S119" s="1" t="s">
        <v>59</v>
      </c>
      <c r="T119" s="1" t="s">
        <v>60</v>
      </c>
      <c r="AR119" s="1" t="s">
        <v>51</v>
      </c>
      <c r="AS119" s="1" t="s">
        <v>51</v>
      </c>
      <c r="AU119" s="1" t="s">
        <v>349</v>
      </c>
      <c r="AV119">
        <v>102</v>
      </c>
    </row>
    <row r="120" spans="1:48" ht="30" customHeight="1" x14ac:dyDescent="0.3">
      <c r="A120" s="13" t="s">
        <v>171</v>
      </c>
      <c r="B120" s="13" t="s">
        <v>175</v>
      </c>
      <c r="C120" s="13" t="s">
        <v>82</v>
      </c>
      <c r="D120" s="11">
        <v>100</v>
      </c>
      <c r="E120" s="12"/>
      <c r="F120" s="12">
        <f t="shared" si="15"/>
        <v>0</v>
      </c>
      <c r="G120" s="12"/>
      <c r="H120" s="12">
        <f t="shared" si="16"/>
        <v>0</v>
      </c>
      <c r="I120" s="12"/>
      <c r="J120" s="12">
        <f t="shared" si="17"/>
        <v>0</v>
      </c>
      <c r="K120" s="12">
        <f t="shared" si="18"/>
        <v>0</v>
      </c>
      <c r="L120" s="12">
        <f t="shared" si="19"/>
        <v>0</v>
      </c>
      <c r="M120" s="13" t="s">
        <v>51</v>
      </c>
      <c r="N120" s="1" t="s">
        <v>350</v>
      </c>
      <c r="O120" s="1" t="s">
        <v>51</v>
      </c>
      <c r="P120" s="1" t="s">
        <v>51</v>
      </c>
      <c r="Q120" s="1" t="s">
        <v>244</v>
      </c>
      <c r="R120" s="1" t="s">
        <v>59</v>
      </c>
      <c r="S120" s="1" t="s">
        <v>59</v>
      </c>
      <c r="T120" s="1" t="s">
        <v>60</v>
      </c>
      <c r="AR120" s="1" t="s">
        <v>51</v>
      </c>
      <c r="AS120" s="1" t="s">
        <v>51</v>
      </c>
      <c r="AU120" s="1" t="s">
        <v>351</v>
      </c>
      <c r="AV120">
        <v>103</v>
      </c>
    </row>
    <row r="121" spans="1:48" ht="30" customHeight="1" x14ac:dyDescent="0.3">
      <c r="A121" s="13" t="s">
        <v>171</v>
      </c>
      <c r="B121" s="13" t="s">
        <v>143</v>
      </c>
      <c r="C121" s="13" t="s">
        <v>82</v>
      </c>
      <c r="D121" s="11">
        <v>30</v>
      </c>
      <c r="E121" s="12"/>
      <c r="F121" s="12">
        <f t="shared" si="15"/>
        <v>0</v>
      </c>
      <c r="G121" s="12"/>
      <c r="H121" s="12">
        <f t="shared" si="16"/>
        <v>0</v>
      </c>
      <c r="I121" s="12"/>
      <c r="J121" s="12">
        <f t="shared" si="17"/>
        <v>0</v>
      </c>
      <c r="K121" s="12">
        <f t="shared" si="18"/>
        <v>0</v>
      </c>
      <c r="L121" s="12">
        <f t="shared" si="19"/>
        <v>0</v>
      </c>
      <c r="M121" s="13" t="s">
        <v>51</v>
      </c>
      <c r="N121" s="1" t="s">
        <v>352</v>
      </c>
      <c r="O121" s="1" t="s">
        <v>51</v>
      </c>
      <c r="P121" s="1" t="s">
        <v>51</v>
      </c>
      <c r="Q121" s="1" t="s">
        <v>244</v>
      </c>
      <c r="R121" s="1" t="s">
        <v>59</v>
      </c>
      <c r="S121" s="1" t="s">
        <v>59</v>
      </c>
      <c r="T121" s="1" t="s">
        <v>60</v>
      </c>
      <c r="AR121" s="1" t="s">
        <v>51</v>
      </c>
      <c r="AS121" s="1" t="s">
        <v>51</v>
      </c>
      <c r="AU121" s="1" t="s">
        <v>353</v>
      </c>
      <c r="AV121">
        <v>104</v>
      </c>
    </row>
    <row r="122" spans="1:48" ht="30" customHeight="1" x14ac:dyDescent="0.3">
      <c r="A122" s="13" t="s">
        <v>180</v>
      </c>
      <c r="B122" s="13" t="s">
        <v>181</v>
      </c>
      <c r="C122" s="13" t="s">
        <v>82</v>
      </c>
      <c r="D122" s="11">
        <v>596</v>
      </c>
      <c r="E122" s="12"/>
      <c r="F122" s="12">
        <f t="shared" si="15"/>
        <v>0</v>
      </c>
      <c r="G122" s="12"/>
      <c r="H122" s="12">
        <f t="shared" si="16"/>
        <v>0</v>
      </c>
      <c r="I122" s="12"/>
      <c r="J122" s="12">
        <f t="shared" si="17"/>
        <v>0</v>
      </c>
      <c r="K122" s="12">
        <f t="shared" si="18"/>
        <v>0</v>
      </c>
      <c r="L122" s="12">
        <f t="shared" si="19"/>
        <v>0</v>
      </c>
      <c r="M122" s="13" t="s">
        <v>51</v>
      </c>
      <c r="N122" s="1" t="s">
        <v>354</v>
      </c>
      <c r="O122" s="1" t="s">
        <v>51</v>
      </c>
      <c r="P122" s="1" t="s">
        <v>51</v>
      </c>
      <c r="Q122" s="1" t="s">
        <v>244</v>
      </c>
      <c r="R122" s="1" t="s">
        <v>59</v>
      </c>
      <c r="S122" s="1" t="s">
        <v>59</v>
      </c>
      <c r="T122" s="1" t="s">
        <v>60</v>
      </c>
      <c r="AR122" s="1" t="s">
        <v>51</v>
      </c>
      <c r="AS122" s="1" t="s">
        <v>51</v>
      </c>
      <c r="AU122" s="1" t="s">
        <v>355</v>
      </c>
      <c r="AV122">
        <v>105</v>
      </c>
    </row>
    <row r="123" spans="1:48" ht="30" customHeight="1" x14ac:dyDescent="0.3">
      <c r="A123" s="13" t="s">
        <v>184</v>
      </c>
      <c r="B123" s="13" t="s">
        <v>181</v>
      </c>
      <c r="C123" s="13" t="s">
        <v>82</v>
      </c>
      <c r="D123" s="11">
        <v>596</v>
      </c>
      <c r="E123" s="12"/>
      <c r="F123" s="12">
        <f t="shared" si="15"/>
        <v>0</v>
      </c>
      <c r="G123" s="12"/>
      <c r="H123" s="12">
        <f t="shared" si="16"/>
        <v>0</v>
      </c>
      <c r="I123" s="12"/>
      <c r="J123" s="12">
        <f t="shared" si="17"/>
        <v>0</v>
      </c>
      <c r="K123" s="12">
        <f t="shared" si="18"/>
        <v>0</v>
      </c>
      <c r="L123" s="12">
        <f t="shared" si="19"/>
        <v>0</v>
      </c>
      <c r="M123" s="13" t="s">
        <v>51</v>
      </c>
      <c r="N123" s="1" t="s">
        <v>356</v>
      </c>
      <c r="O123" s="1" t="s">
        <v>51</v>
      </c>
      <c r="P123" s="1" t="s">
        <v>51</v>
      </c>
      <c r="Q123" s="1" t="s">
        <v>244</v>
      </c>
      <c r="R123" s="1" t="s">
        <v>59</v>
      </c>
      <c r="S123" s="1" t="s">
        <v>59</v>
      </c>
      <c r="T123" s="1" t="s">
        <v>60</v>
      </c>
      <c r="AR123" s="1" t="s">
        <v>51</v>
      </c>
      <c r="AS123" s="1" t="s">
        <v>51</v>
      </c>
      <c r="AU123" s="1" t="s">
        <v>357</v>
      </c>
      <c r="AV123">
        <v>106</v>
      </c>
    </row>
    <row r="124" spans="1:48" ht="30" customHeight="1" x14ac:dyDescent="0.3">
      <c r="A124" s="13" t="s">
        <v>187</v>
      </c>
      <c r="B124" s="13" t="s">
        <v>188</v>
      </c>
      <c r="C124" s="13" t="s">
        <v>189</v>
      </c>
      <c r="D124" s="11">
        <v>3</v>
      </c>
      <c r="E124" s="12"/>
      <c r="F124" s="12">
        <f t="shared" si="15"/>
        <v>0</v>
      </c>
      <c r="G124" s="12"/>
      <c r="H124" s="12">
        <f t="shared" si="16"/>
        <v>0</v>
      </c>
      <c r="I124" s="12"/>
      <c r="J124" s="12">
        <f t="shared" si="17"/>
        <v>0</v>
      </c>
      <c r="K124" s="12">
        <f t="shared" si="18"/>
        <v>0</v>
      </c>
      <c r="L124" s="12">
        <f t="shared" si="19"/>
        <v>0</v>
      </c>
      <c r="M124" s="13" t="s">
        <v>51</v>
      </c>
      <c r="N124" s="1" t="s">
        <v>358</v>
      </c>
      <c r="O124" s="1" t="s">
        <v>51</v>
      </c>
      <c r="P124" s="1" t="s">
        <v>51</v>
      </c>
      <c r="Q124" s="1" t="s">
        <v>244</v>
      </c>
      <c r="R124" s="1" t="s">
        <v>59</v>
      </c>
      <c r="S124" s="1" t="s">
        <v>59</v>
      </c>
      <c r="T124" s="1" t="s">
        <v>60</v>
      </c>
      <c r="AR124" s="1" t="s">
        <v>51</v>
      </c>
      <c r="AS124" s="1" t="s">
        <v>51</v>
      </c>
      <c r="AU124" s="1" t="s">
        <v>359</v>
      </c>
      <c r="AV124">
        <v>107</v>
      </c>
    </row>
    <row r="125" spans="1:48" ht="30" customHeight="1" x14ac:dyDescent="0.3">
      <c r="A125" s="13" t="s">
        <v>192</v>
      </c>
      <c r="B125" s="13" t="s">
        <v>193</v>
      </c>
      <c r="C125" s="13" t="s">
        <v>189</v>
      </c>
      <c r="D125" s="11">
        <v>2</v>
      </c>
      <c r="E125" s="12"/>
      <c r="F125" s="12">
        <f t="shared" si="15"/>
        <v>0</v>
      </c>
      <c r="G125" s="12"/>
      <c r="H125" s="12">
        <f t="shared" si="16"/>
        <v>0</v>
      </c>
      <c r="I125" s="12"/>
      <c r="J125" s="12">
        <f t="shared" si="17"/>
        <v>0</v>
      </c>
      <c r="K125" s="12">
        <f t="shared" si="18"/>
        <v>0</v>
      </c>
      <c r="L125" s="12">
        <f t="shared" si="19"/>
        <v>0</v>
      </c>
      <c r="M125" s="13" t="s">
        <v>51</v>
      </c>
      <c r="N125" s="1" t="s">
        <v>360</v>
      </c>
      <c r="O125" s="1" t="s">
        <v>51</v>
      </c>
      <c r="P125" s="1" t="s">
        <v>51</v>
      </c>
      <c r="Q125" s="1" t="s">
        <v>244</v>
      </c>
      <c r="R125" s="1" t="s">
        <v>59</v>
      </c>
      <c r="S125" s="1" t="s">
        <v>59</v>
      </c>
      <c r="T125" s="1" t="s">
        <v>60</v>
      </c>
      <c r="AR125" s="1" t="s">
        <v>51</v>
      </c>
      <c r="AS125" s="1" t="s">
        <v>51</v>
      </c>
      <c r="AU125" s="1" t="s">
        <v>361</v>
      </c>
      <c r="AV125">
        <v>108</v>
      </c>
    </row>
    <row r="126" spans="1:48" ht="30" customHeight="1" x14ac:dyDescent="0.3">
      <c r="A126" s="13" t="s">
        <v>196</v>
      </c>
      <c r="B126" s="13" t="s">
        <v>188</v>
      </c>
      <c r="C126" s="13" t="s">
        <v>189</v>
      </c>
      <c r="D126" s="11">
        <v>6</v>
      </c>
      <c r="E126" s="12"/>
      <c r="F126" s="12">
        <f t="shared" si="15"/>
        <v>0</v>
      </c>
      <c r="G126" s="12"/>
      <c r="H126" s="12">
        <f t="shared" si="16"/>
        <v>0</v>
      </c>
      <c r="I126" s="12"/>
      <c r="J126" s="12">
        <f t="shared" si="17"/>
        <v>0</v>
      </c>
      <c r="K126" s="12">
        <f t="shared" si="18"/>
        <v>0</v>
      </c>
      <c r="L126" s="12">
        <f t="shared" si="19"/>
        <v>0</v>
      </c>
      <c r="M126" s="13" t="s">
        <v>51</v>
      </c>
      <c r="N126" s="1" t="s">
        <v>362</v>
      </c>
      <c r="O126" s="1" t="s">
        <v>51</v>
      </c>
      <c r="P126" s="1" t="s">
        <v>51</v>
      </c>
      <c r="Q126" s="1" t="s">
        <v>244</v>
      </c>
      <c r="R126" s="1" t="s">
        <v>59</v>
      </c>
      <c r="S126" s="1" t="s">
        <v>59</v>
      </c>
      <c r="T126" s="1" t="s">
        <v>60</v>
      </c>
      <c r="AR126" s="1" t="s">
        <v>51</v>
      </c>
      <c r="AS126" s="1" t="s">
        <v>51</v>
      </c>
      <c r="AU126" s="1" t="s">
        <v>363</v>
      </c>
      <c r="AV126">
        <v>109</v>
      </c>
    </row>
    <row r="127" spans="1:48" ht="30" customHeight="1" x14ac:dyDescent="0.3">
      <c r="A127" s="13" t="s">
        <v>199</v>
      </c>
      <c r="B127" s="13" t="s">
        <v>200</v>
      </c>
      <c r="C127" s="13" t="s">
        <v>201</v>
      </c>
      <c r="D127" s="11">
        <v>66</v>
      </c>
      <c r="E127" s="12"/>
      <c r="F127" s="12">
        <f t="shared" si="15"/>
        <v>0</v>
      </c>
      <c r="G127" s="12"/>
      <c r="H127" s="12">
        <f t="shared" si="16"/>
        <v>0</v>
      </c>
      <c r="I127" s="12"/>
      <c r="J127" s="12">
        <f t="shared" si="17"/>
        <v>0</v>
      </c>
      <c r="K127" s="12">
        <f t="shared" si="18"/>
        <v>0</v>
      </c>
      <c r="L127" s="12">
        <f t="shared" si="19"/>
        <v>0</v>
      </c>
      <c r="M127" s="13" t="s">
        <v>51</v>
      </c>
      <c r="N127" s="1" t="s">
        <v>364</v>
      </c>
      <c r="O127" s="1" t="s">
        <v>51</v>
      </c>
      <c r="P127" s="1" t="s">
        <v>51</v>
      </c>
      <c r="Q127" s="1" t="s">
        <v>244</v>
      </c>
      <c r="R127" s="1" t="s">
        <v>59</v>
      </c>
      <c r="S127" s="1" t="s">
        <v>59</v>
      </c>
      <c r="T127" s="1" t="s">
        <v>60</v>
      </c>
      <c r="AR127" s="1" t="s">
        <v>51</v>
      </c>
      <c r="AS127" s="1" t="s">
        <v>51</v>
      </c>
      <c r="AU127" s="1" t="s">
        <v>365</v>
      </c>
      <c r="AV127">
        <v>110</v>
      </c>
    </row>
    <row r="128" spans="1:48" ht="30" customHeight="1" x14ac:dyDescent="0.3">
      <c r="A128" s="13" t="s">
        <v>204</v>
      </c>
      <c r="B128" s="13" t="s">
        <v>205</v>
      </c>
      <c r="C128" s="13" t="s">
        <v>201</v>
      </c>
      <c r="D128" s="11">
        <v>3</v>
      </c>
      <c r="E128" s="12"/>
      <c r="F128" s="12">
        <f t="shared" si="15"/>
        <v>0</v>
      </c>
      <c r="G128" s="12"/>
      <c r="H128" s="12">
        <f t="shared" si="16"/>
        <v>0</v>
      </c>
      <c r="I128" s="12"/>
      <c r="J128" s="12">
        <f t="shared" si="17"/>
        <v>0</v>
      </c>
      <c r="K128" s="12">
        <f t="shared" si="18"/>
        <v>0</v>
      </c>
      <c r="L128" s="12">
        <f t="shared" si="19"/>
        <v>0</v>
      </c>
      <c r="M128" s="13" t="s">
        <v>51</v>
      </c>
      <c r="N128" s="1" t="s">
        <v>366</v>
      </c>
      <c r="O128" s="1" t="s">
        <v>51</v>
      </c>
      <c r="P128" s="1" t="s">
        <v>51</v>
      </c>
      <c r="Q128" s="1" t="s">
        <v>244</v>
      </c>
      <c r="R128" s="1" t="s">
        <v>59</v>
      </c>
      <c r="S128" s="1" t="s">
        <v>59</v>
      </c>
      <c r="T128" s="1" t="s">
        <v>60</v>
      </c>
      <c r="AR128" s="1" t="s">
        <v>51</v>
      </c>
      <c r="AS128" s="1" t="s">
        <v>51</v>
      </c>
      <c r="AU128" s="1" t="s">
        <v>367</v>
      </c>
      <c r="AV128">
        <v>111</v>
      </c>
    </row>
    <row r="129" spans="1:48" ht="30" customHeight="1" x14ac:dyDescent="0.3">
      <c r="A129" s="13" t="s">
        <v>208</v>
      </c>
      <c r="B129" s="13" t="s">
        <v>209</v>
      </c>
      <c r="C129" s="13" t="s">
        <v>210</v>
      </c>
      <c r="D129" s="62">
        <v>2</v>
      </c>
      <c r="E129" s="12"/>
      <c r="F129" s="12">
        <f t="shared" si="15"/>
        <v>0</v>
      </c>
      <c r="G129" s="12"/>
      <c r="H129" s="12">
        <f t="shared" si="16"/>
        <v>0</v>
      </c>
      <c r="I129" s="12"/>
      <c r="J129" s="12">
        <f t="shared" si="17"/>
        <v>0</v>
      </c>
      <c r="K129" s="12">
        <f t="shared" si="18"/>
        <v>0</v>
      </c>
      <c r="L129" s="12">
        <f t="shared" si="19"/>
        <v>0</v>
      </c>
      <c r="M129" s="13" t="s">
        <v>51</v>
      </c>
      <c r="N129" s="1" t="s">
        <v>211</v>
      </c>
      <c r="O129" s="1" t="s">
        <v>51</v>
      </c>
      <c r="P129" s="1" t="s">
        <v>51</v>
      </c>
      <c r="Q129" s="1" t="s">
        <v>244</v>
      </c>
      <c r="R129" s="1" t="s">
        <v>59</v>
      </c>
      <c r="S129" s="1" t="s">
        <v>59</v>
      </c>
      <c r="T129" s="1" t="s">
        <v>60</v>
      </c>
      <c r="AR129" s="1" t="s">
        <v>51</v>
      </c>
      <c r="AS129" s="1" t="s">
        <v>51</v>
      </c>
      <c r="AU129" s="1" t="s">
        <v>368</v>
      </c>
      <c r="AV129">
        <v>112</v>
      </c>
    </row>
    <row r="130" spans="1:48" ht="30" customHeight="1" x14ac:dyDescent="0.3">
      <c r="A130" s="13" t="s">
        <v>213</v>
      </c>
      <c r="B130" s="13" t="s">
        <v>209</v>
      </c>
      <c r="C130" s="13" t="s">
        <v>210</v>
      </c>
      <c r="D130" s="62">
        <v>2</v>
      </c>
      <c r="E130" s="12"/>
      <c r="F130" s="12">
        <f t="shared" si="15"/>
        <v>0</v>
      </c>
      <c r="G130" s="12"/>
      <c r="H130" s="12">
        <f t="shared" si="16"/>
        <v>0</v>
      </c>
      <c r="I130" s="12"/>
      <c r="J130" s="12">
        <f t="shared" si="17"/>
        <v>0</v>
      </c>
      <c r="K130" s="12">
        <f t="shared" si="18"/>
        <v>0</v>
      </c>
      <c r="L130" s="12">
        <f t="shared" si="19"/>
        <v>0</v>
      </c>
      <c r="M130" s="13" t="s">
        <v>51</v>
      </c>
      <c r="N130" s="1" t="s">
        <v>214</v>
      </c>
      <c r="O130" s="1" t="s">
        <v>51</v>
      </c>
      <c r="P130" s="1" t="s">
        <v>51</v>
      </c>
      <c r="Q130" s="1" t="s">
        <v>244</v>
      </c>
      <c r="R130" s="1" t="s">
        <v>59</v>
      </c>
      <c r="S130" s="1" t="s">
        <v>59</v>
      </c>
      <c r="T130" s="1" t="s">
        <v>60</v>
      </c>
      <c r="AR130" s="1" t="s">
        <v>51</v>
      </c>
      <c r="AS130" s="1" t="s">
        <v>51</v>
      </c>
      <c r="AU130" s="1" t="s">
        <v>369</v>
      </c>
      <c r="AV130">
        <v>113</v>
      </c>
    </row>
    <row r="131" spans="1:48" ht="30" customHeight="1" x14ac:dyDescent="0.3">
      <c r="A131" s="13" t="s">
        <v>216</v>
      </c>
      <c r="B131" s="13" t="s">
        <v>209</v>
      </c>
      <c r="C131" s="13" t="s">
        <v>210</v>
      </c>
      <c r="D131" s="11">
        <v>2</v>
      </c>
      <c r="E131" s="12"/>
      <c r="F131" s="12">
        <f t="shared" si="15"/>
        <v>0</v>
      </c>
      <c r="G131" s="12"/>
      <c r="H131" s="12">
        <f t="shared" si="16"/>
        <v>0</v>
      </c>
      <c r="I131" s="12"/>
      <c r="J131" s="12">
        <f t="shared" si="17"/>
        <v>0</v>
      </c>
      <c r="K131" s="12">
        <f t="shared" si="18"/>
        <v>0</v>
      </c>
      <c r="L131" s="12">
        <f t="shared" si="19"/>
        <v>0</v>
      </c>
      <c r="M131" s="13" t="s">
        <v>51</v>
      </c>
      <c r="N131" s="1" t="s">
        <v>217</v>
      </c>
      <c r="O131" s="1" t="s">
        <v>51</v>
      </c>
      <c r="P131" s="1" t="s">
        <v>51</v>
      </c>
      <c r="Q131" s="1" t="s">
        <v>244</v>
      </c>
      <c r="R131" s="1" t="s">
        <v>59</v>
      </c>
      <c r="S131" s="1" t="s">
        <v>59</v>
      </c>
      <c r="T131" s="1" t="s">
        <v>60</v>
      </c>
      <c r="AR131" s="1" t="s">
        <v>51</v>
      </c>
      <c r="AS131" s="1" t="s">
        <v>51</v>
      </c>
      <c r="AU131" s="1" t="s">
        <v>370</v>
      </c>
      <c r="AV131">
        <v>114</v>
      </c>
    </row>
    <row r="132" spans="1:48" ht="30" customHeight="1" x14ac:dyDescent="0.3">
      <c r="A132" s="13" t="s">
        <v>219</v>
      </c>
      <c r="B132" s="13" t="s">
        <v>209</v>
      </c>
      <c r="C132" s="13" t="s">
        <v>210</v>
      </c>
      <c r="D132" s="11">
        <v>2</v>
      </c>
      <c r="E132" s="12"/>
      <c r="F132" s="12">
        <f t="shared" si="15"/>
        <v>0</v>
      </c>
      <c r="G132" s="12"/>
      <c r="H132" s="12">
        <f t="shared" si="16"/>
        <v>0</v>
      </c>
      <c r="I132" s="12"/>
      <c r="J132" s="12">
        <f t="shared" si="17"/>
        <v>0</v>
      </c>
      <c r="K132" s="12">
        <f t="shared" si="18"/>
        <v>0</v>
      </c>
      <c r="L132" s="12">
        <f t="shared" si="19"/>
        <v>0</v>
      </c>
      <c r="M132" s="13" t="s">
        <v>51</v>
      </c>
      <c r="N132" s="1" t="s">
        <v>220</v>
      </c>
      <c r="O132" s="1" t="s">
        <v>51</v>
      </c>
      <c r="P132" s="1" t="s">
        <v>51</v>
      </c>
      <c r="Q132" s="1" t="s">
        <v>244</v>
      </c>
      <c r="R132" s="1" t="s">
        <v>59</v>
      </c>
      <c r="S132" s="1" t="s">
        <v>59</v>
      </c>
      <c r="T132" s="1" t="s">
        <v>60</v>
      </c>
      <c r="AR132" s="1" t="s">
        <v>51</v>
      </c>
      <c r="AS132" s="1" t="s">
        <v>51</v>
      </c>
      <c r="AU132" s="1" t="s">
        <v>371</v>
      </c>
      <c r="AV132">
        <v>115</v>
      </c>
    </row>
    <row r="133" spans="1:48" ht="30" customHeight="1" x14ac:dyDescent="0.3">
      <c r="A133" s="13" t="s">
        <v>222</v>
      </c>
      <c r="B133" s="13" t="s">
        <v>209</v>
      </c>
      <c r="C133" s="13" t="s">
        <v>210</v>
      </c>
      <c r="D133" s="11">
        <v>1</v>
      </c>
      <c r="E133" s="12"/>
      <c r="F133" s="12">
        <f t="shared" si="15"/>
        <v>0</v>
      </c>
      <c r="G133" s="12"/>
      <c r="H133" s="12">
        <f t="shared" si="16"/>
        <v>0</v>
      </c>
      <c r="I133" s="12"/>
      <c r="J133" s="12">
        <f t="shared" si="17"/>
        <v>0</v>
      </c>
      <c r="K133" s="12">
        <f t="shared" si="18"/>
        <v>0</v>
      </c>
      <c r="L133" s="12">
        <f t="shared" si="19"/>
        <v>0</v>
      </c>
      <c r="M133" s="13" t="s">
        <v>51</v>
      </c>
      <c r="N133" s="1" t="s">
        <v>223</v>
      </c>
      <c r="O133" s="1" t="s">
        <v>51</v>
      </c>
      <c r="P133" s="1" t="s">
        <v>51</v>
      </c>
      <c r="Q133" s="1" t="s">
        <v>244</v>
      </c>
      <c r="R133" s="1" t="s">
        <v>59</v>
      </c>
      <c r="S133" s="1" t="s">
        <v>59</v>
      </c>
      <c r="T133" s="1" t="s">
        <v>60</v>
      </c>
      <c r="AR133" s="1" t="s">
        <v>51</v>
      </c>
      <c r="AS133" s="1" t="s">
        <v>51</v>
      </c>
      <c r="AU133" s="1" t="s">
        <v>372</v>
      </c>
      <c r="AV133">
        <v>116</v>
      </c>
    </row>
    <row r="134" spans="1:48" ht="30" customHeight="1" x14ac:dyDescent="0.3">
      <c r="A134" s="13" t="s">
        <v>225</v>
      </c>
      <c r="B134" s="13" t="s">
        <v>209</v>
      </c>
      <c r="C134" s="13" t="s">
        <v>210</v>
      </c>
      <c r="D134" s="11">
        <v>1</v>
      </c>
      <c r="E134" s="12"/>
      <c r="F134" s="12">
        <f t="shared" si="15"/>
        <v>0</v>
      </c>
      <c r="G134" s="12"/>
      <c r="H134" s="12">
        <f t="shared" si="16"/>
        <v>0</v>
      </c>
      <c r="I134" s="12"/>
      <c r="J134" s="12">
        <f t="shared" si="17"/>
        <v>0</v>
      </c>
      <c r="K134" s="12">
        <f t="shared" si="18"/>
        <v>0</v>
      </c>
      <c r="L134" s="12">
        <f t="shared" si="19"/>
        <v>0</v>
      </c>
      <c r="M134" s="13" t="s">
        <v>51</v>
      </c>
      <c r="N134" s="1" t="s">
        <v>226</v>
      </c>
      <c r="O134" s="1" t="s">
        <v>51</v>
      </c>
      <c r="P134" s="1" t="s">
        <v>51</v>
      </c>
      <c r="Q134" s="1" t="s">
        <v>244</v>
      </c>
      <c r="R134" s="1" t="s">
        <v>59</v>
      </c>
      <c r="S134" s="1" t="s">
        <v>59</v>
      </c>
      <c r="T134" s="1" t="s">
        <v>60</v>
      </c>
      <c r="AR134" s="1" t="s">
        <v>51</v>
      </c>
      <c r="AS134" s="1" t="s">
        <v>51</v>
      </c>
      <c r="AU134" s="1" t="s">
        <v>373</v>
      </c>
      <c r="AV134">
        <v>117</v>
      </c>
    </row>
    <row r="135" spans="1:48" ht="30" customHeight="1" x14ac:dyDescent="0.3">
      <c r="A135" s="13" t="s">
        <v>228</v>
      </c>
      <c r="B135" s="13" t="s">
        <v>209</v>
      </c>
      <c r="C135" s="13" t="s">
        <v>210</v>
      </c>
      <c r="D135" s="62">
        <v>2</v>
      </c>
      <c r="E135" s="12"/>
      <c r="F135" s="12">
        <f t="shared" si="15"/>
        <v>0</v>
      </c>
      <c r="G135" s="12"/>
      <c r="H135" s="12">
        <f t="shared" si="16"/>
        <v>0</v>
      </c>
      <c r="I135" s="12"/>
      <c r="J135" s="12">
        <f t="shared" si="17"/>
        <v>0</v>
      </c>
      <c r="K135" s="12">
        <f t="shared" si="18"/>
        <v>0</v>
      </c>
      <c r="L135" s="12">
        <f t="shared" si="19"/>
        <v>0</v>
      </c>
      <c r="M135" s="13" t="s">
        <v>51</v>
      </c>
      <c r="N135" s="1" t="s">
        <v>229</v>
      </c>
      <c r="O135" s="1" t="s">
        <v>51</v>
      </c>
      <c r="P135" s="1" t="s">
        <v>51</v>
      </c>
      <c r="Q135" s="1" t="s">
        <v>244</v>
      </c>
      <c r="R135" s="1" t="s">
        <v>59</v>
      </c>
      <c r="S135" s="1" t="s">
        <v>59</v>
      </c>
      <c r="T135" s="1" t="s">
        <v>60</v>
      </c>
      <c r="AR135" s="1" t="s">
        <v>51</v>
      </c>
      <c r="AS135" s="1" t="s">
        <v>51</v>
      </c>
      <c r="AU135" s="1" t="s">
        <v>374</v>
      </c>
      <c r="AV135">
        <v>118</v>
      </c>
    </row>
    <row r="136" spans="1:48" ht="30" customHeight="1" x14ac:dyDescent="0.3">
      <c r="A136" s="13" t="s">
        <v>231</v>
      </c>
      <c r="B136" s="13" t="s">
        <v>232</v>
      </c>
      <c r="C136" s="13" t="s">
        <v>233</v>
      </c>
      <c r="D136" s="11">
        <v>3</v>
      </c>
      <c r="E136" s="12"/>
      <c r="F136" s="12">
        <f t="shared" si="15"/>
        <v>0</v>
      </c>
      <c r="G136" s="12"/>
      <c r="H136" s="12">
        <f t="shared" si="16"/>
        <v>0</v>
      </c>
      <c r="I136" s="12"/>
      <c r="J136" s="12">
        <f t="shared" si="17"/>
        <v>0</v>
      </c>
      <c r="K136" s="12">
        <f t="shared" si="18"/>
        <v>0</v>
      </c>
      <c r="L136" s="12">
        <f t="shared" si="19"/>
        <v>0</v>
      </c>
      <c r="M136" s="13" t="s">
        <v>234</v>
      </c>
      <c r="N136" s="1" t="s">
        <v>235</v>
      </c>
      <c r="O136" s="1" t="s">
        <v>51</v>
      </c>
      <c r="P136" s="1" t="s">
        <v>51</v>
      </c>
      <c r="Q136" s="1" t="s">
        <v>244</v>
      </c>
      <c r="R136" s="1" t="s">
        <v>60</v>
      </c>
      <c r="S136" s="1" t="s">
        <v>59</v>
      </c>
      <c r="T136" s="1" t="s">
        <v>59</v>
      </c>
      <c r="AR136" s="1" t="s">
        <v>51</v>
      </c>
      <c r="AS136" s="1" t="s">
        <v>51</v>
      </c>
      <c r="AU136" s="1" t="s">
        <v>375</v>
      </c>
      <c r="AV136">
        <v>124</v>
      </c>
    </row>
    <row r="137" spans="1:48" ht="30" customHeight="1" x14ac:dyDescent="0.3">
      <c r="A137" s="13" t="s">
        <v>231</v>
      </c>
      <c r="B137" s="13" t="s">
        <v>237</v>
      </c>
      <c r="C137" s="13" t="s">
        <v>233</v>
      </c>
      <c r="D137" s="11">
        <v>1</v>
      </c>
      <c r="E137" s="12"/>
      <c r="F137" s="12">
        <f t="shared" ref="F137" si="20">TRUNC(E137*D137, 0)</f>
        <v>0</v>
      </c>
      <c r="G137" s="12"/>
      <c r="H137" s="12">
        <f t="shared" ref="H137" si="21">TRUNC(G137*D137, 0)</f>
        <v>0</v>
      </c>
      <c r="I137" s="12"/>
      <c r="J137" s="12">
        <f t="shared" ref="J137" si="22">TRUNC(I137*D137, 0)</f>
        <v>0</v>
      </c>
      <c r="K137" s="12">
        <f t="shared" si="18"/>
        <v>0</v>
      </c>
      <c r="L137" s="12">
        <f t="shared" si="19"/>
        <v>0</v>
      </c>
      <c r="M137" s="13" t="s">
        <v>238</v>
      </c>
      <c r="N137" s="1" t="s">
        <v>239</v>
      </c>
      <c r="O137" s="1" t="s">
        <v>51</v>
      </c>
      <c r="P137" s="1" t="s">
        <v>51</v>
      </c>
      <c r="Q137" s="1" t="s">
        <v>244</v>
      </c>
      <c r="R137" s="1" t="s">
        <v>60</v>
      </c>
      <c r="S137" s="1" t="s">
        <v>59</v>
      </c>
      <c r="T137" s="1" t="s">
        <v>59</v>
      </c>
      <c r="AR137" s="1" t="s">
        <v>51</v>
      </c>
      <c r="AS137" s="1" t="s">
        <v>51</v>
      </c>
      <c r="AU137" s="1" t="s">
        <v>376</v>
      </c>
      <c r="AV137">
        <v>125</v>
      </c>
    </row>
    <row r="138" spans="1:48" ht="30" customHeight="1" x14ac:dyDescent="0.3">
      <c r="A138" s="11"/>
      <c r="B138" s="11"/>
      <c r="C138" s="11"/>
      <c r="D138" s="11"/>
      <c r="E138" s="12"/>
      <c r="F138" s="12"/>
      <c r="G138" s="12"/>
      <c r="H138" s="12"/>
      <c r="I138" s="12"/>
      <c r="J138" s="12"/>
      <c r="K138" s="12"/>
      <c r="L138" s="12"/>
      <c r="M138" s="11"/>
      <c r="Q138" s="1" t="s">
        <v>244</v>
      </c>
    </row>
    <row r="139" spans="1:48" ht="30" customHeight="1" x14ac:dyDescent="0.3">
      <c r="A139" s="11"/>
      <c r="B139" s="11"/>
      <c r="C139" s="11"/>
      <c r="D139" s="11"/>
      <c r="E139" s="12"/>
      <c r="F139" s="12"/>
      <c r="G139" s="12"/>
      <c r="H139" s="12"/>
      <c r="I139" s="12"/>
      <c r="J139" s="12"/>
      <c r="K139" s="12"/>
      <c r="L139" s="12"/>
      <c r="M139" s="11"/>
      <c r="Q139" s="1" t="s">
        <v>244</v>
      </c>
    </row>
    <row r="140" spans="1:48" ht="30" customHeight="1" x14ac:dyDescent="0.3">
      <c r="A140" s="11"/>
      <c r="B140" s="11"/>
      <c r="C140" s="11"/>
      <c r="D140" s="11"/>
      <c r="E140" s="12"/>
      <c r="F140" s="12"/>
      <c r="G140" s="12"/>
      <c r="H140" s="12"/>
      <c r="I140" s="12"/>
      <c r="J140" s="12"/>
      <c r="K140" s="12"/>
      <c r="L140" s="12"/>
      <c r="M140" s="11"/>
      <c r="Q140" s="1" t="s">
        <v>244</v>
      </c>
    </row>
    <row r="141" spans="1:48" ht="30" customHeight="1" x14ac:dyDescent="0.3">
      <c r="A141" s="11"/>
      <c r="B141" s="11"/>
      <c r="C141" s="11"/>
      <c r="D141" s="11"/>
      <c r="E141" s="12"/>
      <c r="F141" s="12"/>
      <c r="G141" s="12"/>
      <c r="H141" s="12"/>
      <c r="I141" s="12"/>
      <c r="J141" s="12"/>
      <c r="K141" s="12"/>
      <c r="L141" s="12"/>
      <c r="M141" s="11"/>
      <c r="Q141" s="1" t="s">
        <v>244</v>
      </c>
    </row>
    <row r="142" spans="1:48" ht="30" customHeight="1" x14ac:dyDescent="0.3">
      <c r="A142" s="11"/>
      <c r="B142" s="11"/>
      <c r="C142" s="11"/>
      <c r="D142" s="11"/>
      <c r="E142" s="12"/>
      <c r="F142" s="12"/>
      <c r="G142" s="12"/>
      <c r="H142" s="12"/>
      <c r="I142" s="12"/>
      <c r="J142" s="12"/>
      <c r="K142" s="12"/>
      <c r="L142" s="12"/>
      <c r="M142" s="11"/>
      <c r="Q142" s="1" t="s">
        <v>244</v>
      </c>
    </row>
    <row r="143" spans="1:48" ht="30" customHeight="1" x14ac:dyDescent="0.3">
      <c r="A143" s="13" t="s">
        <v>241</v>
      </c>
      <c r="B143" s="11"/>
      <c r="C143" s="11"/>
      <c r="D143" s="11"/>
      <c r="E143" s="12"/>
      <c r="F143" s="12">
        <f>SUMIF(Q75:Q142,"010102",F75:F142)</f>
        <v>0</v>
      </c>
      <c r="G143" s="12"/>
      <c r="H143" s="12">
        <f>SUMIF(Q75:Q142,"010102",H75:H142)</f>
        <v>0</v>
      </c>
      <c r="I143" s="12"/>
      <c r="J143" s="12">
        <f>SUMIF(Q75:Q142,"010102",J75:J142)</f>
        <v>0</v>
      </c>
      <c r="K143" s="12"/>
      <c r="L143" s="12">
        <f>SUMIF(Q75:Q142,"010102",L75:L142)</f>
        <v>0</v>
      </c>
      <c r="M143" s="11"/>
      <c r="N143" t="s">
        <v>242</v>
      </c>
    </row>
    <row r="144" spans="1:48" ht="30" customHeight="1" x14ac:dyDescent="0.3">
      <c r="A144" s="13" t="s">
        <v>377</v>
      </c>
      <c r="B144" s="13" t="s">
        <v>51</v>
      </c>
      <c r="C144" s="11"/>
      <c r="D144" s="11"/>
      <c r="E144" s="12"/>
      <c r="F144" s="12"/>
      <c r="G144" s="12"/>
      <c r="H144" s="12"/>
      <c r="I144" s="12"/>
      <c r="J144" s="12"/>
      <c r="K144" s="12"/>
      <c r="L144" s="12"/>
      <c r="M144" s="11"/>
      <c r="Q144" s="1" t="s">
        <v>378</v>
      </c>
    </row>
    <row r="145" spans="1:48" ht="30" customHeight="1" x14ac:dyDescent="0.3">
      <c r="A145" s="13" t="s">
        <v>379</v>
      </c>
      <c r="B145" s="13" t="s">
        <v>380</v>
      </c>
      <c r="C145" s="13" t="s">
        <v>233</v>
      </c>
      <c r="D145" s="11">
        <v>10</v>
      </c>
      <c r="E145" s="12"/>
      <c r="F145" s="12">
        <f>TRUNC(E145*D145, 0)</f>
        <v>0</v>
      </c>
      <c r="G145" s="12"/>
      <c r="H145" s="12">
        <f>TRUNC(G145*D145, 0)</f>
        <v>0</v>
      </c>
      <c r="I145" s="12"/>
      <c r="J145" s="12">
        <f>TRUNC(I145*D145, 0)</f>
        <v>0</v>
      </c>
      <c r="K145" s="12">
        <f>TRUNC(E145+G145+I145, 0)</f>
        <v>0</v>
      </c>
      <c r="L145" s="12">
        <f>TRUNC(F145+H145+J145, 0)</f>
        <v>0</v>
      </c>
      <c r="M145" s="13" t="s">
        <v>381</v>
      </c>
      <c r="N145" s="1" t="s">
        <v>382</v>
      </c>
      <c r="O145" s="1" t="s">
        <v>51</v>
      </c>
      <c r="P145" s="1" t="s">
        <v>51</v>
      </c>
      <c r="Q145" s="1" t="s">
        <v>378</v>
      </c>
      <c r="R145" s="1" t="s">
        <v>60</v>
      </c>
      <c r="S145" s="1" t="s">
        <v>59</v>
      </c>
      <c r="T145" s="1" t="s">
        <v>59</v>
      </c>
      <c r="AR145" s="1" t="s">
        <v>51</v>
      </c>
      <c r="AS145" s="1" t="s">
        <v>51</v>
      </c>
      <c r="AU145" s="1" t="s">
        <v>383</v>
      </c>
      <c r="AV145">
        <v>121</v>
      </c>
    </row>
    <row r="146" spans="1:48" ht="30" customHeight="1" x14ac:dyDescent="0.3">
      <c r="A146" s="11"/>
      <c r="B146" s="11"/>
      <c r="C146" s="11"/>
      <c r="D146" s="11"/>
      <c r="E146" s="12"/>
      <c r="F146" s="12"/>
      <c r="G146" s="12"/>
      <c r="H146" s="12"/>
      <c r="I146" s="12"/>
      <c r="J146" s="12"/>
      <c r="K146" s="12"/>
      <c r="L146" s="12"/>
      <c r="M146" s="11"/>
      <c r="Q146" s="1" t="s">
        <v>378</v>
      </c>
    </row>
    <row r="147" spans="1:48" ht="30" customHeight="1" x14ac:dyDescent="0.3">
      <c r="A147" s="11"/>
      <c r="B147" s="11"/>
      <c r="C147" s="11"/>
      <c r="D147" s="11"/>
      <c r="E147" s="12"/>
      <c r="F147" s="12"/>
      <c r="G147" s="12"/>
      <c r="H147" s="12"/>
      <c r="I147" s="12"/>
      <c r="J147" s="12"/>
      <c r="K147" s="12"/>
      <c r="L147" s="12"/>
      <c r="M147" s="11"/>
      <c r="Q147" s="1" t="s">
        <v>378</v>
      </c>
    </row>
    <row r="148" spans="1:48" ht="30" customHeight="1" x14ac:dyDescent="0.3">
      <c r="A148" s="11"/>
      <c r="B148" s="11"/>
      <c r="C148" s="11"/>
      <c r="D148" s="11"/>
      <c r="E148" s="12"/>
      <c r="F148" s="12"/>
      <c r="G148" s="12"/>
      <c r="H148" s="12"/>
      <c r="I148" s="12"/>
      <c r="J148" s="12"/>
      <c r="K148" s="12"/>
      <c r="L148" s="12"/>
      <c r="M148" s="11"/>
      <c r="Q148" s="1" t="s">
        <v>378</v>
      </c>
    </row>
    <row r="149" spans="1:48" ht="30" customHeight="1" x14ac:dyDescent="0.3">
      <c r="A149" s="11"/>
      <c r="B149" s="11"/>
      <c r="C149" s="11"/>
      <c r="D149" s="11"/>
      <c r="E149" s="12"/>
      <c r="F149" s="12"/>
      <c r="G149" s="12"/>
      <c r="H149" s="12"/>
      <c r="I149" s="12"/>
      <c r="J149" s="12"/>
      <c r="K149" s="12"/>
      <c r="L149" s="12"/>
      <c r="M149" s="11"/>
      <c r="Q149" s="1" t="s">
        <v>378</v>
      </c>
    </row>
    <row r="150" spans="1:48" ht="30" customHeight="1" x14ac:dyDescent="0.3">
      <c r="A150" s="11"/>
      <c r="B150" s="11"/>
      <c r="C150" s="11"/>
      <c r="D150" s="11"/>
      <c r="E150" s="12"/>
      <c r="F150" s="12"/>
      <c r="G150" s="12"/>
      <c r="H150" s="12"/>
      <c r="I150" s="12"/>
      <c r="J150" s="12"/>
      <c r="K150" s="12"/>
      <c r="L150" s="12"/>
      <c r="M150" s="11"/>
      <c r="Q150" s="1" t="s">
        <v>378</v>
      </c>
    </row>
    <row r="151" spans="1:48" ht="30" customHeight="1" x14ac:dyDescent="0.3">
      <c r="A151" s="11"/>
      <c r="B151" s="11"/>
      <c r="C151" s="11"/>
      <c r="D151" s="11"/>
      <c r="E151" s="12"/>
      <c r="F151" s="12"/>
      <c r="G151" s="12"/>
      <c r="H151" s="12"/>
      <c r="I151" s="12"/>
      <c r="J151" s="12"/>
      <c r="K151" s="12"/>
      <c r="L151" s="12"/>
      <c r="M151" s="11"/>
      <c r="Q151" s="1" t="s">
        <v>378</v>
      </c>
    </row>
    <row r="152" spans="1:48" ht="30" customHeight="1" x14ac:dyDescent="0.3">
      <c r="A152" s="11"/>
      <c r="B152" s="11"/>
      <c r="C152" s="11"/>
      <c r="D152" s="11"/>
      <c r="E152" s="12"/>
      <c r="F152" s="12"/>
      <c r="G152" s="12"/>
      <c r="H152" s="12"/>
      <c r="I152" s="12"/>
      <c r="J152" s="12"/>
      <c r="K152" s="12"/>
      <c r="L152" s="12"/>
      <c r="M152" s="11"/>
      <c r="Q152" s="1" t="s">
        <v>378</v>
      </c>
    </row>
    <row r="153" spans="1:48" ht="30" customHeight="1" x14ac:dyDescent="0.3">
      <c r="A153" s="11"/>
      <c r="B153" s="11"/>
      <c r="C153" s="11"/>
      <c r="D153" s="11"/>
      <c r="E153" s="12"/>
      <c r="F153" s="12"/>
      <c r="G153" s="12"/>
      <c r="H153" s="12"/>
      <c r="I153" s="12"/>
      <c r="J153" s="12"/>
      <c r="K153" s="12"/>
      <c r="L153" s="12"/>
      <c r="M153" s="11"/>
      <c r="Q153" s="1" t="s">
        <v>378</v>
      </c>
    </row>
    <row r="154" spans="1:48" ht="30" customHeight="1" x14ac:dyDescent="0.3">
      <c r="A154" s="11"/>
      <c r="B154" s="11"/>
      <c r="C154" s="11"/>
      <c r="D154" s="11"/>
      <c r="E154" s="12"/>
      <c r="F154" s="12"/>
      <c r="G154" s="12"/>
      <c r="H154" s="12"/>
      <c r="I154" s="12"/>
      <c r="J154" s="12"/>
      <c r="K154" s="12"/>
      <c r="L154" s="12"/>
      <c r="M154" s="11"/>
      <c r="Q154" s="1" t="s">
        <v>378</v>
      </c>
    </row>
    <row r="155" spans="1:48" ht="30" customHeight="1" x14ac:dyDescent="0.3">
      <c r="A155" s="11"/>
      <c r="B155" s="11"/>
      <c r="C155" s="11"/>
      <c r="D155" s="11"/>
      <c r="E155" s="12"/>
      <c r="F155" s="12"/>
      <c r="G155" s="12"/>
      <c r="H155" s="12"/>
      <c r="I155" s="12"/>
      <c r="J155" s="12"/>
      <c r="K155" s="12"/>
      <c r="L155" s="12"/>
      <c r="M155" s="11"/>
      <c r="Q155" s="1" t="s">
        <v>378</v>
      </c>
    </row>
    <row r="156" spans="1:48" ht="30" customHeight="1" x14ac:dyDescent="0.3">
      <c r="A156" s="11"/>
      <c r="B156" s="11"/>
      <c r="C156" s="11"/>
      <c r="D156" s="11"/>
      <c r="E156" s="12"/>
      <c r="F156" s="12"/>
      <c r="G156" s="12"/>
      <c r="H156" s="12"/>
      <c r="I156" s="12"/>
      <c r="J156" s="12"/>
      <c r="K156" s="12"/>
      <c r="L156" s="12"/>
      <c r="M156" s="11"/>
      <c r="Q156" s="1" t="s">
        <v>378</v>
      </c>
    </row>
    <row r="157" spans="1:48" ht="30" customHeight="1" x14ac:dyDescent="0.3">
      <c r="A157" s="11"/>
      <c r="B157" s="11"/>
      <c r="C157" s="11"/>
      <c r="D157" s="11"/>
      <c r="E157" s="12"/>
      <c r="F157" s="12"/>
      <c r="G157" s="12"/>
      <c r="H157" s="12"/>
      <c r="I157" s="12"/>
      <c r="J157" s="12"/>
      <c r="K157" s="12"/>
      <c r="L157" s="12"/>
      <c r="M157" s="11"/>
      <c r="Q157" s="1" t="s">
        <v>378</v>
      </c>
    </row>
    <row r="158" spans="1:48" ht="30" customHeight="1" x14ac:dyDescent="0.3">
      <c r="A158" s="11"/>
      <c r="B158" s="11"/>
      <c r="C158" s="11"/>
      <c r="D158" s="11"/>
      <c r="E158" s="12"/>
      <c r="F158" s="12"/>
      <c r="G158" s="12"/>
      <c r="H158" s="12"/>
      <c r="I158" s="12"/>
      <c r="J158" s="12"/>
      <c r="K158" s="12"/>
      <c r="L158" s="12"/>
      <c r="M158" s="11"/>
      <c r="Q158" s="1" t="s">
        <v>378</v>
      </c>
    </row>
    <row r="159" spans="1:48" ht="30" customHeight="1" x14ac:dyDescent="0.3">
      <c r="A159" s="11"/>
      <c r="B159" s="11"/>
      <c r="C159" s="11"/>
      <c r="D159" s="11"/>
      <c r="E159" s="12"/>
      <c r="F159" s="12"/>
      <c r="G159" s="12"/>
      <c r="H159" s="12"/>
      <c r="I159" s="12"/>
      <c r="J159" s="12"/>
      <c r="K159" s="12"/>
      <c r="L159" s="12"/>
      <c r="M159" s="11"/>
      <c r="Q159" s="1" t="s">
        <v>378</v>
      </c>
    </row>
    <row r="160" spans="1:48" ht="30" customHeight="1" x14ac:dyDescent="0.3">
      <c r="A160" s="11"/>
      <c r="B160" s="11"/>
      <c r="C160" s="11"/>
      <c r="D160" s="11"/>
      <c r="E160" s="12"/>
      <c r="F160" s="12"/>
      <c r="G160" s="12"/>
      <c r="H160" s="12"/>
      <c r="I160" s="12"/>
      <c r="J160" s="12"/>
      <c r="K160" s="12"/>
      <c r="L160" s="12"/>
      <c r="M160" s="11"/>
      <c r="Q160" s="1" t="s">
        <v>378</v>
      </c>
    </row>
    <row r="161" spans="1:17" ht="30" customHeight="1" x14ac:dyDescent="0.3">
      <c r="A161" s="11"/>
      <c r="B161" s="11"/>
      <c r="C161" s="11"/>
      <c r="D161" s="11"/>
      <c r="E161" s="12"/>
      <c r="F161" s="12"/>
      <c r="G161" s="12"/>
      <c r="H161" s="12"/>
      <c r="I161" s="12"/>
      <c r="J161" s="12"/>
      <c r="K161" s="12"/>
      <c r="L161" s="12"/>
      <c r="M161" s="11"/>
      <c r="Q161" s="1" t="s">
        <v>378</v>
      </c>
    </row>
    <row r="162" spans="1:17" ht="30" customHeight="1" x14ac:dyDescent="0.3">
      <c r="A162" s="11"/>
      <c r="B162" s="11"/>
      <c r="C162" s="11"/>
      <c r="D162" s="11"/>
      <c r="E162" s="12"/>
      <c r="F162" s="12"/>
      <c r="G162" s="12"/>
      <c r="H162" s="12"/>
      <c r="I162" s="12"/>
      <c r="J162" s="12"/>
      <c r="K162" s="12"/>
      <c r="L162" s="12"/>
      <c r="M162" s="11"/>
      <c r="Q162" s="1" t="s">
        <v>378</v>
      </c>
    </row>
    <row r="163" spans="1:17" ht="30" customHeight="1" x14ac:dyDescent="0.3">
      <c r="A163" s="11"/>
      <c r="B163" s="11"/>
      <c r="C163" s="11"/>
      <c r="D163" s="11"/>
      <c r="E163" s="12"/>
      <c r="F163" s="12"/>
      <c r="G163" s="12"/>
      <c r="H163" s="12"/>
      <c r="I163" s="12"/>
      <c r="J163" s="12"/>
      <c r="K163" s="12"/>
      <c r="L163" s="12"/>
      <c r="M163" s="11"/>
      <c r="Q163" s="1" t="s">
        <v>378</v>
      </c>
    </row>
    <row r="164" spans="1:17" ht="30" customHeight="1" x14ac:dyDescent="0.3">
      <c r="A164" s="11"/>
      <c r="B164" s="11"/>
      <c r="C164" s="11"/>
      <c r="D164" s="11"/>
      <c r="E164" s="12"/>
      <c r="F164" s="12"/>
      <c r="G164" s="12"/>
      <c r="H164" s="12"/>
      <c r="I164" s="12"/>
      <c r="J164" s="12"/>
      <c r="K164" s="12"/>
      <c r="L164" s="12"/>
      <c r="M164" s="11"/>
      <c r="Q164" s="1" t="s">
        <v>378</v>
      </c>
    </row>
    <row r="165" spans="1:17" ht="30" customHeight="1" x14ac:dyDescent="0.3">
      <c r="A165" s="11"/>
      <c r="B165" s="11"/>
      <c r="C165" s="11"/>
      <c r="D165" s="11"/>
      <c r="E165" s="12"/>
      <c r="F165" s="12"/>
      <c r="G165" s="12"/>
      <c r="H165" s="12"/>
      <c r="I165" s="12"/>
      <c r="J165" s="12"/>
      <c r="K165" s="12"/>
      <c r="L165" s="12"/>
      <c r="M165" s="11"/>
      <c r="Q165" s="1" t="s">
        <v>378</v>
      </c>
    </row>
    <row r="166" spans="1:17" ht="30" customHeight="1" x14ac:dyDescent="0.3">
      <c r="A166" s="11"/>
      <c r="B166" s="11"/>
      <c r="C166" s="11"/>
      <c r="D166" s="11"/>
      <c r="E166" s="12"/>
      <c r="F166" s="12"/>
      <c r="G166" s="12"/>
      <c r="H166" s="12"/>
      <c r="I166" s="12"/>
      <c r="J166" s="12"/>
      <c r="K166" s="12"/>
      <c r="L166" s="12"/>
      <c r="M166" s="11"/>
      <c r="Q166" s="1" t="s">
        <v>378</v>
      </c>
    </row>
    <row r="167" spans="1:17" ht="30" customHeight="1" x14ac:dyDescent="0.3">
      <c r="A167" s="13" t="s">
        <v>241</v>
      </c>
      <c r="B167" s="11"/>
      <c r="C167" s="11"/>
      <c r="D167" s="11"/>
      <c r="E167" s="12"/>
      <c r="F167" s="12">
        <f>SUMIF(Q145:Q166,"0102",F145:F166)</f>
        <v>0</v>
      </c>
      <c r="G167" s="12"/>
      <c r="H167" s="12">
        <f>SUMIF(Q145:Q166,"0102",H145:H166)</f>
        <v>0</v>
      </c>
      <c r="I167" s="12"/>
      <c r="J167" s="12">
        <f>SUMIF(Q145:Q166,"0102",J145:J166)</f>
        <v>0</v>
      </c>
      <c r="K167" s="12"/>
      <c r="L167" s="12">
        <f>SUMIF(Q145:Q166,"0102",L145:L166)</f>
        <v>0</v>
      </c>
      <c r="M167" s="11"/>
      <c r="N167" t="s">
        <v>242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3" manualBreakCount="3">
    <brk id="73" max="16383" man="1"/>
    <brk id="143" max="16383" man="1"/>
    <brk id="1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</vt:lpstr>
      <vt:lpstr>공종별집계표</vt:lpstr>
      <vt:lpstr>공종별내역서</vt:lpstr>
      <vt:lpstr>공종별내역서!Print_Area</vt:lpstr>
      <vt:lpstr>공종별집계표!Print_Area</vt:lpstr>
      <vt:lpstr>원가!Print_Area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2026-06-11T02:35:55Z</cp:lastPrinted>
  <dcterms:created xsi:type="dcterms:W3CDTF">2026-06-11T02:35:01Z</dcterms:created>
  <dcterms:modified xsi:type="dcterms:W3CDTF">2026-07-08T22:37:11Z</dcterms:modified>
</cp:coreProperties>
</file>