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수완하나중\공사\2026 도보블럭 포장공사\02. 공고\"/>
    </mc:Choice>
  </mc:AlternateContent>
  <xr:revisionPtr revIDLastSave="0" documentId="13_ncr:1_{E748F2DE-EFF1-4467-A459-595185155D2F}" xr6:coauthVersionLast="36" xr6:coauthVersionMax="47" xr10:uidLastSave="{00000000-0000-0000-0000-000000000000}"/>
  <bookViews>
    <workbookView xWindow="-28920" yWindow="1114" windowWidth="29040" windowHeight="15720" xr2:uid="{184310A5-AF36-4800-B8AB-F7F61DBB07CE}"/>
  </bookViews>
  <sheets>
    <sheet name="원가계산서" sheetId="10" r:id="rId1"/>
    <sheet name="공종별집계표" sheetId="9" r:id="rId2"/>
    <sheet name="공종별내역서" sheetId="8" r:id="rId3"/>
  </sheets>
  <definedNames>
    <definedName name="_xlnm.Print_Area" localSheetId="2">공종별내역서!$A$1:$M$123</definedName>
    <definedName name="_xlnm.Print_Area" localSheetId="1">공종별집계표!$A$1:$M$27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10" i="9" l="1"/>
  <c r="J27" i="9" l="1"/>
  <c r="E8" i="10"/>
  <c r="E9" i="10" s="1"/>
  <c r="E10" i="10" s="1"/>
  <c r="E12" i="10" s="1"/>
  <c r="H27" i="9"/>
  <c r="E11" i="10" l="1"/>
  <c r="E13" i="10"/>
  <c r="E17" i="10"/>
  <c r="E16" i="10"/>
  <c r="L27" i="9" l="1"/>
  <c r="F27" i="9"/>
  <c r="E4" i="10"/>
  <c r="E7" i="10" s="1"/>
  <c r="E14" i="10" l="1"/>
  <c r="E15" i="10"/>
  <c r="E18" i="10" l="1"/>
  <c r="E19" i="10" s="1"/>
</calcChain>
</file>

<file path=xl/sharedStrings.xml><?xml version="1.0" encoding="utf-8"?>
<sst xmlns="http://schemas.openxmlformats.org/spreadsheetml/2006/main" count="482" uniqueCount="177">
  <si>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</si>
  <si>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</si>
  <si>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</si>
  <si>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</si>
  <si>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</si>
  <si>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</si>
  <si>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</si>
  <si>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</si>
  <si>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</si>
  <si>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</si>
  <si>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</si>
  <si>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</si>
  <si>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</si>
  <si>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</si>
  <si>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</si>
  <si>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</si>
  <si>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</si>
  <si>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</si>
  <si>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</si>
  <si>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</si>
  <si>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</si>
  <si>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</si>
  <si>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</si>
  <si>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</si>
  <si>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</si>
  <si>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</si>
  <si>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</si>
  <si>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</si>
  <si>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</si>
  <si>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</si>
  <si>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</si>
  <si>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</si>
  <si>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</si>
  <si>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</si>
  <si>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</si>
  <si>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</si>
  <si>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</si>
  <si>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</si>
  <si>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</si>
  <si>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</si>
  <si>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</si>
  <si>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</si>
  <si>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</si>
  <si>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</si>
  <si>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</si>
  <si>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</si>
  <si>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</si>
  <si>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</si>
  <si>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</si>
  <si>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</si>
  <si>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</si>
  <si>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</si>
  <si>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  가 설 공 사</t>
  </si>
  <si>
    <t>0101</t>
  </si>
  <si>
    <t>건축물현장정리</t>
  </si>
  <si>
    <t>보통인부</t>
  </si>
  <si>
    <t>인</t>
  </si>
  <si>
    <t>호표 1</t>
  </si>
  <si>
    <t>5CFA934F69C9885E3256677C952B2A</t>
  </si>
  <si>
    <t>T</t>
  </si>
  <si>
    <t>F</t>
  </si>
  <si>
    <t>01015CFA934F69C9885E3256677C952B2A</t>
  </si>
  <si>
    <t>[ 합           계 ]</t>
  </si>
  <si>
    <t>TOTAL</t>
  </si>
  <si>
    <t>0102  금 속 공 사</t>
  </si>
  <si>
    <t>0102</t>
  </si>
  <si>
    <t>고강도세라믹점자블록(점형,선형)</t>
  </si>
  <si>
    <t>300*300*35T친환경</t>
  </si>
  <si>
    <t>EA</t>
  </si>
  <si>
    <t>시공비포함</t>
  </si>
  <si>
    <t>5BD9E34563731951D3766C1F25D194B5C0B5ED</t>
  </si>
  <si>
    <t>01025BD9E34563731951D3766C1F25D194B5C0B5ED</t>
  </si>
  <si>
    <t>0103  부 대 공 사</t>
  </si>
  <si>
    <t>0103</t>
  </si>
  <si>
    <t>아스팔트표층공</t>
  </si>
  <si>
    <t>8CM, 소규모장비, 인력</t>
  </si>
  <si>
    <t>M2</t>
  </si>
  <si>
    <t>호표 2</t>
  </si>
  <si>
    <t>5CFA43C86C1B095430A64007256534</t>
  </si>
  <si>
    <t>01035CFA43C86C1B095430A64007256534</t>
  </si>
  <si>
    <t>보차도경계석기계설치</t>
  </si>
  <si>
    <t>120*150*1000,포천석,직선</t>
  </si>
  <si>
    <t>M</t>
  </si>
  <si>
    <t>호표 3</t>
  </si>
  <si>
    <t>5CFA43C86C1B095203B60F9B75B75B</t>
  </si>
  <si>
    <t>01035CFA43C86C1B095203B60F9B75B75B</t>
  </si>
  <si>
    <t>120*150*1000,포천석,곡선</t>
  </si>
  <si>
    <t>호표 4</t>
  </si>
  <si>
    <t>5CFA43C86C1B095203B60FA5D5130C</t>
  </si>
  <si>
    <t>01035CFA43C86C1B095203B60FA5D5130C</t>
  </si>
  <si>
    <t>0104  철 거 공 사</t>
  </si>
  <si>
    <t>0104</t>
  </si>
  <si>
    <t>보도블럭 철거</t>
  </si>
  <si>
    <t>5CFB93366759F652D93669D3D52D01</t>
  </si>
  <si>
    <t>01045CFB93366759F652D93669D3D52D01</t>
  </si>
  <si>
    <t>건설폐재류 상차비</t>
  </si>
  <si>
    <t>TON</t>
  </si>
  <si>
    <t>5CB7D368687C1F542AC68716254F5B2C785808</t>
  </si>
  <si>
    <t>01045CB7D368687C1F542AC68716254F5B2C785808</t>
  </si>
  <si>
    <t>0105  건설폐기물처리</t>
  </si>
  <si>
    <t>0105</t>
  </si>
  <si>
    <t>6</t>
  </si>
  <si>
    <t>건설폐재류</t>
  </si>
  <si>
    <t>가연성이 제거된 재활용이 가능한 혼합물(폐벽돌,폐블럭,폐기와)</t>
  </si>
  <si>
    <t>5CB7D368687C1F542AC68716254EB2F49A9F43</t>
  </si>
  <si>
    <t>01055CB7D368687C1F542AC68716254EB2F49A9F43</t>
  </si>
  <si>
    <t>건설폐재류 운반비</t>
  </si>
  <si>
    <t>15톤 덤프트럭, 30km</t>
  </si>
  <si>
    <t>5CB7D368687C1F542AC68716254F5B2C785A36</t>
  </si>
  <si>
    <t>01055CB7D368687C1F542AC68716254F5B2C785A36</t>
  </si>
  <si>
    <t>비      고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</si>
  <si>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</si>
  <si>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</si>
  <si>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</si>
  <si>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</si>
  <si>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</si>
  <si>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</si>
  <si>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</si>
  <si>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</si>
  <si>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</si>
  <si>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</si>
  <si>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</si>
  <si>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</si>
  <si>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</si>
  <si>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</si>
  <si>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</si>
  <si>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</si>
  <si>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</si>
  <si>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</si>
  <si>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</si>
  <si>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</si>
  <si>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</si>
  <si>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</si>
  <si>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</si>
  <si>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기   계    경   비</t>
  </si>
  <si>
    <t>C8</t>
  </si>
  <si>
    <t>산  재  보  험  료</t>
  </si>
  <si>
    <t>노무비 * 3.56%</t>
  </si>
  <si>
    <t>C9</t>
  </si>
  <si>
    <t>고  용  보  험  료</t>
  </si>
  <si>
    <t>노무비 * 1.01%</t>
  </si>
  <si>
    <t>CJ</t>
  </si>
  <si>
    <t>수  도  광  열  비</t>
  </si>
  <si>
    <t>(재료비+노무비) * 0.169%</t>
  </si>
  <si>
    <t>CG</t>
  </si>
  <si>
    <t>기   타    경   비</t>
  </si>
  <si>
    <t>(재료비+노무비) * 4.831%</t>
  </si>
  <si>
    <t>CO</t>
  </si>
  <si>
    <t>석  면  분  담  금</t>
  </si>
  <si>
    <t>노무비 * 0.006%</t>
  </si>
  <si>
    <t>CZ</t>
  </si>
  <si>
    <t>임 금 채 권 부 담 금</t>
  </si>
  <si>
    <t>노무비 * 0.09%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</si>
  <si>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</si>
  <si>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</si>
  <si>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</si>
  <si>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</si>
  <si>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</si>
  <si>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</si>
  <si>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</si>
  <si>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</si>
  <si>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</si>
  <si>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D4</t>
  </si>
  <si>
    <t>건설폐기물처리</t>
  </si>
  <si>
    <t>D9</t>
  </si>
  <si>
    <t>공   급    가   액</t>
  </si>
  <si>
    <t>DB</t>
  </si>
  <si>
    <t>부  가  가  치  세</t>
  </si>
  <si>
    <t>공급가액 * 10%</t>
  </si>
  <si>
    <t>DH</t>
  </si>
  <si>
    <t>총      원      가</t>
  </si>
  <si>
    <t>S2</t>
  </si>
  <si>
    <t>총   합   계   액</t>
  </si>
  <si>
    <t>공사명 : 수완하나중학교 보도블럭 포장공사</t>
    <phoneticPr fontId="1" type="noConversion"/>
  </si>
  <si>
    <t>[ 수완하나중학교 보도블럭 포장공사 ]</t>
    <phoneticPr fontId="1" type="noConversion"/>
  </si>
  <si>
    <t>01  수완하나중학교 보도블럭 포장공사</t>
    <phoneticPr fontId="1" type="noConversion"/>
  </si>
  <si>
    <t>산근 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</si>
</sst>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03D56-8235-4AC9-8212-2C35D1687D33}">
  <sheetPr>
    <pageSetUpPr fitToPage="1"/>
  </sheetPr>
  <dimension ref="A1:I26"/>
  <sheetViews>
    <sheetView tabSelected="1" topLeftCell="B1" workbookViewId="0">
      <selection activeCell="F19" sqref="F19"/>
    </sheetView>
  </sheetViews>
  <sheetFormatPr defaultRowHeight="17.600000000000001" x14ac:dyDescent="0.55000000000000004"/>
  <cols>
    <col min="1" max="1" width="0" hidden="1" customWidth="1"/>
    <col min="2" max="3" width="4.640625" customWidth="1"/>
    <col min="4" max="4" width="35.640625" customWidth="1"/>
    <col min="5" max="5" width="25.640625" customWidth="1"/>
    <col min="6" max="6" width="60.640625" customWidth="1"/>
    <col min="7" max="7" width="30.640625" customWidth="1"/>
    <col min="9" max="9" width="10.2109375" bestFit="1" customWidth="1"/>
  </cols>
  <sheetData>
    <row r="1" spans="1:9" ht="24" customHeight="1" x14ac:dyDescent="0.55000000000000004">
      <c r="B1" s="16" t="s">
        <v>111</v>
      </c>
      <c r="C1" s="16"/>
      <c r="D1" s="16"/>
      <c r="E1" s="16"/>
      <c r="F1" s="16"/>
      <c r="G1" s="16"/>
    </row>
    <row r="2" spans="1:9" ht="22" customHeight="1" x14ac:dyDescent="0.55000000000000004">
      <c r="B2" s="17" t="s">
        <v>173</v>
      </c>
      <c r="C2" s="17"/>
      <c r="D2" s="17"/>
      <c r="E2" s="17"/>
      <c r="F2" s="18"/>
      <c r="G2" s="18"/>
    </row>
    <row r="3" spans="1:9" ht="22" customHeight="1" x14ac:dyDescent="0.55000000000000004">
      <c r="B3" s="15" t="s">
        <v>112</v>
      </c>
      <c r="C3" s="15"/>
      <c r="D3" s="15"/>
      <c r="E3" s="14" t="s">
        <v>113</v>
      </c>
      <c r="F3" s="14" t="s">
        <v>114</v>
      </c>
      <c r="G3" s="14" t="s">
        <v>110</v>
      </c>
    </row>
    <row r="4" spans="1:9" ht="22" customHeight="1" x14ac:dyDescent="0.55000000000000004">
      <c r="A4" s="1" t="s">
        <v>119</v>
      </c>
      <c r="B4" s="19" t="s">
        <v>115</v>
      </c>
      <c r="C4" s="19" t="s">
        <v>116</v>
      </c>
      <c r="D4" s="14" t="s">
        <v>120</v>
      </c>
      <c r="E4" s="12">
        <f>TRUNC(공종별집계표!F5, 0)</f>
        <v>0</v>
      </c>
      <c r="F4" s="10" t="s">
        <v>50</v>
      </c>
      <c r="G4" s="10" t="s">
        <v>50</v>
      </c>
    </row>
    <row r="5" spans="1:9" ht="22" customHeight="1" x14ac:dyDescent="0.55000000000000004">
      <c r="A5" s="1" t="s">
        <v>121</v>
      </c>
      <c r="B5" s="19"/>
      <c r="C5" s="19"/>
      <c r="D5" s="14" t="s">
        <v>122</v>
      </c>
      <c r="E5" s="12">
        <v>0</v>
      </c>
      <c r="F5" s="10" t="s">
        <v>50</v>
      </c>
      <c r="G5" s="10" t="s">
        <v>50</v>
      </c>
    </row>
    <row r="6" spans="1:9" ht="22" customHeight="1" x14ac:dyDescent="0.55000000000000004">
      <c r="A6" s="1" t="s">
        <v>123</v>
      </c>
      <c r="B6" s="19"/>
      <c r="C6" s="19"/>
      <c r="D6" s="14" t="s">
        <v>124</v>
      </c>
      <c r="E6" s="12">
        <v>0</v>
      </c>
      <c r="F6" s="10" t="s">
        <v>50</v>
      </c>
      <c r="G6" s="10" t="s">
        <v>50</v>
      </c>
    </row>
    <row r="7" spans="1:9" ht="22" customHeight="1" x14ac:dyDescent="0.55000000000000004">
      <c r="A7" s="1" t="s">
        <v>125</v>
      </c>
      <c r="B7" s="19"/>
      <c r="C7" s="19"/>
      <c r="D7" s="14" t="s">
        <v>126</v>
      </c>
      <c r="E7" s="12">
        <f>TRUNC(E4+E5-E6, 0)</f>
        <v>0</v>
      </c>
      <c r="F7" s="10" t="s">
        <v>50</v>
      </c>
      <c r="G7" s="10" t="s">
        <v>50</v>
      </c>
    </row>
    <row r="8" spans="1:9" ht="22" customHeight="1" x14ac:dyDescent="0.55000000000000004">
      <c r="A8" s="1" t="s">
        <v>127</v>
      </c>
      <c r="B8" s="19"/>
      <c r="C8" s="19" t="s">
        <v>117</v>
      </c>
      <c r="D8" s="14" t="s">
        <v>128</v>
      </c>
      <c r="E8" s="12">
        <f>TRUNC(공종별집계표!H5, 0)</f>
        <v>0</v>
      </c>
      <c r="F8" s="10" t="s">
        <v>50</v>
      </c>
      <c r="G8" s="10" t="s">
        <v>50</v>
      </c>
    </row>
    <row r="9" spans="1:9" ht="22" customHeight="1" x14ac:dyDescent="0.55000000000000004">
      <c r="A9" s="1" t="s">
        <v>129</v>
      </c>
      <c r="B9" s="19"/>
      <c r="C9" s="19"/>
      <c r="D9" s="14" t="s">
        <v>130</v>
      </c>
      <c r="E9" s="12">
        <f>TRUNC(E8*0.175, 0)</f>
        <v>0</v>
      </c>
      <c r="F9" s="10" t="s">
        <v>131</v>
      </c>
      <c r="G9" s="10" t="s">
        <v>50</v>
      </c>
    </row>
    <row r="10" spans="1:9" ht="22" customHeight="1" x14ac:dyDescent="0.55000000000000004">
      <c r="A10" s="1" t="s">
        <v>132</v>
      </c>
      <c r="B10" s="19"/>
      <c r="C10" s="19"/>
      <c r="D10" s="14" t="s">
        <v>126</v>
      </c>
      <c r="E10" s="12">
        <f>TRUNC(E8+E9, 0)</f>
        <v>0</v>
      </c>
      <c r="F10" s="10" t="s">
        <v>50</v>
      </c>
      <c r="G10" s="10" t="s">
        <v>50</v>
      </c>
      <c r="I10" s="8"/>
    </row>
    <row r="11" spans="1:9" ht="22" customHeight="1" x14ac:dyDescent="0.55000000000000004">
      <c r="A11" s="1" t="s">
        <v>133</v>
      </c>
      <c r="B11" s="19"/>
      <c r="C11" s="19" t="s">
        <v>118</v>
      </c>
      <c r="D11" s="14" t="s">
        <v>134</v>
      </c>
      <c r="E11" s="12">
        <f>TRUNC(공종별집계표!J5, 0)</f>
        <v>0</v>
      </c>
      <c r="F11" s="10" t="s">
        <v>50</v>
      </c>
      <c r="G11" s="10" t="s">
        <v>50</v>
      </c>
    </row>
    <row r="12" spans="1:9" ht="22" customHeight="1" x14ac:dyDescent="0.55000000000000004">
      <c r="A12" s="1" t="s">
        <v>135</v>
      </c>
      <c r="B12" s="19"/>
      <c r="C12" s="19"/>
      <c r="D12" s="14" t="s">
        <v>136</v>
      </c>
      <c r="E12" s="12">
        <f>TRUNC(E10*0.0356, 0)</f>
        <v>0</v>
      </c>
      <c r="F12" s="10" t="s">
        <v>137</v>
      </c>
      <c r="G12" s="10" t="s">
        <v>50</v>
      </c>
    </row>
    <row r="13" spans="1:9" ht="22" customHeight="1" x14ac:dyDescent="0.55000000000000004">
      <c r="A13" s="1" t="s">
        <v>138</v>
      </c>
      <c r="B13" s="19"/>
      <c r="C13" s="19"/>
      <c r="D13" s="14" t="s">
        <v>139</v>
      </c>
      <c r="E13" s="12">
        <f>TRUNC(E10*0.0101, 0)</f>
        <v>0</v>
      </c>
      <c r="F13" s="10" t="s">
        <v>140</v>
      </c>
      <c r="G13" s="10" t="s">
        <v>50</v>
      </c>
    </row>
    <row r="14" spans="1:9" ht="22" customHeight="1" x14ac:dyDescent="0.55000000000000004">
      <c r="A14" s="1" t="s">
        <v>141</v>
      </c>
      <c r="B14" s="19"/>
      <c r="C14" s="19"/>
      <c r="D14" s="14" t="s">
        <v>142</v>
      </c>
      <c r="E14" s="12">
        <f>TRUNC((E7+E10)*0.00169, 0)</f>
        <v>0</v>
      </c>
      <c r="F14" s="10" t="s">
        <v>143</v>
      </c>
      <c r="G14" s="10" t="s">
        <v>50</v>
      </c>
    </row>
    <row r="15" spans="1:9" ht="22" customHeight="1" x14ac:dyDescent="0.55000000000000004">
      <c r="A15" s="1" t="s">
        <v>144</v>
      </c>
      <c r="B15" s="19"/>
      <c r="C15" s="19"/>
      <c r="D15" s="14" t="s">
        <v>145</v>
      </c>
      <c r="E15" s="12">
        <f>TRUNC((E7+E10)*0.04831, 0)</f>
        <v>0</v>
      </c>
      <c r="F15" s="10" t="s">
        <v>146</v>
      </c>
      <c r="G15" s="10" t="s">
        <v>50</v>
      </c>
    </row>
    <row r="16" spans="1:9" ht="22" customHeight="1" x14ac:dyDescent="0.55000000000000004">
      <c r="A16" s="1" t="s">
        <v>147</v>
      </c>
      <c r="B16" s="19"/>
      <c r="C16" s="19"/>
      <c r="D16" s="14" t="s">
        <v>148</v>
      </c>
      <c r="E16" s="12">
        <f>TRUNC(E10*0.00006, 0)</f>
        <v>0</v>
      </c>
      <c r="F16" s="10" t="s">
        <v>149</v>
      </c>
      <c r="G16" s="10" t="s">
        <v>50</v>
      </c>
    </row>
    <row r="17" spans="1:7" ht="22" customHeight="1" x14ac:dyDescent="0.55000000000000004">
      <c r="A17" s="1" t="s">
        <v>150</v>
      </c>
      <c r="B17" s="19"/>
      <c r="C17" s="19"/>
      <c r="D17" s="14" t="s">
        <v>151</v>
      </c>
      <c r="E17" s="12">
        <f>TRUNC(E10*0.0009, 0)</f>
        <v>0</v>
      </c>
      <c r="F17" s="10" t="s">
        <v>152</v>
      </c>
      <c r="G17" s="10" t="s">
        <v>50</v>
      </c>
    </row>
    <row r="18" spans="1:7" ht="22" customHeight="1" x14ac:dyDescent="0.55000000000000004">
      <c r="A18" s="1" t="s">
        <v>153</v>
      </c>
      <c r="B18" s="19"/>
      <c r="C18" s="19"/>
      <c r="D18" s="14" t="s">
        <v>126</v>
      </c>
      <c r="E18" s="12">
        <f>TRUNC(E11+E12+E13+E15+E14+E16+E17, 0)</f>
        <v>0</v>
      </c>
      <c r="F18" s="10" t="s">
        <v>50</v>
      </c>
      <c r="G18" s="10" t="s">
        <v>50</v>
      </c>
    </row>
    <row r="19" spans="1:7" ht="22" customHeight="1" x14ac:dyDescent="0.55000000000000004">
      <c r="A19" s="1" t="s">
        <v>154</v>
      </c>
      <c r="B19" s="15" t="s">
        <v>155</v>
      </c>
      <c r="C19" s="15"/>
      <c r="D19" s="15"/>
      <c r="E19" s="12">
        <f>TRUNC(E7+E10+E18, 0)</f>
        <v>0</v>
      </c>
      <c r="F19" s="10" t="s">
        <v>50</v>
      </c>
      <c r="G19" s="10" t="s">
        <v>50</v>
      </c>
    </row>
    <row r="20" spans="1:7" ht="22" customHeight="1" x14ac:dyDescent="0.55000000000000004">
      <c r="A20" s="1" t="s">
        <v>156</v>
      </c>
      <c r="B20" s="15" t="s">
        <v>157</v>
      </c>
      <c r="C20" s="15"/>
      <c r="D20" s="15"/>
      <c r="E20" s="12"/>
      <c r="F20" s="10" t="s">
        <v>158</v>
      </c>
      <c r="G20" s="10" t="s">
        <v>50</v>
      </c>
    </row>
    <row r="21" spans="1:7" ht="22" customHeight="1" x14ac:dyDescent="0.55000000000000004">
      <c r="A21" s="1" t="s">
        <v>159</v>
      </c>
      <c r="B21" s="15" t="s">
        <v>160</v>
      </c>
      <c r="C21" s="15"/>
      <c r="D21" s="15"/>
      <c r="E21" s="12"/>
      <c r="F21" s="10" t="s">
        <v>161</v>
      </c>
      <c r="G21" s="10" t="s">
        <v>50</v>
      </c>
    </row>
    <row r="22" spans="1:7" ht="22" customHeight="1" x14ac:dyDescent="0.55000000000000004">
      <c r="A22" s="1" t="s">
        <v>162</v>
      </c>
      <c r="B22" s="15" t="s">
        <v>163</v>
      </c>
      <c r="C22" s="15"/>
      <c r="D22" s="15"/>
      <c r="E22" s="12"/>
      <c r="F22" s="10" t="s">
        <v>50</v>
      </c>
      <c r="G22" s="10" t="s">
        <v>50</v>
      </c>
    </row>
    <row r="23" spans="1:7" ht="22" customHeight="1" x14ac:dyDescent="0.55000000000000004">
      <c r="A23" s="1" t="s">
        <v>164</v>
      </c>
      <c r="B23" s="15" t="s">
        <v>165</v>
      </c>
      <c r="C23" s="15"/>
      <c r="D23" s="15"/>
      <c r="E23" s="12"/>
      <c r="F23" s="10" t="s">
        <v>50</v>
      </c>
      <c r="G23" s="10" t="s">
        <v>50</v>
      </c>
    </row>
    <row r="24" spans="1:7" ht="22" customHeight="1" x14ac:dyDescent="0.55000000000000004">
      <c r="A24" s="1" t="s">
        <v>166</v>
      </c>
      <c r="B24" s="15" t="s">
        <v>167</v>
      </c>
      <c r="C24" s="15"/>
      <c r="D24" s="15"/>
      <c r="E24" s="12"/>
      <c r="F24" s="10" t="s">
        <v>168</v>
      </c>
      <c r="G24" s="10" t="s">
        <v>50</v>
      </c>
    </row>
    <row r="25" spans="1:7" ht="22" customHeight="1" x14ac:dyDescent="0.55000000000000004">
      <c r="A25" s="1" t="s">
        <v>169</v>
      </c>
      <c r="B25" s="15" t="s">
        <v>170</v>
      </c>
      <c r="C25" s="15"/>
      <c r="D25" s="15"/>
      <c r="E25" s="12"/>
      <c r="F25" s="10" t="s">
        <v>50</v>
      </c>
      <c r="G25" s="10"/>
    </row>
    <row r="26" spans="1:7" ht="22" customHeight="1" x14ac:dyDescent="0.55000000000000004">
      <c r="A26" s="1" t="s">
        <v>171</v>
      </c>
      <c r="B26" s="15" t="s">
        <v>172</v>
      </c>
      <c r="C26" s="15"/>
      <c r="D26" s="15"/>
      <c r="E26" s="12"/>
      <c r="F26" s="10" t="s">
        <v>50</v>
      </c>
      <c r="G26" s="10" t="s">
        <v>50</v>
      </c>
    </row>
  </sheetData>
  <mergeCells count="16">
    <mergeCell ref="B1:G1"/>
    <mergeCell ref="B2:E2"/>
    <mergeCell ref="F2:G2"/>
    <mergeCell ref="B3:D3"/>
    <mergeCell ref="B4:B18"/>
    <mergeCell ref="C4:C7"/>
    <mergeCell ref="C8:C10"/>
    <mergeCell ref="C11:C18"/>
    <mergeCell ref="B25:D25"/>
    <mergeCell ref="B26:D26"/>
    <mergeCell ref="B19:D19"/>
    <mergeCell ref="B20:D20"/>
    <mergeCell ref="B21:D21"/>
    <mergeCell ref="B22:D22"/>
    <mergeCell ref="B23:D23"/>
    <mergeCell ref="B24:D24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84DE4-FC46-42CE-ACE2-1818621400D2}">
  <sheetPr>
    <pageSetUpPr fitToPage="1"/>
  </sheetPr>
  <dimension ref="A1:T27"/>
  <sheetViews>
    <sheetView workbookViewId="0">
      <selection activeCell="F11" sqref="F11"/>
    </sheetView>
  </sheetViews>
  <sheetFormatPr defaultRowHeight="17.600000000000001" x14ac:dyDescent="0.55000000000000004"/>
  <cols>
    <col min="1" max="1" width="40.640625" customWidth="1"/>
    <col min="2" max="2" width="20.640625" customWidth="1"/>
    <col min="3" max="4" width="4.640625" customWidth="1"/>
    <col min="5" max="12" width="13.640625" customWidth="1"/>
    <col min="13" max="13" width="12.640625" customWidth="1"/>
    <col min="14" max="16" width="2.640625" hidden="1" customWidth="1"/>
    <col min="17" max="19" width="1.640625" hidden="1" customWidth="1"/>
    <col min="20" max="20" width="18.640625" hidden="1" customWidth="1"/>
  </cols>
  <sheetData>
    <row r="1" spans="1:20" ht="30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55000000000000004">
      <c r="A2" s="4" t="s">
        <v>174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55000000000000004">
      <c r="A3" s="20" t="s">
        <v>1</v>
      </c>
      <c r="B3" s="20" t="s">
        <v>2</v>
      </c>
      <c r="C3" s="20" t="s">
        <v>3</v>
      </c>
      <c r="D3" s="20" t="s">
        <v>4</v>
      </c>
      <c r="E3" s="20" t="s">
        <v>5</v>
      </c>
      <c r="F3" s="20"/>
      <c r="G3" s="20" t="s">
        <v>8</v>
      </c>
      <c r="H3" s="20"/>
      <c r="I3" s="20" t="s">
        <v>9</v>
      </c>
      <c r="J3" s="20"/>
      <c r="K3" s="20" t="s">
        <v>10</v>
      </c>
      <c r="L3" s="20"/>
      <c r="M3" s="20" t="s">
        <v>11</v>
      </c>
      <c r="N3" s="17" t="s">
        <v>12</v>
      </c>
      <c r="O3" s="17" t="s">
        <v>13</v>
      </c>
      <c r="P3" s="17" t="s">
        <v>14</v>
      </c>
      <c r="Q3" s="17" t="s">
        <v>15</v>
      </c>
      <c r="R3" s="17" t="s">
        <v>16</v>
      </c>
      <c r="S3" s="17" t="s">
        <v>17</v>
      </c>
      <c r="T3" s="17" t="s">
        <v>18</v>
      </c>
    </row>
    <row r="4" spans="1:20" ht="30" customHeight="1" x14ac:dyDescent="0.55000000000000004">
      <c r="A4" s="21"/>
      <c r="B4" s="21"/>
      <c r="C4" s="21"/>
      <c r="D4" s="21"/>
      <c r="E4" s="9" t="s">
        <v>6</v>
      </c>
      <c r="F4" s="9" t="s">
        <v>7</v>
      </c>
      <c r="G4" s="9" t="s">
        <v>6</v>
      </c>
      <c r="H4" s="9" t="s">
        <v>7</v>
      </c>
      <c r="I4" s="9" t="s">
        <v>6</v>
      </c>
      <c r="J4" s="9" t="s">
        <v>7</v>
      </c>
      <c r="K4" s="9" t="s">
        <v>6</v>
      </c>
      <c r="L4" s="9" t="s">
        <v>7</v>
      </c>
      <c r="M4" s="21"/>
      <c r="N4" s="17"/>
      <c r="O4" s="17"/>
      <c r="P4" s="17"/>
      <c r="Q4" s="17"/>
      <c r="R4" s="17"/>
      <c r="S4" s="17"/>
      <c r="T4" s="17"/>
    </row>
    <row r="5" spans="1:20" ht="30" customHeight="1" x14ac:dyDescent="0.55000000000000004">
      <c r="A5" s="10" t="s">
        <v>175</v>
      </c>
      <c r="B5" s="10" t="s">
        <v>50</v>
      </c>
      <c r="C5" s="10" t="s">
        <v>50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0" t="s">
        <v>50</v>
      </c>
      <c r="N5" s="1" t="s">
        <v>51</v>
      </c>
      <c r="O5" s="1" t="s">
        <v>50</v>
      </c>
      <c r="P5" s="1" t="s">
        <v>50</v>
      </c>
      <c r="Q5" s="1" t="s">
        <v>50</v>
      </c>
      <c r="R5">
        <v>1</v>
      </c>
      <c r="S5" s="1" t="s">
        <v>50</v>
      </c>
      <c r="T5" s="8"/>
    </row>
    <row r="6" spans="1:20" ht="30" customHeight="1" x14ac:dyDescent="0.55000000000000004">
      <c r="A6" s="10" t="s">
        <v>52</v>
      </c>
      <c r="B6" s="10" t="s">
        <v>50</v>
      </c>
      <c r="C6" s="10" t="s">
        <v>50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0" t="s">
        <v>50</v>
      </c>
      <c r="N6" s="1" t="s">
        <v>53</v>
      </c>
      <c r="O6" s="1" t="s">
        <v>50</v>
      </c>
      <c r="P6" s="1" t="s">
        <v>51</v>
      </c>
      <c r="Q6" s="1" t="s">
        <v>50</v>
      </c>
      <c r="R6">
        <v>2</v>
      </c>
      <c r="S6" s="1" t="s">
        <v>50</v>
      </c>
      <c r="T6" s="8"/>
    </row>
    <row r="7" spans="1:20" ht="30" customHeight="1" x14ac:dyDescent="0.55000000000000004">
      <c r="A7" s="10" t="s">
        <v>64</v>
      </c>
      <c r="B7" s="10" t="s">
        <v>50</v>
      </c>
      <c r="C7" s="10" t="s">
        <v>50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0" t="s">
        <v>50</v>
      </c>
      <c r="N7" s="1" t="s">
        <v>65</v>
      </c>
      <c r="O7" s="1" t="s">
        <v>50</v>
      </c>
      <c r="P7" s="1" t="s">
        <v>51</v>
      </c>
      <c r="Q7" s="1" t="s">
        <v>50</v>
      </c>
      <c r="R7">
        <v>2</v>
      </c>
      <c r="S7" s="1" t="s">
        <v>50</v>
      </c>
      <c r="T7" s="8"/>
    </row>
    <row r="8" spans="1:20" ht="30" customHeight="1" x14ac:dyDescent="0.55000000000000004">
      <c r="A8" s="10" t="s">
        <v>72</v>
      </c>
      <c r="B8" s="10" t="s">
        <v>50</v>
      </c>
      <c r="C8" s="10" t="s">
        <v>50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0" t="s">
        <v>50</v>
      </c>
      <c r="N8" s="1" t="s">
        <v>73</v>
      </c>
      <c r="O8" s="1" t="s">
        <v>50</v>
      </c>
      <c r="P8" s="1" t="s">
        <v>51</v>
      </c>
      <c r="Q8" s="1" t="s">
        <v>50</v>
      </c>
      <c r="R8">
        <v>2</v>
      </c>
      <c r="S8" s="1" t="s">
        <v>50</v>
      </c>
      <c r="T8" s="8"/>
    </row>
    <row r="9" spans="1:20" ht="30" customHeight="1" x14ac:dyDescent="0.55000000000000004">
      <c r="A9" s="10" t="s">
        <v>90</v>
      </c>
      <c r="B9" s="10" t="s">
        <v>50</v>
      </c>
      <c r="C9" s="10" t="s">
        <v>50</v>
      </c>
      <c r="D9" s="11">
        <v>1</v>
      </c>
      <c r="E9" s="12"/>
      <c r="F9" s="12"/>
      <c r="G9" s="12"/>
      <c r="H9" s="12"/>
      <c r="I9" s="12"/>
      <c r="J9" s="12"/>
      <c r="K9" s="12"/>
      <c r="L9" s="12"/>
      <c r="M9" s="10" t="s">
        <v>50</v>
      </c>
      <c r="N9" s="1" t="s">
        <v>91</v>
      </c>
      <c r="O9" s="1" t="s">
        <v>50</v>
      </c>
      <c r="P9" s="1" t="s">
        <v>51</v>
      </c>
      <c r="Q9" s="1" t="s">
        <v>50</v>
      </c>
      <c r="R9">
        <v>2</v>
      </c>
      <c r="S9" s="1" t="s">
        <v>50</v>
      </c>
      <c r="T9" s="8"/>
    </row>
    <row r="10" spans="1:20" ht="30" customHeight="1" x14ac:dyDescent="0.55000000000000004">
      <c r="A10" s="10" t="s">
        <v>99</v>
      </c>
      <c r="B10" s="10" t="s">
        <v>50</v>
      </c>
      <c r="C10" s="10" t="s">
        <v>50</v>
      </c>
      <c r="D10" s="11">
        <v>1</v>
      </c>
      <c r="E10" s="12"/>
      <c r="F10" s="12"/>
      <c r="G10" s="12"/>
      <c r="H10" s="12"/>
      <c r="I10" s="12"/>
      <c r="J10" s="12"/>
      <c r="K10" s="12"/>
      <c r="L10" s="12"/>
      <c r="M10" s="10" t="s">
        <v>50</v>
      </c>
      <c r="N10" s="1" t="s">
        <v>100</v>
      </c>
      <c r="O10" s="1" t="s">
        <v>50</v>
      </c>
      <c r="P10" s="1" t="s">
        <v>50</v>
      </c>
      <c r="Q10" s="1" t="s">
        <v>101</v>
      </c>
      <c r="R10">
        <v>2</v>
      </c>
      <c r="S10" s="1" t="s">
        <v>50</v>
      </c>
      <c r="T10" s="8">
        <f>L10*1</f>
        <v>0</v>
      </c>
    </row>
    <row r="11" spans="1:20" ht="30" customHeight="1" x14ac:dyDescent="0.55000000000000004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T11" s="8"/>
    </row>
    <row r="12" spans="1:20" ht="30" customHeight="1" x14ac:dyDescent="0.55000000000000004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T12" s="8"/>
    </row>
    <row r="13" spans="1:20" ht="30" customHeight="1" x14ac:dyDescent="0.55000000000000004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T13" s="8"/>
    </row>
    <row r="14" spans="1:20" ht="30" customHeight="1" x14ac:dyDescent="0.55000000000000004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T14" s="8"/>
    </row>
    <row r="15" spans="1:20" ht="30" customHeight="1" x14ac:dyDescent="0.55000000000000004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8"/>
    </row>
    <row r="16" spans="1:20" ht="30" customHeight="1" x14ac:dyDescent="0.55000000000000004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customHeight="1" x14ac:dyDescent="0.55000000000000004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 x14ac:dyDescent="0.55000000000000004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 x14ac:dyDescent="0.55000000000000004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 x14ac:dyDescent="0.55000000000000004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 x14ac:dyDescent="0.55000000000000004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 x14ac:dyDescent="0.55000000000000004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 x14ac:dyDescent="0.55000000000000004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5500000000000000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55000000000000004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55000000000000004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 x14ac:dyDescent="0.55000000000000004">
      <c r="A27" s="10" t="s">
        <v>62</v>
      </c>
      <c r="B27" s="11"/>
      <c r="C27" s="11"/>
      <c r="D27" s="11"/>
      <c r="E27" s="11"/>
      <c r="F27" s="12">
        <f>F5</f>
        <v>0</v>
      </c>
      <c r="G27" s="11"/>
      <c r="H27" s="12">
        <f>H5</f>
        <v>0</v>
      </c>
      <c r="I27" s="11"/>
      <c r="J27" s="12">
        <f>J5</f>
        <v>0</v>
      </c>
      <c r="K27" s="11"/>
      <c r="L27" s="12">
        <f>L5</f>
        <v>0</v>
      </c>
      <c r="M27" s="11"/>
      <c r="T27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76C4A-6078-463F-BD4F-768DCF064B77}">
  <sheetPr>
    <pageSetUpPr fitToPage="1"/>
  </sheetPr>
  <dimension ref="A1:AV123"/>
  <sheetViews>
    <sheetView workbookViewId="0">
      <selection activeCell="G9" sqref="G9"/>
    </sheetView>
  </sheetViews>
  <sheetFormatPr defaultRowHeight="17.600000000000001" x14ac:dyDescent="0.55000000000000004"/>
  <cols>
    <col min="1" max="2" width="30.640625" customWidth="1"/>
    <col min="3" max="3" width="4.640625" customWidth="1"/>
    <col min="4" max="4" width="8.640625" customWidth="1"/>
    <col min="5" max="12" width="13.640625" customWidth="1"/>
    <col min="13" max="13" width="12.640625" customWidth="1"/>
    <col min="14" max="43" width="2.640625" hidden="1" customWidth="1"/>
    <col min="44" max="44" width="10.640625" hidden="1" customWidth="1"/>
    <col min="45" max="46" width="1.640625" hidden="1" customWidth="1"/>
    <col min="47" max="47" width="24.640625" hidden="1" customWidth="1"/>
    <col min="48" max="48" width="10.640625" hidden="1" customWidth="1"/>
  </cols>
  <sheetData>
    <row r="1" spans="1:48" ht="30" customHeight="1" x14ac:dyDescent="0.55000000000000004">
      <c r="A1" s="4" t="s">
        <v>174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55000000000000004">
      <c r="A2" s="20" t="s">
        <v>1</v>
      </c>
      <c r="B2" s="20" t="s">
        <v>2</v>
      </c>
      <c r="C2" s="20" t="s">
        <v>3</v>
      </c>
      <c r="D2" s="20" t="s">
        <v>4</v>
      </c>
      <c r="E2" s="20" t="s">
        <v>5</v>
      </c>
      <c r="F2" s="20"/>
      <c r="G2" s="20" t="s">
        <v>8</v>
      </c>
      <c r="H2" s="20"/>
      <c r="I2" s="20" t="s">
        <v>9</v>
      </c>
      <c r="J2" s="20"/>
      <c r="K2" s="20" t="s">
        <v>10</v>
      </c>
      <c r="L2" s="20"/>
      <c r="M2" s="20" t="s">
        <v>11</v>
      </c>
      <c r="N2" s="17" t="s">
        <v>19</v>
      </c>
      <c r="O2" s="17" t="s">
        <v>13</v>
      </c>
      <c r="P2" s="17" t="s">
        <v>20</v>
      </c>
      <c r="Q2" s="17" t="s">
        <v>12</v>
      </c>
      <c r="R2" s="17" t="s">
        <v>21</v>
      </c>
      <c r="S2" s="17" t="s">
        <v>22</v>
      </c>
      <c r="T2" s="17" t="s">
        <v>23</v>
      </c>
      <c r="U2" s="17" t="s">
        <v>24</v>
      </c>
      <c r="V2" s="17" t="s">
        <v>25</v>
      </c>
      <c r="W2" s="17" t="s">
        <v>26</v>
      </c>
      <c r="X2" s="17" t="s">
        <v>27</v>
      </c>
      <c r="Y2" s="17" t="s">
        <v>28</v>
      </c>
      <c r="Z2" s="17" t="s">
        <v>29</v>
      </c>
      <c r="AA2" s="17" t="s">
        <v>30</v>
      </c>
      <c r="AB2" s="17" t="s">
        <v>31</v>
      </c>
      <c r="AC2" s="17" t="s">
        <v>32</v>
      </c>
      <c r="AD2" s="17" t="s">
        <v>33</v>
      </c>
      <c r="AE2" s="17" t="s">
        <v>34</v>
      </c>
      <c r="AF2" s="17" t="s">
        <v>35</v>
      </c>
      <c r="AG2" s="17" t="s">
        <v>36</v>
      </c>
      <c r="AH2" s="17" t="s">
        <v>37</v>
      </c>
      <c r="AI2" s="17" t="s">
        <v>38</v>
      </c>
      <c r="AJ2" s="17" t="s">
        <v>39</v>
      </c>
      <c r="AK2" s="17" t="s">
        <v>40</v>
      </c>
      <c r="AL2" s="17" t="s">
        <v>41</v>
      </c>
      <c r="AM2" s="17" t="s">
        <v>42</v>
      </c>
      <c r="AN2" s="17" t="s">
        <v>43</v>
      </c>
      <c r="AO2" s="17" t="s">
        <v>44</v>
      </c>
      <c r="AP2" s="17" t="s">
        <v>45</v>
      </c>
      <c r="AQ2" s="17" t="s">
        <v>46</v>
      </c>
      <c r="AR2" s="17" t="s">
        <v>47</v>
      </c>
      <c r="AS2" s="17" t="s">
        <v>15</v>
      </c>
      <c r="AT2" s="17" t="s">
        <v>16</v>
      </c>
      <c r="AU2" s="17" t="s">
        <v>48</v>
      </c>
      <c r="AV2" s="17" t="s">
        <v>49</v>
      </c>
    </row>
    <row r="3" spans="1:48" ht="30" customHeight="1" x14ac:dyDescent="0.55000000000000004">
      <c r="A3" s="20"/>
      <c r="B3" s="20"/>
      <c r="C3" s="20"/>
      <c r="D3" s="20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20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</row>
    <row r="4" spans="1:48" ht="30" customHeight="1" x14ac:dyDescent="0.55000000000000004">
      <c r="A4" s="13" t="s">
        <v>52</v>
      </c>
      <c r="B4" s="13"/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53</v>
      </c>
    </row>
    <row r="5" spans="1:48" ht="30" customHeight="1" x14ac:dyDescent="0.55000000000000004">
      <c r="A5" s="13" t="s">
        <v>54</v>
      </c>
      <c r="B5" s="13" t="s">
        <v>55</v>
      </c>
      <c r="C5" s="13" t="s">
        <v>56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3" t="s">
        <v>57</v>
      </c>
      <c r="N5" s="1" t="s">
        <v>58</v>
      </c>
      <c r="O5" s="1" t="s">
        <v>50</v>
      </c>
      <c r="P5" s="1" t="s">
        <v>50</v>
      </c>
      <c r="Q5" s="1" t="s">
        <v>53</v>
      </c>
      <c r="R5" s="1" t="s">
        <v>59</v>
      </c>
      <c r="S5" s="1" t="s">
        <v>60</v>
      </c>
      <c r="T5" s="1" t="s">
        <v>60</v>
      </c>
      <c r="AR5" s="1" t="s">
        <v>50</v>
      </c>
      <c r="AS5" s="1" t="s">
        <v>50</v>
      </c>
      <c r="AU5" s="1" t="s">
        <v>61</v>
      </c>
      <c r="AV5">
        <v>4</v>
      </c>
    </row>
    <row r="6" spans="1:48" ht="30" customHeight="1" x14ac:dyDescent="0.55000000000000004">
      <c r="A6" s="11"/>
      <c r="B6" s="11"/>
      <c r="C6" s="11"/>
      <c r="D6" s="11"/>
      <c r="E6" s="12"/>
      <c r="F6" s="12"/>
      <c r="G6" s="12"/>
      <c r="H6" s="12"/>
      <c r="I6" s="12"/>
      <c r="J6" s="12"/>
      <c r="K6" s="12"/>
      <c r="L6" s="12"/>
      <c r="M6" s="11"/>
      <c r="Q6" s="1" t="s">
        <v>53</v>
      </c>
    </row>
    <row r="7" spans="1:48" ht="30" customHeight="1" x14ac:dyDescent="0.55000000000000004">
      <c r="A7" s="11"/>
      <c r="B7" s="11"/>
      <c r="C7" s="11"/>
      <c r="D7" s="11"/>
      <c r="E7" s="12"/>
      <c r="F7" s="12"/>
      <c r="G7" s="12"/>
      <c r="H7" s="12"/>
      <c r="I7" s="12"/>
      <c r="J7" s="12"/>
      <c r="K7" s="12"/>
      <c r="L7" s="12"/>
      <c r="M7" s="11"/>
      <c r="Q7" s="1" t="s">
        <v>53</v>
      </c>
    </row>
    <row r="8" spans="1:48" ht="30" customHeight="1" x14ac:dyDescent="0.55000000000000004">
      <c r="A8" s="11"/>
      <c r="B8" s="11"/>
      <c r="C8" s="11"/>
      <c r="D8" s="11"/>
      <c r="E8" s="12"/>
      <c r="F8" s="12"/>
      <c r="G8" s="12"/>
      <c r="H8" s="12"/>
      <c r="I8" s="12"/>
      <c r="J8" s="12"/>
      <c r="K8" s="12"/>
      <c r="L8" s="12"/>
      <c r="M8" s="11"/>
      <c r="Q8" s="1" t="s">
        <v>53</v>
      </c>
    </row>
    <row r="9" spans="1:48" ht="30" customHeight="1" x14ac:dyDescent="0.55000000000000004">
      <c r="A9" s="11"/>
      <c r="B9" s="11"/>
      <c r="C9" s="11"/>
      <c r="D9" s="11"/>
      <c r="E9" s="12"/>
      <c r="F9" s="12"/>
      <c r="G9" s="12"/>
      <c r="H9" s="12"/>
      <c r="I9" s="12"/>
      <c r="J9" s="12"/>
      <c r="K9" s="12"/>
      <c r="L9" s="12"/>
      <c r="M9" s="11"/>
      <c r="Q9" s="1" t="s">
        <v>53</v>
      </c>
    </row>
    <row r="10" spans="1:48" ht="30" customHeight="1" x14ac:dyDescent="0.55000000000000004">
      <c r="A10" s="11"/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1"/>
      <c r="Q10" s="1" t="s">
        <v>53</v>
      </c>
    </row>
    <row r="11" spans="1:48" ht="30" customHeight="1" x14ac:dyDescent="0.55000000000000004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 t="s">
        <v>53</v>
      </c>
    </row>
    <row r="12" spans="1:48" ht="30" customHeight="1" x14ac:dyDescent="0.55000000000000004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53</v>
      </c>
    </row>
    <row r="13" spans="1:48" ht="30" customHeight="1" x14ac:dyDescent="0.55000000000000004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53</v>
      </c>
    </row>
    <row r="14" spans="1:48" ht="30" customHeight="1" x14ac:dyDescent="0.55000000000000004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53</v>
      </c>
    </row>
    <row r="15" spans="1:48" ht="30" customHeight="1" x14ac:dyDescent="0.55000000000000004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53</v>
      </c>
    </row>
    <row r="16" spans="1:48" ht="30" customHeight="1" x14ac:dyDescent="0.55000000000000004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53</v>
      </c>
    </row>
    <row r="17" spans="1:48" ht="30" customHeight="1" x14ac:dyDescent="0.55000000000000004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53</v>
      </c>
    </row>
    <row r="18" spans="1:48" ht="30" customHeight="1" x14ac:dyDescent="0.55000000000000004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53</v>
      </c>
    </row>
    <row r="19" spans="1:48" ht="30" customHeight="1" x14ac:dyDescent="0.55000000000000004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53</v>
      </c>
    </row>
    <row r="20" spans="1:48" ht="30" customHeight="1" x14ac:dyDescent="0.55000000000000004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53</v>
      </c>
    </row>
    <row r="21" spans="1:48" ht="30" customHeight="1" x14ac:dyDescent="0.55000000000000004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53</v>
      </c>
    </row>
    <row r="22" spans="1:48" ht="30" customHeight="1" x14ac:dyDescent="0.55000000000000004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53</v>
      </c>
    </row>
    <row r="23" spans="1:48" ht="30" customHeight="1" x14ac:dyDescent="0.55000000000000004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53</v>
      </c>
    </row>
    <row r="24" spans="1:48" ht="30" customHeight="1" x14ac:dyDescent="0.55000000000000004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53</v>
      </c>
    </row>
    <row r="25" spans="1:48" ht="30" customHeight="1" x14ac:dyDescent="0.55000000000000004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53</v>
      </c>
    </row>
    <row r="26" spans="1:48" ht="30" customHeight="1" x14ac:dyDescent="0.55000000000000004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53</v>
      </c>
    </row>
    <row r="27" spans="1:48" ht="30" customHeight="1" x14ac:dyDescent="0.55000000000000004">
      <c r="A27" s="13" t="s">
        <v>62</v>
      </c>
      <c r="B27" s="11"/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  <c r="N27" t="s">
        <v>63</v>
      </c>
    </row>
    <row r="28" spans="1:48" ht="30" customHeight="1" x14ac:dyDescent="0.55000000000000004">
      <c r="A28" s="13" t="s">
        <v>64</v>
      </c>
      <c r="B28" s="13"/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1" t="s">
        <v>65</v>
      </c>
    </row>
    <row r="29" spans="1:48" ht="30" customHeight="1" x14ac:dyDescent="0.55000000000000004">
      <c r="A29" s="13" t="s">
        <v>66</v>
      </c>
      <c r="B29" s="13" t="s">
        <v>67</v>
      </c>
      <c r="C29" s="13" t="s">
        <v>68</v>
      </c>
      <c r="D29" s="11">
        <v>37</v>
      </c>
      <c r="E29" s="12"/>
      <c r="F29" s="12"/>
      <c r="G29" s="12"/>
      <c r="H29" s="12"/>
      <c r="I29" s="12"/>
      <c r="J29" s="12"/>
      <c r="K29" s="12"/>
      <c r="L29" s="12"/>
      <c r="M29" s="13" t="s">
        <v>69</v>
      </c>
      <c r="N29" s="1" t="s">
        <v>70</v>
      </c>
      <c r="O29" s="1" t="s">
        <v>50</v>
      </c>
      <c r="P29" s="1" t="s">
        <v>50</v>
      </c>
      <c r="Q29" s="1" t="s">
        <v>65</v>
      </c>
      <c r="R29" s="1" t="s">
        <v>60</v>
      </c>
      <c r="S29" s="1" t="s">
        <v>60</v>
      </c>
      <c r="T29" s="1" t="s">
        <v>59</v>
      </c>
      <c r="AR29" s="1" t="s">
        <v>50</v>
      </c>
      <c r="AS29" s="1" t="s">
        <v>50</v>
      </c>
      <c r="AU29" s="1" t="s">
        <v>71</v>
      </c>
      <c r="AV29">
        <v>6</v>
      </c>
    </row>
    <row r="30" spans="1:48" ht="30" customHeight="1" x14ac:dyDescent="0.55000000000000004">
      <c r="A30" s="11"/>
      <c r="B30" s="11"/>
      <c r="C30" s="11"/>
      <c r="D30" s="11"/>
      <c r="E30" s="12"/>
      <c r="F30" s="12"/>
      <c r="G30" s="12"/>
      <c r="H30" s="12"/>
      <c r="I30" s="12"/>
      <c r="J30" s="12"/>
      <c r="K30" s="12"/>
      <c r="L30" s="12"/>
      <c r="M30" s="11"/>
      <c r="Q30" s="1" t="s">
        <v>65</v>
      </c>
    </row>
    <row r="31" spans="1:48" ht="30" customHeight="1" x14ac:dyDescent="0.55000000000000004">
      <c r="A31" s="11"/>
      <c r="B31" s="11"/>
      <c r="C31" s="11"/>
      <c r="D31" s="11"/>
      <c r="E31" s="12"/>
      <c r="F31" s="12"/>
      <c r="G31" s="12"/>
      <c r="H31" s="12"/>
      <c r="I31" s="12"/>
      <c r="J31" s="12"/>
      <c r="K31" s="12"/>
      <c r="L31" s="12"/>
      <c r="M31" s="11"/>
      <c r="Q31" s="1" t="s">
        <v>65</v>
      </c>
    </row>
    <row r="32" spans="1:48" ht="30" customHeight="1" x14ac:dyDescent="0.55000000000000004">
      <c r="A32" s="11"/>
      <c r="B32" s="11"/>
      <c r="C32" s="11"/>
      <c r="D32" s="11"/>
      <c r="E32" s="12"/>
      <c r="F32" s="12"/>
      <c r="G32" s="12"/>
      <c r="H32" s="12"/>
      <c r="I32" s="12"/>
      <c r="J32" s="12"/>
      <c r="K32" s="12"/>
      <c r="L32" s="12"/>
      <c r="M32" s="11"/>
      <c r="Q32" s="1" t="s">
        <v>65</v>
      </c>
    </row>
    <row r="33" spans="1:17" ht="30" customHeight="1" x14ac:dyDescent="0.55000000000000004">
      <c r="A33" s="11"/>
      <c r="B33" s="11"/>
      <c r="C33" s="11"/>
      <c r="D33" s="11"/>
      <c r="E33" s="12"/>
      <c r="F33" s="12"/>
      <c r="G33" s="12"/>
      <c r="H33" s="12"/>
      <c r="I33" s="12"/>
      <c r="J33" s="12"/>
      <c r="K33" s="12"/>
      <c r="L33" s="12"/>
      <c r="M33" s="11"/>
      <c r="Q33" s="1" t="s">
        <v>65</v>
      </c>
    </row>
    <row r="34" spans="1:17" ht="30" customHeight="1" x14ac:dyDescent="0.55000000000000004">
      <c r="A34" s="11"/>
      <c r="B34" s="11"/>
      <c r="C34" s="11"/>
      <c r="D34" s="11"/>
      <c r="E34" s="12"/>
      <c r="F34" s="12"/>
      <c r="G34" s="12"/>
      <c r="H34" s="12"/>
      <c r="I34" s="12"/>
      <c r="J34" s="12"/>
      <c r="K34" s="12"/>
      <c r="L34" s="12"/>
      <c r="M34" s="11"/>
      <c r="Q34" s="1" t="s">
        <v>65</v>
      </c>
    </row>
    <row r="35" spans="1:17" ht="30" customHeight="1" x14ac:dyDescent="0.55000000000000004">
      <c r="A35" s="11"/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1"/>
      <c r="Q35" s="1" t="s">
        <v>65</v>
      </c>
    </row>
    <row r="36" spans="1:17" ht="30" customHeight="1" x14ac:dyDescent="0.55000000000000004">
      <c r="A36" s="11"/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1"/>
      <c r="Q36" s="1" t="s">
        <v>65</v>
      </c>
    </row>
    <row r="37" spans="1:17" ht="30" customHeight="1" x14ac:dyDescent="0.55000000000000004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  <c r="Q37" s="1" t="s">
        <v>65</v>
      </c>
    </row>
    <row r="38" spans="1:17" ht="30" customHeight="1" x14ac:dyDescent="0.55000000000000004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 t="s">
        <v>65</v>
      </c>
    </row>
    <row r="39" spans="1:17" ht="30" customHeight="1" x14ac:dyDescent="0.55000000000000004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 t="s">
        <v>65</v>
      </c>
    </row>
    <row r="40" spans="1:17" ht="30" customHeight="1" x14ac:dyDescent="0.55000000000000004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65</v>
      </c>
    </row>
    <row r="41" spans="1:17" ht="30" customHeight="1" x14ac:dyDescent="0.55000000000000004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65</v>
      </c>
    </row>
    <row r="42" spans="1:17" ht="30" customHeight="1" x14ac:dyDescent="0.55000000000000004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65</v>
      </c>
    </row>
    <row r="43" spans="1:17" ht="30" customHeight="1" x14ac:dyDescent="0.55000000000000004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65</v>
      </c>
    </row>
    <row r="44" spans="1:17" ht="30" customHeight="1" x14ac:dyDescent="0.55000000000000004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65</v>
      </c>
    </row>
    <row r="45" spans="1:17" ht="30" customHeight="1" x14ac:dyDescent="0.55000000000000004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65</v>
      </c>
    </row>
    <row r="46" spans="1:17" ht="30" customHeight="1" x14ac:dyDescent="0.55000000000000004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65</v>
      </c>
    </row>
    <row r="47" spans="1:17" ht="30" customHeight="1" x14ac:dyDescent="0.55000000000000004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65</v>
      </c>
    </row>
    <row r="48" spans="1:17" ht="30" customHeight="1" x14ac:dyDescent="0.55000000000000004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65</v>
      </c>
    </row>
    <row r="49" spans="1:48" ht="30" customHeight="1" x14ac:dyDescent="0.55000000000000004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65</v>
      </c>
    </row>
    <row r="50" spans="1:48" ht="30" customHeight="1" x14ac:dyDescent="0.55000000000000004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65</v>
      </c>
    </row>
    <row r="51" spans="1:48" ht="30" customHeight="1" x14ac:dyDescent="0.55000000000000004">
      <c r="A51" s="13" t="s">
        <v>62</v>
      </c>
      <c r="B51" s="11"/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  <c r="N51" t="s">
        <v>63</v>
      </c>
    </row>
    <row r="52" spans="1:48" ht="30" customHeight="1" x14ac:dyDescent="0.55000000000000004">
      <c r="A52" s="13" t="s">
        <v>72</v>
      </c>
      <c r="B52" s="13"/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73</v>
      </c>
    </row>
    <row r="53" spans="1:48" ht="30" customHeight="1" x14ac:dyDescent="0.55000000000000004">
      <c r="A53" s="13" t="s">
        <v>74</v>
      </c>
      <c r="B53" s="13" t="s">
        <v>75</v>
      </c>
      <c r="C53" s="13" t="s">
        <v>76</v>
      </c>
      <c r="D53" s="11">
        <v>275.63</v>
      </c>
      <c r="E53" s="12"/>
      <c r="F53" s="12"/>
      <c r="G53" s="12"/>
      <c r="H53" s="12"/>
      <c r="I53" s="12"/>
      <c r="J53" s="12"/>
      <c r="K53" s="12"/>
      <c r="L53" s="12"/>
      <c r="M53" s="13" t="s">
        <v>77</v>
      </c>
      <c r="N53" s="1" t="s">
        <v>78</v>
      </c>
      <c r="O53" s="1" t="s">
        <v>50</v>
      </c>
      <c r="P53" s="1" t="s">
        <v>50</v>
      </c>
      <c r="Q53" s="1" t="s">
        <v>73</v>
      </c>
      <c r="R53" s="1" t="s">
        <v>59</v>
      </c>
      <c r="S53" s="1" t="s">
        <v>60</v>
      </c>
      <c r="T53" s="1" t="s">
        <v>60</v>
      </c>
      <c r="AR53" s="1" t="s">
        <v>50</v>
      </c>
      <c r="AS53" s="1" t="s">
        <v>50</v>
      </c>
      <c r="AU53" s="1" t="s">
        <v>79</v>
      </c>
      <c r="AV53">
        <v>8</v>
      </c>
    </row>
    <row r="54" spans="1:48" ht="30" customHeight="1" x14ac:dyDescent="0.55000000000000004">
      <c r="A54" s="13" t="s">
        <v>80</v>
      </c>
      <c r="B54" s="13" t="s">
        <v>81</v>
      </c>
      <c r="C54" s="13" t="s">
        <v>82</v>
      </c>
      <c r="D54" s="11">
        <v>11.6</v>
      </c>
      <c r="E54" s="12"/>
      <c r="F54" s="12"/>
      <c r="G54" s="12"/>
      <c r="H54" s="12"/>
      <c r="I54" s="12"/>
      <c r="J54" s="12"/>
      <c r="K54" s="12"/>
      <c r="L54" s="12"/>
      <c r="M54" s="13" t="s">
        <v>83</v>
      </c>
      <c r="N54" s="1" t="s">
        <v>84</v>
      </c>
      <c r="O54" s="1" t="s">
        <v>50</v>
      </c>
      <c r="P54" s="1" t="s">
        <v>50</v>
      </c>
      <c r="Q54" s="1" t="s">
        <v>73</v>
      </c>
      <c r="R54" s="1" t="s">
        <v>59</v>
      </c>
      <c r="S54" s="1" t="s">
        <v>60</v>
      </c>
      <c r="T54" s="1" t="s">
        <v>60</v>
      </c>
      <c r="AR54" s="1" t="s">
        <v>50</v>
      </c>
      <c r="AS54" s="1" t="s">
        <v>50</v>
      </c>
      <c r="AU54" s="1" t="s">
        <v>85</v>
      </c>
      <c r="AV54">
        <v>9</v>
      </c>
    </row>
    <row r="55" spans="1:48" ht="30" customHeight="1" x14ac:dyDescent="0.55000000000000004">
      <c r="A55" s="13" t="s">
        <v>80</v>
      </c>
      <c r="B55" s="13" t="s">
        <v>86</v>
      </c>
      <c r="C55" s="13" t="s">
        <v>82</v>
      </c>
      <c r="D55" s="11">
        <v>9.4</v>
      </c>
      <c r="E55" s="12"/>
      <c r="F55" s="12"/>
      <c r="G55" s="12"/>
      <c r="H55" s="12"/>
      <c r="I55" s="12"/>
      <c r="J55" s="12"/>
      <c r="K55" s="12"/>
      <c r="L55" s="12"/>
      <c r="M55" s="13" t="s">
        <v>87</v>
      </c>
      <c r="N55" s="1" t="s">
        <v>88</v>
      </c>
      <c r="O55" s="1" t="s">
        <v>50</v>
      </c>
      <c r="P55" s="1" t="s">
        <v>50</v>
      </c>
      <c r="Q55" s="1" t="s">
        <v>73</v>
      </c>
      <c r="R55" s="1" t="s">
        <v>59</v>
      </c>
      <c r="S55" s="1" t="s">
        <v>60</v>
      </c>
      <c r="T55" s="1" t="s">
        <v>60</v>
      </c>
      <c r="AR55" s="1" t="s">
        <v>50</v>
      </c>
      <c r="AS55" s="1" t="s">
        <v>50</v>
      </c>
      <c r="AU55" s="1" t="s">
        <v>89</v>
      </c>
      <c r="AV55">
        <v>10</v>
      </c>
    </row>
    <row r="56" spans="1:48" ht="30" customHeight="1" x14ac:dyDescent="0.55000000000000004">
      <c r="A56" s="11"/>
      <c r="B56" s="11"/>
      <c r="C56" s="11"/>
      <c r="D56" s="11"/>
      <c r="E56" s="12"/>
      <c r="F56" s="12"/>
      <c r="G56" s="12"/>
      <c r="H56" s="12"/>
      <c r="I56" s="12"/>
      <c r="J56" s="12"/>
      <c r="K56" s="12"/>
      <c r="L56" s="12"/>
      <c r="M56" s="11"/>
      <c r="Q56" s="1" t="s">
        <v>73</v>
      </c>
    </row>
    <row r="57" spans="1:48" ht="30" customHeight="1" x14ac:dyDescent="0.55000000000000004">
      <c r="A57" s="11"/>
      <c r="B57" s="11"/>
      <c r="C57" s="11"/>
      <c r="D57" s="11"/>
      <c r="E57" s="12"/>
      <c r="F57" s="12"/>
      <c r="G57" s="12"/>
      <c r="H57" s="12"/>
      <c r="I57" s="12"/>
      <c r="J57" s="12"/>
      <c r="K57" s="12"/>
      <c r="L57" s="12"/>
      <c r="M57" s="11"/>
      <c r="Q57" s="1" t="s">
        <v>73</v>
      </c>
    </row>
    <row r="58" spans="1:48" ht="30" customHeight="1" x14ac:dyDescent="0.55000000000000004">
      <c r="A58" s="11"/>
      <c r="B58" s="11"/>
      <c r="C58" s="11"/>
      <c r="D58" s="11"/>
      <c r="E58" s="12"/>
      <c r="F58" s="12"/>
      <c r="G58" s="12"/>
      <c r="H58" s="12"/>
      <c r="I58" s="12"/>
      <c r="J58" s="12"/>
      <c r="K58" s="12"/>
      <c r="L58" s="12"/>
      <c r="M58" s="11"/>
      <c r="Q58" s="1" t="s">
        <v>73</v>
      </c>
    </row>
    <row r="59" spans="1:48" ht="30" customHeight="1" x14ac:dyDescent="0.55000000000000004">
      <c r="A59" s="11"/>
      <c r="B59" s="11"/>
      <c r="C59" s="11"/>
      <c r="D59" s="11"/>
      <c r="E59" s="12"/>
      <c r="F59" s="12"/>
      <c r="G59" s="12"/>
      <c r="H59" s="12"/>
      <c r="I59" s="12"/>
      <c r="J59" s="12"/>
      <c r="K59" s="12"/>
      <c r="L59" s="12"/>
      <c r="M59" s="11"/>
      <c r="Q59" s="1" t="s">
        <v>73</v>
      </c>
    </row>
    <row r="60" spans="1:48" ht="30" customHeight="1" x14ac:dyDescent="0.55000000000000004">
      <c r="A60" s="11"/>
      <c r="B60" s="11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1"/>
      <c r="Q60" s="1" t="s">
        <v>73</v>
      </c>
    </row>
    <row r="61" spans="1:48" ht="30" customHeight="1" x14ac:dyDescent="0.55000000000000004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 t="s">
        <v>73</v>
      </c>
    </row>
    <row r="62" spans="1:48" ht="30" customHeight="1" x14ac:dyDescent="0.55000000000000004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73</v>
      </c>
    </row>
    <row r="63" spans="1:48" ht="30" customHeight="1" x14ac:dyDescent="0.55000000000000004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73</v>
      </c>
    </row>
    <row r="64" spans="1:48" ht="30" customHeight="1" x14ac:dyDescent="0.55000000000000004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73</v>
      </c>
    </row>
    <row r="65" spans="1:48" ht="30" customHeight="1" x14ac:dyDescent="0.55000000000000004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73</v>
      </c>
    </row>
    <row r="66" spans="1:48" ht="30" customHeight="1" x14ac:dyDescent="0.55000000000000004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73</v>
      </c>
    </row>
    <row r="67" spans="1:48" ht="30" customHeight="1" x14ac:dyDescent="0.55000000000000004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73</v>
      </c>
    </row>
    <row r="68" spans="1:48" ht="30" customHeight="1" x14ac:dyDescent="0.55000000000000004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73</v>
      </c>
    </row>
    <row r="69" spans="1:48" ht="30" customHeight="1" x14ac:dyDescent="0.55000000000000004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73</v>
      </c>
    </row>
    <row r="70" spans="1:48" ht="30" customHeight="1" x14ac:dyDescent="0.55000000000000004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73</v>
      </c>
    </row>
    <row r="71" spans="1:48" ht="30" customHeight="1" x14ac:dyDescent="0.55000000000000004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73</v>
      </c>
    </row>
    <row r="72" spans="1:48" ht="30" customHeight="1" x14ac:dyDescent="0.55000000000000004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Q72" s="1" t="s">
        <v>73</v>
      </c>
    </row>
    <row r="73" spans="1:48" ht="30" customHeight="1" x14ac:dyDescent="0.55000000000000004">
      <c r="A73" s="11"/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73</v>
      </c>
    </row>
    <row r="74" spans="1:48" ht="30" customHeight="1" x14ac:dyDescent="0.55000000000000004">
      <c r="A74" s="11"/>
      <c r="B74" s="11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  <c r="Q74" s="1" t="s">
        <v>73</v>
      </c>
    </row>
    <row r="75" spans="1:48" ht="30" customHeight="1" x14ac:dyDescent="0.55000000000000004">
      <c r="A75" s="13" t="s">
        <v>62</v>
      </c>
      <c r="B75" s="11"/>
      <c r="C75" s="11"/>
      <c r="D75" s="11"/>
      <c r="E75" s="12"/>
      <c r="F75" s="12"/>
      <c r="G75" s="12"/>
      <c r="H75" s="12"/>
      <c r="I75" s="12"/>
      <c r="J75" s="12"/>
      <c r="K75" s="12"/>
      <c r="L75" s="12"/>
      <c r="M75" s="11"/>
      <c r="N75" t="s">
        <v>63</v>
      </c>
    </row>
    <row r="76" spans="1:48" ht="30" customHeight="1" x14ac:dyDescent="0.55000000000000004">
      <c r="A76" s="13" t="s">
        <v>90</v>
      </c>
      <c r="B76" s="13"/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 t="s">
        <v>91</v>
      </c>
    </row>
    <row r="77" spans="1:48" ht="30" customHeight="1" x14ac:dyDescent="0.55000000000000004">
      <c r="A77" s="13" t="s">
        <v>92</v>
      </c>
      <c r="B77" s="13" t="s">
        <v>50</v>
      </c>
      <c r="C77" s="13" t="s">
        <v>76</v>
      </c>
      <c r="D77" s="11">
        <v>278.29000000000002</v>
      </c>
      <c r="E77" s="12"/>
      <c r="F77" s="12"/>
      <c r="G77" s="12"/>
      <c r="H77" s="12"/>
      <c r="I77" s="12"/>
      <c r="J77" s="12"/>
      <c r="K77" s="12"/>
      <c r="L77" s="12"/>
      <c r="M77" s="13" t="s">
        <v>176</v>
      </c>
      <c r="N77" s="1" t="s">
        <v>93</v>
      </c>
      <c r="O77" s="1" t="s">
        <v>50</v>
      </c>
      <c r="P77" s="1" t="s">
        <v>50</v>
      </c>
      <c r="Q77" s="1" t="s">
        <v>91</v>
      </c>
      <c r="R77" s="1" t="s">
        <v>59</v>
      </c>
      <c r="S77" s="1" t="s">
        <v>60</v>
      </c>
      <c r="T77" s="1" t="s">
        <v>60</v>
      </c>
      <c r="AR77" s="1" t="s">
        <v>50</v>
      </c>
      <c r="AS77" s="1" t="s">
        <v>50</v>
      </c>
      <c r="AU77" s="1" t="s">
        <v>94</v>
      </c>
      <c r="AV77">
        <v>12</v>
      </c>
    </row>
    <row r="78" spans="1:48" ht="30" customHeight="1" x14ac:dyDescent="0.55000000000000004">
      <c r="A78" s="13" t="s">
        <v>95</v>
      </c>
      <c r="B78" s="13" t="s">
        <v>50</v>
      </c>
      <c r="C78" s="13" t="s">
        <v>96</v>
      </c>
      <c r="D78" s="11">
        <v>35.06</v>
      </c>
      <c r="E78" s="12"/>
      <c r="F78" s="12"/>
      <c r="G78" s="12"/>
      <c r="H78" s="12"/>
      <c r="I78" s="12"/>
      <c r="J78" s="12"/>
      <c r="K78" s="12"/>
      <c r="L78" s="12"/>
      <c r="M78" s="13" t="s">
        <v>50</v>
      </c>
      <c r="N78" s="1" t="s">
        <v>97</v>
      </c>
      <c r="O78" s="1" t="s">
        <v>50</v>
      </c>
      <c r="P78" s="1" t="s">
        <v>50</v>
      </c>
      <c r="Q78" s="1" t="s">
        <v>91</v>
      </c>
      <c r="R78" s="1" t="s">
        <v>60</v>
      </c>
      <c r="S78" s="1" t="s">
        <v>60</v>
      </c>
      <c r="T78" s="1" t="s">
        <v>59</v>
      </c>
      <c r="AR78" s="1" t="s">
        <v>50</v>
      </c>
      <c r="AS78" s="1" t="s">
        <v>50</v>
      </c>
      <c r="AU78" s="1" t="s">
        <v>98</v>
      </c>
      <c r="AV78">
        <v>13</v>
      </c>
    </row>
    <row r="79" spans="1:48" ht="30" customHeight="1" x14ac:dyDescent="0.55000000000000004">
      <c r="A79" s="11"/>
      <c r="B79" s="11"/>
      <c r="C79" s="11"/>
      <c r="D79" s="11"/>
      <c r="E79" s="12"/>
      <c r="F79" s="12"/>
      <c r="G79" s="12"/>
      <c r="H79" s="12"/>
      <c r="I79" s="12"/>
      <c r="J79" s="12"/>
      <c r="K79" s="12"/>
      <c r="L79" s="12"/>
      <c r="M79" s="11"/>
      <c r="Q79" s="1" t="s">
        <v>91</v>
      </c>
    </row>
    <row r="80" spans="1:48" ht="30" customHeight="1" x14ac:dyDescent="0.55000000000000004">
      <c r="A80" s="11"/>
      <c r="B80" s="11"/>
      <c r="C80" s="11"/>
      <c r="D80" s="11"/>
      <c r="E80" s="12"/>
      <c r="F80" s="12"/>
      <c r="G80" s="12"/>
      <c r="H80" s="12"/>
      <c r="I80" s="12"/>
      <c r="J80" s="12"/>
      <c r="K80" s="12"/>
      <c r="L80" s="12"/>
      <c r="M80" s="11"/>
      <c r="Q80" s="1" t="s">
        <v>91</v>
      </c>
    </row>
    <row r="81" spans="1:17" ht="30" customHeight="1" x14ac:dyDescent="0.55000000000000004">
      <c r="A81" s="11"/>
      <c r="B81" s="11"/>
      <c r="C81" s="11"/>
      <c r="D81" s="11"/>
      <c r="E81" s="12"/>
      <c r="F81" s="12"/>
      <c r="G81" s="12"/>
      <c r="H81" s="12"/>
      <c r="I81" s="12"/>
      <c r="J81" s="12"/>
      <c r="K81" s="12"/>
      <c r="L81" s="12"/>
      <c r="M81" s="11"/>
      <c r="Q81" s="1" t="s">
        <v>91</v>
      </c>
    </row>
    <row r="82" spans="1:17" ht="30" customHeight="1" x14ac:dyDescent="0.55000000000000004">
      <c r="A82" s="11"/>
      <c r="B82" s="11"/>
      <c r="C82" s="11"/>
      <c r="D82" s="11"/>
      <c r="E82" s="12"/>
      <c r="F82" s="12"/>
      <c r="G82" s="12"/>
      <c r="H82" s="12"/>
      <c r="I82" s="12"/>
      <c r="J82" s="12"/>
      <c r="K82" s="12"/>
      <c r="L82" s="12"/>
      <c r="M82" s="11"/>
      <c r="Q82" s="1" t="s">
        <v>91</v>
      </c>
    </row>
    <row r="83" spans="1:17" ht="30" customHeight="1" x14ac:dyDescent="0.55000000000000004">
      <c r="A83" s="11"/>
      <c r="B83" s="11"/>
      <c r="C83" s="11"/>
      <c r="D83" s="11"/>
      <c r="E83" s="12"/>
      <c r="F83" s="12"/>
      <c r="G83" s="12"/>
      <c r="H83" s="12"/>
      <c r="I83" s="12"/>
      <c r="J83" s="12"/>
      <c r="K83" s="12"/>
      <c r="L83" s="12"/>
      <c r="M83" s="11"/>
      <c r="Q83" s="1" t="s">
        <v>91</v>
      </c>
    </row>
    <row r="84" spans="1:17" ht="30" customHeight="1" x14ac:dyDescent="0.55000000000000004">
      <c r="A84" s="11"/>
      <c r="B84" s="11"/>
      <c r="C84" s="11"/>
      <c r="D84" s="11"/>
      <c r="E84" s="12"/>
      <c r="F84" s="12"/>
      <c r="G84" s="12"/>
      <c r="H84" s="12"/>
      <c r="I84" s="12"/>
      <c r="J84" s="12"/>
      <c r="K84" s="12"/>
      <c r="L84" s="12"/>
      <c r="M84" s="11"/>
      <c r="Q84" s="1" t="s">
        <v>91</v>
      </c>
    </row>
    <row r="85" spans="1:17" ht="30" customHeight="1" x14ac:dyDescent="0.55000000000000004">
      <c r="A85" s="11"/>
      <c r="B85" s="11"/>
      <c r="C85" s="11"/>
      <c r="D85" s="11"/>
      <c r="E85" s="12"/>
      <c r="F85" s="12"/>
      <c r="G85" s="12"/>
      <c r="H85" s="12"/>
      <c r="I85" s="12"/>
      <c r="J85" s="12"/>
      <c r="K85" s="12"/>
      <c r="L85" s="12"/>
      <c r="M85" s="11"/>
      <c r="Q85" s="1" t="s">
        <v>91</v>
      </c>
    </row>
    <row r="86" spans="1:17" ht="30" customHeight="1" x14ac:dyDescent="0.55000000000000004">
      <c r="A86" s="11"/>
      <c r="B86" s="11"/>
      <c r="C86" s="11"/>
      <c r="D86" s="11"/>
      <c r="E86" s="12"/>
      <c r="F86" s="12"/>
      <c r="G86" s="12"/>
      <c r="H86" s="12"/>
      <c r="I86" s="12"/>
      <c r="J86" s="12"/>
      <c r="K86" s="12"/>
      <c r="L86" s="12"/>
      <c r="M86" s="11"/>
      <c r="Q86" s="1" t="s">
        <v>91</v>
      </c>
    </row>
    <row r="87" spans="1:17" ht="30" customHeight="1" x14ac:dyDescent="0.55000000000000004">
      <c r="A87" s="11"/>
      <c r="B87" s="11"/>
      <c r="C87" s="11"/>
      <c r="D87" s="11"/>
      <c r="E87" s="12"/>
      <c r="F87" s="12"/>
      <c r="G87" s="12"/>
      <c r="H87" s="12"/>
      <c r="I87" s="12"/>
      <c r="J87" s="12"/>
      <c r="K87" s="12"/>
      <c r="L87" s="12"/>
      <c r="M87" s="11"/>
      <c r="Q87" s="1" t="s">
        <v>91</v>
      </c>
    </row>
    <row r="88" spans="1:17" ht="30" customHeight="1" x14ac:dyDescent="0.55000000000000004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  <c r="Q88" s="1" t="s">
        <v>91</v>
      </c>
    </row>
    <row r="89" spans="1:17" ht="30" customHeight="1" x14ac:dyDescent="0.55000000000000004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91</v>
      </c>
    </row>
    <row r="90" spans="1:17" ht="30" customHeight="1" x14ac:dyDescent="0.55000000000000004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91</v>
      </c>
    </row>
    <row r="91" spans="1:17" ht="30" customHeight="1" x14ac:dyDescent="0.55000000000000004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 t="s">
        <v>91</v>
      </c>
    </row>
    <row r="92" spans="1:17" ht="30" customHeight="1" x14ac:dyDescent="0.55000000000000004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91</v>
      </c>
    </row>
    <row r="93" spans="1:17" ht="30" customHeight="1" x14ac:dyDescent="0.55000000000000004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91</v>
      </c>
    </row>
    <row r="94" spans="1:17" ht="30" customHeight="1" x14ac:dyDescent="0.55000000000000004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91</v>
      </c>
    </row>
    <row r="95" spans="1:17" ht="30" customHeight="1" x14ac:dyDescent="0.55000000000000004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Q95" s="1" t="s">
        <v>91</v>
      </c>
    </row>
    <row r="96" spans="1:17" ht="30" customHeight="1" x14ac:dyDescent="0.55000000000000004">
      <c r="A96" s="11"/>
      <c r="B96" s="11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91</v>
      </c>
    </row>
    <row r="97" spans="1:48" ht="30" customHeight="1" x14ac:dyDescent="0.55000000000000004">
      <c r="A97" s="11"/>
      <c r="B97" s="11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  <c r="Q97" s="1" t="s">
        <v>91</v>
      </c>
    </row>
    <row r="98" spans="1:48" ht="30" customHeight="1" x14ac:dyDescent="0.55000000000000004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  <c r="Q98" s="1" t="s">
        <v>91</v>
      </c>
    </row>
    <row r="99" spans="1:48" ht="30" customHeight="1" x14ac:dyDescent="0.55000000000000004">
      <c r="A99" s="13" t="s">
        <v>62</v>
      </c>
      <c r="B99" s="11"/>
      <c r="C99" s="11"/>
      <c r="D99" s="11"/>
      <c r="E99" s="12"/>
      <c r="F99" s="12"/>
      <c r="G99" s="12"/>
      <c r="H99" s="12"/>
      <c r="I99" s="12"/>
      <c r="J99" s="12"/>
      <c r="K99" s="12"/>
      <c r="L99" s="12"/>
      <c r="M99" s="11"/>
      <c r="N99" t="s">
        <v>63</v>
      </c>
    </row>
    <row r="100" spans="1:48" ht="30" customHeight="1" x14ac:dyDescent="0.55000000000000004">
      <c r="A100" s="13" t="s">
        <v>99</v>
      </c>
      <c r="B100" s="13"/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1"/>
      <c r="Q100" s="1" t="s">
        <v>100</v>
      </c>
    </row>
    <row r="101" spans="1:48" ht="30" customHeight="1" x14ac:dyDescent="0.55000000000000004">
      <c r="A101" s="13" t="s">
        <v>102</v>
      </c>
      <c r="B101" s="13" t="s">
        <v>103</v>
      </c>
      <c r="C101" s="13" t="s">
        <v>96</v>
      </c>
      <c r="D101" s="11">
        <v>35.06</v>
      </c>
      <c r="E101" s="12"/>
      <c r="F101" s="12"/>
      <c r="G101" s="12"/>
      <c r="H101" s="12"/>
      <c r="I101" s="12"/>
      <c r="J101" s="12"/>
      <c r="K101" s="12"/>
      <c r="L101" s="12"/>
      <c r="M101" s="13" t="s">
        <v>50</v>
      </c>
      <c r="N101" s="1" t="s">
        <v>104</v>
      </c>
      <c r="O101" s="1" t="s">
        <v>50</v>
      </c>
      <c r="P101" s="1" t="s">
        <v>50</v>
      </c>
      <c r="Q101" s="1" t="s">
        <v>100</v>
      </c>
      <c r="R101" s="1" t="s">
        <v>60</v>
      </c>
      <c r="S101" s="1" t="s">
        <v>60</v>
      </c>
      <c r="T101" s="1" t="s">
        <v>59</v>
      </c>
      <c r="AR101" s="1" t="s">
        <v>50</v>
      </c>
      <c r="AS101" s="1" t="s">
        <v>50</v>
      </c>
      <c r="AU101" s="1" t="s">
        <v>105</v>
      </c>
      <c r="AV101">
        <v>15</v>
      </c>
    </row>
    <row r="102" spans="1:48" ht="30" customHeight="1" x14ac:dyDescent="0.55000000000000004">
      <c r="A102" s="13" t="s">
        <v>106</v>
      </c>
      <c r="B102" s="13" t="s">
        <v>107</v>
      </c>
      <c r="C102" s="13" t="s">
        <v>96</v>
      </c>
      <c r="D102" s="11">
        <v>35.06</v>
      </c>
      <c r="E102" s="12"/>
      <c r="F102" s="12"/>
      <c r="G102" s="12"/>
      <c r="H102" s="12"/>
      <c r="I102" s="12"/>
      <c r="J102" s="12"/>
      <c r="K102" s="12"/>
      <c r="L102" s="12"/>
      <c r="M102" s="13" t="s">
        <v>50</v>
      </c>
      <c r="N102" s="1" t="s">
        <v>108</v>
      </c>
      <c r="O102" s="1" t="s">
        <v>50</v>
      </c>
      <c r="P102" s="1" t="s">
        <v>50</v>
      </c>
      <c r="Q102" s="1" t="s">
        <v>100</v>
      </c>
      <c r="R102" s="1" t="s">
        <v>60</v>
      </c>
      <c r="S102" s="1" t="s">
        <v>60</v>
      </c>
      <c r="T102" s="1" t="s">
        <v>59</v>
      </c>
      <c r="AR102" s="1" t="s">
        <v>50</v>
      </c>
      <c r="AS102" s="1" t="s">
        <v>50</v>
      </c>
      <c r="AU102" s="1" t="s">
        <v>109</v>
      </c>
      <c r="AV102">
        <v>16</v>
      </c>
    </row>
    <row r="103" spans="1:48" ht="30" customHeight="1" x14ac:dyDescent="0.55000000000000004">
      <c r="A103" s="11"/>
      <c r="B103" s="11"/>
      <c r="C103" s="11"/>
      <c r="D103" s="11"/>
      <c r="E103" s="12"/>
      <c r="F103" s="12"/>
      <c r="G103" s="12"/>
      <c r="H103" s="12"/>
      <c r="I103" s="12"/>
      <c r="J103" s="12"/>
      <c r="K103" s="12"/>
      <c r="L103" s="12"/>
      <c r="M103" s="11"/>
      <c r="Q103" s="1" t="s">
        <v>100</v>
      </c>
    </row>
    <row r="104" spans="1:48" ht="30" customHeight="1" x14ac:dyDescent="0.55000000000000004">
      <c r="A104" s="11"/>
      <c r="B104" s="11"/>
      <c r="C104" s="11"/>
      <c r="D104" s="11"/>
      <c r="E104" s="12"/>
      <c r="F104" s="12"/>
      <c r="G104" s="12"/>
      <c r="H104" s="12"/>
      <c r="I104" s="12"/>
      <c r="J104" s="12"/>
      <c r="K104" s="12"/>
      <c r="L104" s="12"/>
      <c r="M104" s="11"/>
      <c r="Q104" s="1" t="s">
        <v>100</v>
      </c>
    </row>
    <row r="105" spans="1:48" ht="30" customHeight="1" x14ac:dyDescent="0.55000000000000004">
      <c r="A105" s="11"/>
      <c r="B105" s="11"/>
      <c r="C105" s="11"/>
      <c r="D105" s="11"/>
      <c r="E105" s="12"/>
      <c r="F105" s="12"/>
      <c r="G105" s="12"/>
      <c r="H105" s="12"/>
      <c r="I105" s="12"/>
      <c r="J105" s="12"/>
      <c r="K105" s="12"/>
      <c r="L105" s="12"/>
      <c r="M105" s="11"/>
      <c r="Q105" s="1" t="s">
        <v>100</v>
      </c>
    </row>
    <row r="106" spans="1:48" ht="30" customHeight="1" x14ac:dyDescent="0.55000000000000004">
      <c r="A106" s="11"/>
      <c r="B106" s="11"/>
      <c r="C106" s="11"/>
      <c r="D106" s="11"/>
      <c r="E106" s="12"/>
      <c r="F106" s="12"/>
      <c r="G106" s="12"/>
      <c r="H106" s="12"/>
      <c r="I106" s="12"/>
      <c r="J106" s="12"/>
      <c r="K106" s="12"/>
      <c r="L106" s="12"/>
      <c r="M106" s="11"/>
      <c r="Q106" s="1" t="s">
        <v>100</v>
      </c>
    </row>
    <row r="107" spans="1:48" ht="30" customHeight="1" x14ac:dyDescent="0.55000000000000004">
      <c r="A107" s="11"/>
      <c r="B107" s="11"/>
      <c r="C107" s="11"/>
      <c r="D107" s="11"/>
      <c r="E107" s="12"/>
      <c r="F107" s="12"/>
      <c r="G107" s="12"/>
      <c r="H107" s="12"/>
      <c r="I107" s="12"/>
      <c r="J107" s="12"/>
      <c r="K107" s="12"/>
      <c r="L107" s="12"/>
      <c r="M107" s="11"/>
      <c r="Q107" s="1" t="s">
        <v>100</v>
      </c>
    </row>
    <row r="108" spans="1:48" ht="30" customHeight="1" x14ac:dyDescent="0.55000000000000004">
      <c r="A108" s="11"/>
      <c r="B108" s="11"/>
      <c r="C108" s="11"/>
      <c r="D108" s="11"/>
      <c r="E108" s="12"/>
      <c r="F108" s="12"/>
      <c r="G108" s="12"/>
      <c r="H108" s="12"/>
      <c r="I108" s="12"/>
      <c r="J108" s="12"/>
      <c r="K108" s="12"/>
      <c r="L108" s="12"/>
      <c r="M108" s="11"/>
      <c r="Q108" s="1" t="s">
        <v>100</v>
      </c>
    </row>
    <row r="109" spans="1:48" ht="30" customHeight="1" x14ac:dyDescent="0.55000000000000004">
      <c r="A109" s="11"/>
      <c r="B109" s="11"/>
      <c r="C109" s="11"/>
      <c r="D109" s="11"/>
      <c r="E109" s="12"/>
      <c r="F109" s="12"/>
      <c r="G109" s="12"/>
      <c r="H109" s="12"/>
      <c r="I109" s="12"/>
      <c r="J109" s="12"/>
      <c r="K109" s="12"/>
      <c r="L109" s="12"/>
      <c r="M109" s="11"/>
      <c r="Q109" s="1" t="s">
        <v>100</v>
      </c>
    </row>
    <row r="110" spans="1:48" ht="30" customHeight="1" x14ac:dyDescent="0.55000000000000004">
      <c r="A110" s="11"/>
      <c r="B110" s="11"/>
      <c r="C110" s="11"/>
      <c r="D110" s="11"/>
      <c r="E110" s="12"/>
      <c r="F110" s="12"/>
      <c r="G110" s="12"/>
      <c r="H110" s="12"/>
      <c r="I110" s="12"/>
      <c r="J110" s="12"/>
      <c r="K110" s="12"/>
      <c r="L110" s="12"/>
      <c r="M110" s="11"/>
      <c r="Q110" s="1" t="s">
        <v>100</v>
      </c>
    </row>
    <row r="111" spans="1:48" ht="30" customHeight="1" x14ac:dyDescent="0.55000000000000004">
      <c r="A111" s="11"/>
      <c r="B111" s="11"/>
      <c r="C111" s="11"/>
      <c r="D111" s="11"/>
      <c r="E111" s="12"/>
      <c r="F111" s="12"/>
      <c r="G111" s="12"/>
      <c r="H111" s="12"/>
      <c r="I111" s="12"/>
      <c r="J111" s="12"/>
      <c r="K111" s="12"/>
      <c r="L111" s="12"/>
      <c r="M111" s="11"/>
      <c r="Q111" s="1" t="s">
        <v>100</v>
      </c>
    </row>
    <row r="112" spans="1:48" ht="30" customHeight="1" x14ac:dyDescent="0.55000000000000004">
      <c r="A112" s="11"/>
      <c r="B112" s="11"/>
      <c r="C112" s="11"/>
      <c r="D112" s="11"/>
      <c r="E112" s="12"/>
      <c r="F112" s="12"/>
      <c r="G112" s="12"/>
      <c r="H112" s="12"/>
      <c r="I112" s="12"/>
      <c r="J112" s="12"/>
      <c r="K112" s="12"/>
      <c r="L112" s="12"/>
      <c r="M112" s="11"/>
      <c r="Q112" s="1" t="s">
        <v>100</v>
      </c>
    </row>
    <row r="113" spans="1:17" ht="30" customHeight="1" x14ac:dyDescent="0.55000000000000004">
      <c r="A113" s="11"/>
      <c r="B113" s="11"/>
      <c r="C113" s="11"/>
      <c r="D113" s="11"/>
      <c r="E113" s="12"/>
      <c r="F113" s="12"/>
      <c r="G113" s="12"/>
      <c r="H113" s="12"/>
      <c r="I113" s="12"/>
      <c r="J113" s="12"/>
      <c r="K113" s="12"/>
      <c r="L113" s="12"/>
      <c r="M113" s="11"/>
      <c r="Q113" s="1" t="s">
        <v>100</v>
      </c>
    </row>
    <row r="114" spans="1:17" ht="30" customHeight="1" x14ac:dyDescent="0.55000000000000004">
      <c r="A114" s="11"/>
      <c r="B114" s="11"/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1"/>
      <c r="Q114" s="1" t="s">
        <v>100</v>
      </c>
    </row>
    <row r="115" spans="1:17" ht="30" customHeight="1" x14ac:dyDescent="0.55000000000000004">
      <c r="A115" s="11"/>
      <c r="B115" s="11"/>
      <c r="C115" s="11"/>
      <c r="D115" s="11"/>
      <c r="E115" s="12"/>
      <c r="F115" s="12"/>
      <c r="G115" s="12"/>
      <c r="H115" s="12"/>
      <c r="I115" s="12"/>
      <c r="J115" s="12"/>
      <c r="K115" s="12"/>
      <c r="L115" s="12"/>
      <c r="M115" s="11"/>
      <c r="Q115" s="1" t="s">
        <v>100</v>
      </c>
    </row>
    <row r="116" spans="1:17" ht="30" customHeight="1" x14ac:dyDescent="0.55000000000000004">
      <c r="A116" s="11"/>
      <c r="B116" s="11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1"/>
      <c r="Q116" s="1" t="s">
        <v>100</v>
      </c>
    </row>
    <row r="117" spans="1:17" ht="30" customHeight="1" x14ac:dyDescent="0.55000000000000004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  <c r="Q117" s="1" t="s">
        <v>100</v>
      </c>
    </row>
    <row r="118" spans="1:17" ht="30" customHeight="1" x14ac:dyDescent="0.55000000000000004">
      <c r="A118" s="11"/>
      <c r="B118" s="11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1"/>
      <c r="Q118" s="1" t="s">
        <v>100</v>
      </c>
    </row>
    <row r="119" spans="1:17" ht="30" customHeight="1" x14ac:dyDescent="0.55000000000000004">
      <c r="A119" s="11"/>
      <c r="B119" s="11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1"/>
      <c r="Q119" s="1" t="s">
        <v>100</v>
      </c>
    </row>
    <row r="120" spans="1:17" ht="30" customHeight="1" x14ac:dyDescent="0.55000000000000004">
      <c r="A120" s="11"/>
      <c r="B120" s="11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1"/>
      <c r="Q120" s="1" t="s">
        <v>100</v>
      </c>
    </row>
    <row r="121" spans="1:17" ht="30" customHeight="1" x14ac:dyDescent="0.55000000000000004">
      <c r="A121" s="11"/>
      <c r="B121" s="11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1"/>
      <c r="Q121" s="1" t="s">
        <v>100</v>
      </c>
    </row>
    <row r="122" spans="1:17" ht="30" customHeight="1" x14ac:dyDescent="0.55000000000000004">
      <c r="A122" s="11"/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  <c r="Q122" s="1" t="s">
        <v>100</v>
      </c>
    </row>
    <row r="123" spans="1:17" ht="30" customHeight="1" x14ac:dyDescent="0.55000000000000004">
      <c r="A123" s="13" t="s">
        <v>62</v>
      </c>
      <c r="B123" s="11"/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1"/>
      <c r="N123" t="s">
        <v>63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5" manualBreakCount="5">
    <brk id="27" max="16383" man="1"/>
    <brk id="51" max="16383" man="1"/>
    <brk id="75" max="16383" man="1"/>
    <brk id="99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광수 류</dc:creator>
  <cp:lastModifiedBy>user</cp:lastModifiedBy>
  <cp:lastPrinted>2026-07-04T03:52:33Z</cp:lastPrinted>
  <dcterms:created xsi:type="dcterms:W3CDTF">2026-07-03T02:14:08Z</dcterms:created>
  <dcterms:modified xsi:type="dcterms:W3CDTF">2026-07-14T06:45:17Z</dcterms:modified>
</cp:coreProperties>
</file>