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EKR\Desktop\계약\★2026\대연평 공공하수도 건설사업\하수처리시설\고압멸균기, 건조기, 초순수제조기\"/>
    </mc:Choice>
  </mc:AlternateContent>
  <xr:revisionPtr revIDLastSave="0" documentId="13_ncr:1_{4E604F3E-FBC9-4A35-A308-9CABD04FEA43}" xr6:coauthVersionLast="36" xr6:coauthVersionMax="47" xr10:uidLastSave="{00000000-0000-0000-0000-000000000000}"/>
  <bookViews>
    <workbookView xWindow="2895" yWindow="1080" windowWidth="35340" windowHeight="19950" xr2:uid="{00000000-000D-0000-FFFF-FFFF00000000}"/>
  </bookViews>
  <sheets>
    <sheet name="공종별내역서(견적 포함)" sheetId="6" r:id="rId1"/>
    <sheet name="단가대비표" sheetId="3" r:id="rId2"/>
  </sheets>
  <definedNames>
    <definedName name="_xlnm.Print_Area" localSheetId="0">'공종별내역서(견적 포함)'!$A$1:$M$29</definedName>
    <definedName name="_xlnm.Print_Area" localSheetId="1">단가대비표!$A$1:$X$53</definedName>
    <definedName name="_xlnm.Print_Titles" localSheetId="0">'공종별내역서(견적 포함)'!$1:$3</definedName>
    <definedName name="_xlnm.Print_Titles" localSheetId="1">단가대비표!$1:$4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2" i="3" l="1"/>
  <c r="G27" i="6" s="1"/>
  <c r="O53" i="3"/>
  <c r="G28" i="6" s="1"/>
  <c r="E28" i="6" s="1"/>
  <c r="H28" i="6" l="1"/>
  <c r="F28" i="6" s="1"/>
  <c r="E27" i="6"/>
  <c r="H27" i="6"/>
  <c r="O51" i="3"/>
  <c r="F27" i="6" l="1"/>
  <c r="K26" i="6"/>
  <c r="L26" i="6" s="1"/>
  <c r="I26" i="6"/>
  <c r="G26" i="6"/>
  <c r="K25" i="6"/>
  <c r="L25" i="6" s="1"/>
  <c r="I25" i="6"/>
  <c r="J25" i="6" s="1"/>
  <c r="G25" i="6"/>
  <c r="K24" i="6"/>
  <c r="L24" i="6" s="1"/>
  <c r="I24" i="6"/>
  <c r="J24" i="6" s="1"/>
  <c r="G24" i="6"/>
  <c r="K23" i="6"/>
  <c r="I23" i="6"/>
  <c r="J23" i="6" s="1"/>
  <c r="G23" i="6"/>
  <c r="H23" i="6" s="1"/>
  <c r="K22" i="6"/>
  <c r="I22" i="6"/>
  <c r="J22" i="6" s="1"/>
  <c r="G22" i="6"/>
  <c r="H22" i="6" s="1"/>
  <c r="K21" i="6"/>
  <c r="L21" i="6" s="1"/>
  <c r="I21" i="6"/>
  <c r="J21" i="6" s="1"/>
  <c r="G21" i="6"/>
  <c r="K20" i="6"/>
  <c r="L20" i="6" s="1"/>
  <c r="I20" i="6"/>
  <c r="J20" i="6" s="1"/>
  <c r="G20" i="6"/>
  <c r="H20" i="6" s="1"/>
  <c r="K19" i="6"/>
  <c r="L19" i="6" s="1"/>
  <c r="I19" i="6"/>
  <c r="G19" i="6"/>
  <c r="H19" i="6" s="1"/>
  <c r="K18" i="6"/>
  <c r="L18" i="6" s="1"/>
  <c r="I18" i="6"/>
  <c r="J18" i="6" s="1"/>
  <c r="G18" i="6"/>
  <c r="K17" i="6"/>
  <c r="L17" i="6" s="1"/>
  <c r="I17" i="6"/>
  <c r="G17" i="6"/>
  <c r="K16" i="6"/>
  <c r="L16" i="6" s="1"/>
  <c r="I16" i="6"/>
  <c r="J16" i="6" s="1"/>
  <c r="G16" i="6"/>
  <c r="K15" i="6"/>
  <c r="L15" i="6" s="1"/>
  <c r="I15" i="6"/>
  <c r="G15" i="6"/>
  <c r="H15" i="6" s="1"/>
  <c r="K14" i="6"/>
  <c r="L14" i="6" s="1"/>
  <c r="I14" i="6"/>
  <c r="J14" i="6" s="1"/>
  <c r="G14" i="6"/>
  <c r="K13" i="6"/>
  <c r="L13" i="6" s="1"/>
  <c r="I13" i="6"/>
  <c r="J13" i="6" s="1"/>
  <c r="G13" i="6"/>
  <c r="H13" i="6" s="1"/>
  <c r="K12" i="6"/>
  <c r="L12" i="6" s="1"/>
  <c r="I12" i="6"/>
  <c r="J12" i="6" s="1"/>
  <c r="G12" i="6"/>
  <c r="K11" i="6"/>
  <c r="L11" i="6" s="1"/>
  <c r="I11" i="6"/>
  <c r="J11" i="6" s="1"/>
  <c r="G11" i="6"/>
  <c r="H11" i="6" s="1"/>
  <c r="K10" i="6"/>
  <c r="L10" i="6" s="1"/>
  <c r="I10" i="6"/>
  <c r="E10" i="6" s="1"/>
  <c r="G10" i="6"/>
  <c r="K9" i="6"/>
  <c r="I9" i="6"/>
  <c r="G9" i="6"/>
  <c r="H9" i="6" s="1"/>
  <c r="K8" i="6"/>
  <c r="L8" i="6" s="1"/>
  <c r="I8" i="6"/>
  <c r="J8" i="6" s="1"/>
  <c r="G8" i="6"/>
  <c r="H8" i="6" s="1"/>
  <c r="K7" i="6"/>
  <c r="L7" i="6" s="1"/>
  <c r="I7" i="6"/>
  <c r="G7" i="6"/>
  <c r="H7" i="6" s="1"/>
  <c r="K6" i="6"/>
  <c r="L6" i="6" s="1"/>
  <c r="I6" i="6"/>
  <c r="J6" i="6" s="1"/>
  <c r="G6" i="6"/>
  <c r="H6" i="6" s="1"/>
  <c r="K5" i="6"/>
  <c r="L5" i="6" s="1"/>
  <c r="I5" i="6"/>
  <c r="J5" i="6" s="1"/>
  <c r="G5" i="6"/>
  <c r="J26" i="6"/>
  <c r="L23" i="6"/>
  <c r="L22" i="6"/>
  <c r="H17" i="6"/>
  <c r="J17" i="6"/>
  <c r="H10" i="6"/>
  <c r="J10" i="6"/>
  <c r="J9" i="6"/>
  <c r="L9" i="6"/>
  <c r="E9" i="6" l="1"/>
  <c r="E25" i="6"/>
  <c r="E5" i="6"/>
  <c r="E18" i="6"/>
  <c r="H5" i="6"/>
  <c r="F5" i="6" s="1"/>
  <c r="E26" i="6"/>
  <c r="E14" i="6"/>
  <c r="H14" i="6"/>
  <c r="F14" i="6" s="1"/>
  <c r="E21" i="6"/>
  <c r="H21" i="6"/>
  <c r="F21" i="6" s="1"/>
  <c r="H18" i="6"/>
  <c r="F18" i="6" s="1"/>
  <c r="H25" i="6"/>
  <c r="F25" i="6" s="1"/>
  <c r="E22" i="6"/>
  <c r="H26" i="6"/>
  <c r="E13" i="6"/>
  <c r="E6" i="6"/>
  <c r="E20" i="6"/>
  <c r="E17" i="6"/>
  <c r="E19" i="6"/>
  <c r="E7" i="6"/>
  <c r="E23" i="6"/>
  <c r="J15" i="6"/>
  <c r="F15" i="6" s="1"/>
  <c r="E15" i="6"/>
  <c r="H12" i="6"/>
  <c r="F12" i="6" s="1"/>
  <c r="E12" i="6"/>
  <c r="E16" i="6"/>
  <c r="H16" i="6"/>
  <c r="F16" i="6" s="1"/>
  <c r="H24" i="6"/>
  <c r="F24" i="6" s="1"/>
  <c r="E24" i="6"/>
  <c r="J7" i="6"/>
  <c r="F7" i="6" s="1"/>
  <c r="E11" i="6"/>
  <c r="E8" i="6"/>
  <c r="J19" i="6"/>
  <c r="F19" i="6" s="1"/>
  <c r="F9" i="6"/>
  <c r="F23" i="6"/>
  <c r="F22" i="6"/>
  <c r="F20" i="6"/>
  <c r="F17" i="6"/>
  <c r="F13" i="6"/>
  <c r="F11" i="6"/>
  <c r="F10" i="6"/>
  <c r="F8" i="6"/>
  <c r="F6" i="6"/>
  <c r="H29" i="6" l="1"/>
  <c r="AW29" i="6" s="1"/>
  <c r="F26" i="6"/>
</calcChain>
</file>

<file path=xl/sharedStrings.xml><?xml version="1.0" encoding="utf-8"?>
<sst xmlns="http://schemas.openxmlformats.org/spreadsheetml/2006/main" count="1070" uniqueCount="316">
  <si>
    <t>[ 대연평 하수처리시설 확충사업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</si>
  <si>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</si>
  <si>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</si>
  <si>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</si>
  <si>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</si>
  <si>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</si>
  <si>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</si>
  <si>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</si>
  <si>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</si>
  <si>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</si>
  <si>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</si>
  <si>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</si>
  <si>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</si>
  <si>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</si>
  <si>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</si>
  <si>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</si>
  <si>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</si>
  <si>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</si>
  <si>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</si>
  <si>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</si>
  <si>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</si>
  <si>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</si>
  <si>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</si>
  <si>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</si>
  <si>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</si>
  <si>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</si>
  <si>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</si>
  <si>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</si>
  <si>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</si>
  <si>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</si>
  <si>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</si>
  <si>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</si>
  <si>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</si>
  <si>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</si>
  <si>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</si>
  <si>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</si>
  <si>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</si>
  <si>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</si>
  <si>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</si>
  <si>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</si>
  <si>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</si>
  <si>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</si>
  <si>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</si>
  <si>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</si>
  <si>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</si>
  <si>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</si>
  <si>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</si>
  <si>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</si>
  <si>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식</t>
  </si>
  <si>
    <t>DM-101 협잡물 종합처리기</t>
  </si>
  <si>
    <t>일체식 침사 및 협잡물처리기, 1,710㎥/일, 협잡물 BOX포함</t>
  </si>
  <si>
    <t>T</t>
  </si>
  <si>
    <t>F</t>
  </si>
  <si>
    <t>DM-102 A~C 유량조정조 펌프</t>
  </si>
  <si>
    <t>자동탈착장치형, 수중볼텍스(V.V.V.F), 0.6㎥/분×18mH, 7.5kW</t>
  </si>
  <si>
    <t>대</t>
  </si>
  <si>
    <t>DM-103 A~D 유량조정조 교반기</t>
  </si>
  <si>
    <t>수중횡축교반기, 6.2mW×8.0mL×3.5mHe x 2지, 1.5kW</t>
  </si>
  <si>
    <t>DM-104 A/B 유량조정조 유지관리용 수문</t>
  </si>
  <si>
    <t>수동식 주철제 각형수문, 500mmW × 500mmH</t>
  </si>
  <si>
    <t>DM-105 펌프실 유지관리용 호이스트</t>
  </si>
  <si>
    <t>전동식 모노레일 호이스트, 2TON×35mL×12mH(R:2개소)</t>
  </si>
  <si>
    <t>DM-106 A/B 드럼스크린</t>
  </si>
  <si>
    <t>메쉬형, 63㎥/HR, 워크웨이 및 현장제어반 포함</t>
  </si>
  <si>
    <t>공법기자재</t>
  </si>
  <si>
    <t>DM-201 A/B 무산소조 교반기</t>
  </si>
  <si>
    <t>입축1단 하이드로포일형, 5.0mW×3.3mL×5.56mHe x 2지, 0.75kW</t>
  </si>
  <si>
    <t>DM-202 A/B 혐기조 교반기</t>
  </si>
  <si>
    <t>입축2단 하이드로포일형, 1.4mW×3.3mL×5.56mHe x 2지, 0.4kW</t>
  </si>
  <si>
    <t>DM-203 A~C 흡입/역세펌프</t>
  </si>
  <si>
    <t>로타리 로브펌프(V.V.V.F), 0.9㎥/분×12mH, 5.5kW</t>
  </si>
  <si>
    <t>DM-204 A~C 호기조 송풍기</t>
  </si>
  <si>
    <t>단단 터보블로워(V.V.V.F), 12㎥/분×6,200mmAq×18.5kW</t>
  </si>
  <si>
    <t>DM-205 분리막 세정용 송풍기</t>
  </si>
  <si>
    <t>단단 터보블로워(V.V.V.F), 10㎥/분×4,000mmAq×16.0kW</t>
  </si>
  <si>
    <t>DM-206 A~D 분리막 UNIT</t>
  </si>
  <si>
    <t>침지식 중공사형, 4,752㎥</t>
  </si>
  <si>
    <t>DM-207 장비반입용 호이스트</t>
  </si>
  <si>
    <t>전동식 모노레일 호이스트, 3TON×28mL×15mH(R:3개소)</t>
  </si>
  <si>
    <t>DM-208 분리막 유지관리용 호이스트</t>
  </si>
  <si>
    <t>전동식 모노레일 호이스트, 3TON×28mL×10mH(R:2개소)</t>
  </si>
  <si>
    <t>DM-209 송풍기실 유지관리용 호이스트</t>
  </si>
  <si>
    <t>전동식 모노레일 호이스트, 1TON×12mL×7mH</t>
  </si>
  <si>
    <t>DM-210 호기조 산기장치</t>
  </si>
  <si>
    <t>멤브레인 봉형 산기관, 통기량 150ℓ/min·EA 160EA</t>
  </si>
  <si>
    <t>DM-211 A~D 내부반송 주펌프</t>
  </si>
  <si>
    <t>원심 스프르트 펌프(V.V.V.F), 1.6㎥/분×6mH, 5.5kW</t>
  </si>
  <si>
    <t>DM-212 A~D 잉여슬러지 인발펌프</t>
  </si>
  <si>
    <t>원심 스프르트 펌프, 0.1㎥/분×4mH, 0.75kW</t>
  </si>
  <si>
    <t>DM-213 A/B 저에너지 분리막 세정장치</t>
  </si>
  <si>
    <t>수평왕복식, 20RPM, 3.7kW</t>
  </si>
  <si>
    <t>DM-214 공법제어반</t>
  </si>
  <si>
    <t>자립식 공법제어반</t>
  </si>
  <si>
    <t>DM-215 분리막 역세밸브</t>
  </si>
  <si>
    <t>전동식 게이트 밸브(1상식), ￠200mm</t>
  </si>
  <si>
    <t>DM-216 분리막 처리수밸브</t>
  </si>
  <si>
    <t>DM-217 방류밸브</t>
  </si>
  <si>
    <t>DM-301 NaOCl 저장탱크</t>
  </si>
  <si>
    <t>PE 원형탱크, 1㎥</t>
  </si>
  <si>
    <t>DM-302 A/B NaOCl 주입펌프</t>
  </si>
  <si>
    <t>무맥동형 다이아프램 정량펌프, 2.0ℓ/분×5kg/㎠</t>
  </si>
  <si>
    <t>DM-303 A/B NaOCl 주입밸브</t>
  </si>
  <si>
    <t>전동식 볼밸브(1상식), ￠25mm</t>
  </si>
  <si>
    <t>DM-304 PAC 저장탱크</t>
  </si>
  <si>
    <t>PE 원형탱크(교반기 부착형), 2㎥,1.5kW</t>
  </si>
  <si>
    <t>DM-305 A~C PAC 주입펌프</t>
  </si>
  <si>
    <t>무맥동형 다이아프램 정량펌프, 100mℓ/분×5kg/㎠</t>
  </si>
  <si>
    <t>DM-306 외부탄소원 저장탱크</t>
  </si>
  <si>
    <t>DM-307 A~C 외부탄소원 주입펌프</t>
  </si>
  <si>
    <t>DM-308 비상세안장치 A~C</t>
  </si>
  <si>
    <t>페달급수식, 25A</t>
  </si>
  <si>
    <t>DM-309 자동용수공급장치</t>
  </si>
  <si>
    <t>인버터제어식 자동용수공급장치, 0.5㎥/분 x 45mH x 2대</t>
  </si>
  <si>
    <t>DM-310 A/B 샘플링펌프</t>
  </si>
  <si>
    <t>자흡식 원심펌프, 20ℓ/분×20mH</t>
  </si>
  <si>
    <t>DM-401 A/B 저류조브로와</t>
  </si>
  <si>
    <t>로타리 루츠브로와, 1.1㎥/분×5,800mmAq×5.5kW</t>
  </si>
  <si>
    <t>DM-402 저류조 산기장치</t>
  </si>
  <si>
    <t>STS제 파이프식 다공산기관, 32A×2m×10EA</t>
  </si>
  <si>
    <t>DM-403 A~C 슬러지 공급펌프</t>
  </si>
  <si>
    <t>일축나사형스크류펌프(V.V.V.F), 3.0㎥/시간×2kg/㎠,1.5kW</t>
  </si>
  <si>
    <t>DM-404 A/B 탈수기</t>
  </si>
  <si>
    <t>응집제주입형 원심탈수기, 2㎥/시간, 제어반포함</t>
  </si>
  <si>
    <t>DM-405 폴리머 자동용해장치</t>
  </si>
  <si>
    <t>사각자립형 연속용해식(액상 40%),저장조,용해탱크,원액이송펌프,제어반포함</t>
  </si>
  <si>
    <t>DM-406 A~C 폴리머 공급펌프</t>
  </si>
  <si>
    <t>일축나사형스크류펌프(V.V.V.F), 0.14㎥/시간×2kg/㎠,0.75kW</t>
  </si>
  <si>
    <t>DM-407 케익 이송콘베이어</t>
  </si>
  <si>
    <t>무축스크류 콘베어(수평형), ￠200×7mL</t>
  </si>
  <si>
    <t>DM-408 케익호퍼</t>
  </si>
  <si>
    <t>사각철제형, 유압실린더 개폐식, 10㎥</t>
  </si>
  <si>
    <t>DM-409 탈수기용 호이스트</t>
  </si>
  <si>
    <t>전동식 모노레일 호이스트, 2TON×13mL×10mH</t>
  </si>
  <si>
    <t>DM-410 에어커튼 (1층 케익반출실)</t>
  </si>
  <si>
    <t>에어커튼(유효차단높이:4.5M), 0.29mW x 1.2mL x 0.3mH</t>
  </si>
  <si>
    <t>DM-411 에어커튼 (1층 장비반입 출입문)</t>
  </si>
  <si>
    <t>DM-412 에어커튼 (1층 협잡물 반출셔터)</t>
  </si>
  <si>
    <t>DM-501 탈취기</t>
  </si>
  <si>
    <t>약액세정식 탈취설비, 용량:150㎥/분,제어반포함</t>
  </si>
  <si>
    <t>5E721534B4416F05CB3863080CC7C1FF952A5A</t>
  </si>
  <si>
    <t>5E721534B4416F05CB3863080CC7C1FF952D2E</t>
  </si>
  <si>
    <t>5E721534B4416F05CB3863080CC7C1FF952C07</t>
  </si>
  <si>
    <t>5E721534B4416F05CB3863080CC7C1FF95217D</t>
  </si>
  <si>
    <t>5E721534B4416F05CB3863080CC7C1FF952056</t>
  </si>
  <si>
    <t>5E721534B4416F05CB3863080CC7C1FF940457</t>
  </si>
  <si>
    <t>5E721534B4416F05CB3863080CC7C1FF97D6C7</t>
  </si>
  <si>
    <t>5E721534B4416F05CB3863080CC7C1FF97D520</t>
  </si>
  <si>
    <t>5E721534B4416F05CB3863080CC7C1FF97D26C</t>
  </si>
  <si>
    <t>5E721534B4416F05CB3863080CC7C1FF97D145</t>
  </si>
  <si>
    <t>5E721534B4416F05CB3863080CC7C1FF97D0BE</t>
  </si>
  <si>
    <t>5E721534B4416F05CB3863080CC7C1FF97DF24</t>
  </si>
  <si>
    <t>5E721534B4416F05CB3863080CC7C1FF97DE1D</t>
  </si>
  <si>
    <t>5E721534B4416F05CB3863080CC7C1FF9630A5</t>
  </si>
  <si>
    <t>5E721534B4416F05CB3863080CC7C1FF96314B</t>
  </si>
  <si>
    <t>5E721534B4416F05CB3863080CC7C1FF963252</t>
  </si>
  <si>
    <t>5E721534B4416F05CB3863080CC7C1FF963379</t>
  </si>
  <si>
    <t>5E721534B4416F05CB3863080CC7C1FF96341F</t>
  </si>
  <si>
    <t>5E721534B4416F05CB3863080CC7C1FF963526</t>
  </si>
  <si>
    <t>5E721534B4416F05CB3863080CC7C1FF9637D4</t>
  </si>
  <si>
    <t>5E721534B4416F05CB3863080CC7C1FF9638FA</t>
  </si>
  <si>
    <t>5E721534B4416F05CB3863080CC7C1FF963981</t>
  </si>
  <si>
    <t>5E721534B4416F05CB3863080CC7C1FF914EE2</t>
  </si>
  <si>
    <t>5E721534B4416F05CB3863080CC7C1FF914DDC</t>
  </si>
  <si>
    <t>5E721534B4416F05CB3863080CC7C1FF914A07</t>
  </si>
  <si>
    <t>2.1.1 관급자재비</t>
  </si>
  <si>
    <t>010101020201</t>
  </si>
  <si>
    <t>A. 처리시설 A-2. 관급자재비 2. 관급자관급</t>
    <phoneticPr fontId="1" type="noConversion"/>
  </si>
  <si>
    <t>설치비포함</t>
  </si>
  <si>
    <t>5E721534B4416F05CB3863080CC7C1FF952B60</t>
  </si>
  <si>
    <t>0101010202015E721534B4416F05CB3863080CC7C1FF952B60</t>
  </si>
  <si>
    <t>5E721534B4416F05CB3863080CC7C1FF952FDB</t>
  </si>
  <si>
    <t>0101010202015E721534B4416F05CB3863080CC7C1FF952FDB</t>
  </si>
  <si>
    <t>5E721534B4416F05CB3863080CC7C1FF952E35</t>
  </si>
  <si>
    <t>0101010202015E721534B4416F05CB3863080CC7C1FF952E35</t>
  </si>
  <si>
    <t>5E721534B4416F05CB3863080CC7C1FF9403B0</t>
  </si>
  <si>
    <t>0101010202015E721534B4416F05CB3863080CC7C1FF9403B0</t>
  </si>
  <si>
    <t>5E721534B4416F05CB3863080CC7C1FF9402A9</t>
  </si>
  <si>
    <t>0101010202015E721534B4416F05CB3863080CC7C1FF9402A9</t>
  </si>
  <si>
    <t>5E721534B4416F05CB3863080CC7C1FF940182</t>
  </si>
  <si>
    <t>0101010202015E721534B4416F05CB3863080CC7C1FF940182</t>
  </si>
  <si>
    <t>5E721534B4416F05CB3863080CC7C1FF9400FC</t>
  </si>
  <si>
    <t>0101010202015E721534B4416F05CB3863080CC7C1FF9400FC</t>
  </si>
  <si>
    <t>5E721534B4416F05CB3863080CC7C1FF94072B</t>
  </si>
  <si>
    <t>0101010202015E721534B4416F05CB3863080CC7C1FF94072B</t>
  </si>
  <si>
    <t>5E721534B4416F05CB3863080CC7C1FF940604</t>
  </si>
  <si>
    <t>0101010202015E721534B4416F05CB3863080CC7C1FF940604</t>
  </si>
  <si>
    <t>5E721534B4416F05CB3863080CC7C1FF94057D</t>
  </si>
  <si>
    <t>0101010202015E721534B4416F05CB3863080CC7C1FF94057D</t>
  </si>
  <si>
    <t>5E721534B4416F05CB3863080CC7C1FF97D419</t>
  </si>
  <si>
    <t>0101010202015E721534B4416F05CB3863080CC7C1FF97D419</t>
  </si>
  <si>
    <t>5E721534B4416F05CB3863080CC7C1FF97D373</t>
  </si>
  <si>
    <t>0101010202015E721534B4416F05CB3863080CC7C1FF97D373</t>
  </si>
  <si>
    <t>5E721534B4416F05CB3863080CC7C1FF9636CD</t>
  </si>
  <si>
    <t>0101010202015E721534B4416F05CB3863080CC7C1FF9636CD</t>
  </si>
  <si>
    <t>5E721534B4416F05CB3863080CC7C1FF914F89</t>
  </si>
  <si>
    <t>0101010202015E721534B4416F05CB3863080CC7C1FF914F89</t>
  </si>
  <si>
    <t>5E721534B4416F05CB3863080CC7C1FF914C35</t>
  </si>
  <si>
    <t>0101010202015E721534B4416F05CB3863080CC7C1FF914C35</t>
  </si>
  <si>
    <t>5E721534B4416F05CB3863080CC7C1FF914B2E</t>
  </si>
  <si>
    <t>0101010202015E721534B4416F05CB3863080CC7C1FF914B2E</t>
  </si>
  <si>
    <t>5E721534B4416F05CB3863080CC7C1FF91485A</t>
  </si>
  <si>
    <t>0101010202015E721534B4416F05CB3863080CC7C1FF91485A</t>
  </si>
  <si>
    <t>5E721534B4416F05CB3863080CC7C1FF914961</t>
  </si>
  <si>
    <t>0101010202015E721534B4416F05CB3863080CC7C1FF914961</t>
  </si>
  <si>
    <t>5E721534B4416F05CB3863080CC7C1FF914960</t>
  </si>
  <si>
    <t>0101010202015E721534B4416F05CB3863080CC7C1FF914960</t>
  </si>
  <si>
    <t>5E721534B4416F05CB3863080CC7C1FF914963</t>
  </si>
  <si>
    <t>0101010202015E721534B4416F05CB3863080CC7C1FF914963</t>
  </si>
  <si>
    <t>5E721534B4416F05CB3863080CC7C1FF9146AC</t>
  </si>
  <si>
    <t>0101010202015E721534B4416F05CB3863080CC7C1FF9146AC</t>
  </si>
  <si>
    <t>5E721534B4416F05CB3863080CC7C1FF9147B3</t>
  </si>
  <si>
    <t>0101010202015E721534B4416F05CB3863080CC7C1FF9147B3</t>
  </si>
  <si>
    <t>코  드</t>
  </si>
  <si>
    <t>노 무 비</t>
  </si>
  <si>
    <t>경    비</t>
  </si>
  <si>
    <t>번  호</t>
  </si>
  <si>
    <t>단 가 대 비 표</t>
  </si>
  <si>
    <t>규격</t>
  </si>
  <si>
    <t>가격정보</t>
  </si>
  <si>
    <t>PAGE</t>
  </si>
  <si>
    <t>물가자료</t>
  </si>
  <si>
    <t>물가정보</t>
  </si>
  <si>
    <t>적용단가</t>
  </si>
  <si>
    <t>품목구분</t>
  </si>
  <si>
    <t>노임구분</t>
  </si>
  <si>
    <t>소수점처리</t>
  </si>
  <si>
    <t>케이펙코리아</t>
  </si>
  <si>
    <t>청정테크</t>
  </si>
  <si>
    <t>자재 293</t>
  </si>
  <si>
    <t>기산수기</t>
  </si>
  <si>
    <t>삼진공업</t>
  </si>
  <si>
    <t>제이엠아이</t>
  </si>
  <si>
    <t>자재 294</t>
  </si>
  <si>
    <t>자재 295</t>
  </si>
  <si>
    <t>현대밸브</t>
  </si>
  <si>
    <t>서광공업</t>
  </si>
  <si>
    <t>자재 296</t>
  </si>
  <si>
    <t>광성산업기계</t>
  </si>
  <si>
    <t>자재 297</t>
  </si>
  <si>
    <t>테크비전</t>
  </si>
  <si>
    <t>자재 298</t>
  </si>
  <si>
    <t>플로우마스터</t>
  </si>
  <si>
    <t>우진</t>
  </si>
  <si>
    <t>자재 299</t>
  </si>
  <si>
    <t>자재 300</t>
  </si>
  <si>
    <t>자재 301</t>
  </si>
  <si>
    <t>남원터보원</t>
  </si>
  <si>
    <t>한국유체기계</t>
  </si>
  <si>
    <t>뉴로스</t>
  </si>
  <si>
    <t>자재 302</t>
  </si>
  <si>
    <t>자재 303</t>
  </si>
  <si>
    <t>자재 304</t>
  </si>
  <si>
    <t>자재 305</t>
  </si>
  <si>
    <t>자재 306</t>
  </si>
  <si>
    <t>자재 307</t>
  </si>
  <si>
    <t>신일</t>
  </si>
  <si>
    <t>자재 308</t>
  </si>
  <si>
    <t>삼흥산업</t>
  </si>
  <si>
    <t>주호산업</t>
  </si>
  <si>
    <t>자재 309</t>
  </si>
  <si>
    <t>자재 310</t>
  </si>
  <si>
    <t>자재 311</t>
  </si>
  <si>
    <t>자재 312</t>
  </si>
  <si>
    <t>자재 313</t>
  </si>
  <si>
    <t>자재 314</t>
  </si>
  <si>
    <t>자재 315</t>
  </si>
  <si>
    <t>천세산업</t>
  </si>
  <si>
    <t>상신케미칼</t>
  </si>
  <si>
    <t>새롬이엔텍</t>
  </si>
  <si>
    <t>자재 316</t>
  </si>
  <si>
    <t>자재 317</t>
  </si>
  <si>
    <t>자재 318</t>
  </si>
  <si>
    <t>자재 319</t>
  </si>
  <si>
    <t>자재 320</t>
  </si>
  <si>
    <t>자재 321</t>
  </si>
  <si>
    <t>자재 322</t>
  </si>
  <si>
    <t>자재 323</t>
  </si>
  <si>
    <t>세고산업</t>
  </si>
  <si>
    <t>두크</t>
  </si>
  <si>
    <t>하지공업</t>
  </si>
  <si>
    <t>자재 324</t>
  </si>
  <si>
    <t>자재 325</t>
  </si>
  <si>
    <t>내외기계공업</t>
  </si>
  <si>
    <t>자재 326</t>
  </si>
  <si>
    <t>주식회사 신일</t>
  </si>
  <si>
    <t>자재 327</t>
  </si>
  <si>
    <t>대봉엔지니어링</t>
  </si>
  <si>
    <t>모나스펌프</t>
  </si>
  <si>
    <t>자재 328</t>
  </si>
  <si>
    <t>로얄정공</t>
  </si>
  <si>
    <t>무한기술</t>
  </si>
  <si>
    <t>에이알케이</t>
  </si>
  <si>
    <t>자재 329</t>
  </si>
  <si>
    <t>금호엔바이로</t>
  </si>
  <si>
    <t>자재 330</t>
  </si>
  <si>
    <t>자재 331</t>
  </si>
  <si>
    <t>자재 332</t>
  </si>
  <si>
    <t>자재 333</t>
  </si>
  <si>
    <t>자재 334</t>
  </si>
  <si>
    <t>한별시스템</t>
  </si>
  <si>
    <t>자재 335</t>
  </si>
  <si>
    <t>자재 336</t>
  </si>
  <si>
    <t>자재 337</t>
  </si>
  <si>
    <t>이화에코시스템</t>
  </si>
  <si>
    <t>가나엔텍</t>
  </si>
  <si>
    <t>자재 338</t>
  </si>
  <si>
    <t>공법기자재</t>
    <phoneticPr fontId="1" type="noConversion"/>
  </si>
  <si>
    <t>합 계</t>
    <phoneticPr fontId="1" type="noConversion"/>
  </si>
  <si>
    <t>부가세 포함</t>
    <phoneticPr fontId="1" type="noConversion"/>
  </si>
  <si>
    <t>식</t>
    <phoneticPr fontId="1" type="noConversion"/>
  </si>
  <si>
    <t>DM-601 실험장비
(고압멸균기)</t>
    <phoneticPr fontId="1" type="noConversion"/>
  </si>
  <si>
    <t>DM-601 실험장비
(건조기)</t>
    <phoneticPr fontId="1" type="noConversion"/>
  </si>
  <si>
    <t>DM-601 실험장비
(초순수제조기)</t>
    <phoneticPr fontId="1" type="noConversion"/>
  </si>
  <si>
    <t>350Φx520(내부) / 650x500x930(외부) / 60L</t>
    <phoneticPr fontId="1" type="noConversion"/>
  </si>
  <si>
    <t>열풍건조기, 550x560x600(내부) / 680x710x890(외부) / 150L</t>
    <phoneticPr fontId="1" type="noConversion"/>
  </si>
  <si>
    <t xml:space="preserve">UV램프 포함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</si>
</sst>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,###;\-#,###;#;"/>
    <numFmt numFmtId="180" formatCode="#,##0.00#;\-#,##0.00#;#"/>
    <numFmt numFmtId="181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7" fontId="5" fillId="3" borderId="1" xfId="0" applyNumberFormat="1" applyFont="1" applyFill="1" applyBorder="1" applyAlignment="1">
      <alignment vertical="center" wrapText="1"/>
    </xf>
    <xf numFmtId="0" fontId="5" fillId="4" borderId="1" xfId="0" quotePrefix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7" fontId="5" fillId="4" borderId="1" xfId="0" applyNumberFormat="1" applyFont="1" applyFill="1" applyBorder="1" applyAlignment="1">
      <alignment vertical="center" wrapText="1"/>
    </xf>
    <xf numFmtId="0" fontId="5" fillId="5" borderId="1" xfId="0" quotePrefix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177" fontId="5" fillId="5" borderId="1" xfId="0" applyNumberFormat="1" applyFont="1" applyFill="1" applyBorder="1" applyAlignment="1">
      <alignment vertical="center" wrapText="1"/>
    </xf>
    <xf numFmtId="0" fontId="5" fillId="6" borderId="1" xfId="0" quotePrefix="1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177" fontId="5" fillId="6" borderId="1" xfId="0" applyNumberFormat="1" applyFont="1" applyFill="1" applyBorder="1" applyAlignment="1">
      <alignment vertical="center" wrapText="1"/>
    </xf>
    <xf numFmtId="0" fontId="5" fillId="7" borderId="1" xfId="0" quotePrefix="1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177" fontId="5" fillId="7" borderId="1" xfId="0" applyNumberFormat="1" applyFont="1" applyFill="1" applyBorder="1" applyAlignment="1">
      <alignment vertical="center" wrapText="1"/>
    </xf>
    <xf numFmtId="0" fontId="5" fillId="8" borderId="1" xfId="0" quotePrefix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7" fontId="5" fillId="8" borderId="1" xfId="0" applyNumberFormat="1" applyFont="1" applyFill="1" applyBorder="1" applyAlignment="1">
      <alignment vertical="center" wrapText="1"/>
    </xf>
    <xf numFmtId="0" fontId="5" fillId="9" borderId="1" xfId="0" quotePrefix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7" fontId="5" fillId="9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10" borderId="1" xfId="0" quotePrefix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177" fontId="5" fillId="10" borderId="1" xfId="0" applyNumberFormat="1" applyFont="1" applyFill="1" applyBorder="1" applyAlignment="1">
      <alignment vertical="center" wrapText="1"/>
    </xf>
    <xf numFmtId="177" fontId="5" fillId="11" borderId="1" xfId="0" applyNumberFormat="1" applyFont="1" applyFill="1" applyBorder="1" applyAlignment="1">
      <alignment vertical="center" wrapText="1"/>
    </xf>
    <xf numFmtId="0" fontId="5" fillId="11" borderId="1" xfId="0" quotePrefix="1" applyFont="1" applyFill="1" applyBorder="1" applyAlignment="1">
      <alignment vertical="center" wrapText="1"/>
    </xf>
    <xf numFmtId="0" fontId="5" fillId="11" borderId="1" xfId="0" applyFont="1" applyFill="1" applyBorder="1" applyAlignment="1">
      <alignment vertical="center" wrapText="1"/>
    </xf>
    <xf numFmtId="0" fontId="5" fillId="12" borderId="1" xfId="0" quotePrefix="1" applyFont="1" applyFill="1" applyBorder="1" applyAlignment="1">
      <alignment vertical="center" wrapText="1"/>
    </xf>
    <xf numFmtId="0" fontId="5" fillId="12" borderId="1" xfId="0" applyFont="1" applyFill="1" applyBorder="1" applyAlignment="1">
      <alignment vertical="center" wrapText="1"/>
    </xf>
    <xf numFmtId="177" fontId="5" fillId="12" borderId="1" xfId="0" applyNumberFormat="1" applyFont="1" applyFill="1" applyBorder="1" applyAlignment="1">
      <alignment vertical="center" wrapText="1"/>
    </xf>
    <xf numFmtId="0" fontId="5" fillId="13" borderId="1" xfId="0" quotePrefix="1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vertical="center" wrapText="1"/>
    </xf>
    <xf numFmtId="180" fontId="5" fillId="13" borderId="1" xfId="0" quotePrefix="1" applyNumberFormat="1" applyFont="1" applyFill="1" applyBorder="1" applyAlignment="1">
      <alignment vertical="center" wrapText="1"/>
    </xf>
    <xf numFmtId="180" fontId="5" fillId="13" borderId="1" xfId="0" applyNumberFormat="1" applyFont="1" applyFill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quotePrefix="1" applyNumberFormat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180" fontId="5" fillId="12" borderId="1" xfId="0" quotePrefix="1" applyNumberFormat="1" applyFont="1" applyFill="1" applyBorder="1" applyAlignment="1">
      <alignment vertical="center" wrapText="1"/>
    </xf>
    <xf numFmtId="180" fontId="5" fillId="12" borderId="1" xfId="0" applyNumberFormat="1" applyFont="1" applyFill="1" applyBorder="1" applyAlignment="1">
      <alignment vertical="center" wrapText="1"/>
    </xf>
    <xf numFmtId="0" fontId="5" fillId="12" borderId="4" xfId="0" quotePrefix="1" applyFont="1" applyFill="1" applyBorder="1" applyAlignment="1">
      <alignment vertical="center" wrapText="1"/>
    </xf>
    <xf numFmtId="0" fontId="5" fillId="12" borderId="5" xfId="0" quotePrefix="1" applyFont="1" applyFill="1" applyBorder="1" applyAlignment="1">
      <alignment vertical="center" wrapText="1"/>
    </xf>
    <xf numFmtId="180" fontId="5" fillId="12" borderId="5" xfId="0" quotePrefix="1" applyNumberFormat="1" applyFont="1" applyFill="1" applyBorder="1" applyAlignment="1">
      <alignment vertical="center" wrapText="1"/>
    </xf>
    <xf numFmtId="180" fontId="5" fillId="12" borderId="5" xfId="0" applyNumberFormat="1" applyFont="1" applyFill="1" applyBorder="1" applyAlignment="1">
      <alignment vertical="center" wrapText="1"/>
    </xf>
    <xf numFmtId="0" fontId="5" fillId="12" borderId="6" xfId="0" quotePrefix="1" applyFont="1" applyFill="1" applyBorder="1" applyAlignment="1">
      <alignment vertical="center" wrapText="1"/>
    </xf>
    <xf numFmtId="0" fontId="5" fillId="12" borderId="7" xfId="0" quotePrefix="1" applyFont="1" applyFill="1" applyBorder="1" applyAlignment="1">
      <alignment vertical="center" wrapText="1"/>
    </xf>
    <xf numFmtId="0" fontId="5" fillId="12" borderId="8" xfId="0" quotePrefix="1" applyFont="1" applyFill="1" applyBorder="1" applyAlignment="1">
      <alignment vertical="center" wrapText="1"/>
    </xf>
    <xf numFmtId="0" fontId="5" fillId="12" borderId="9" xfId="0" quotePrefix="1" applyFont="1" applyFill="1" applyBorder="1" applyAlignment="1">
      <alignment vertical="center" wrapText="1"/>
    </xf>
    <xf numFmtId="0" fontId="5" fillId="12" borderId="10" xfId="0" quotePrefix="1" applyFont="1" applyFill="1" applyBorder="1" applyAlignment="1">
      <alignment vertical="center" wrapText="1"/>
    </xf>
    <xf numFmtId="180" fontId="5" fillId="12" borderId="10" xfId="0" quotePrefix="1" applyNumberFormat="1" applyFont="1" applyFill="1" applyBorder="1" applyAlignment="1">
      <alignment vertical="center" wrapText="1"/>
    </xf>
    <xf numFmtId="180" fontId="5" fillId="12" borderId="10" xfId="0" applyNumberFormat="1" applyFont="1" applyFill="1" applyBorder="1" applyAlignment="1">
      <alignment vertical="center" wrapText="1"/>
    </xf>
    <xf numFmtId="0" fontId="5" fillId="12" borderId="11" xfId="0" quotePrefix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181" fontId="7" fillId="0" borderId="0" xfId="0" applyNumberFormat="1" applyFo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6" fillId="0" borderId="0" xfId="0" quotePrefix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  <color rgb="FFAE78D6"/>
      <color rgb="FFFF3399"/>
      <color rgb="FFFF6600"/>
      <color rgb="FFFF3300"/>
      <color rgb="FF0066FF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FF"/>
    <pageSetUpPr fitToPage="1"/>
  </sheetPr>
  <dimension ref="A1:AW29"/>
  <sheetViews>
    <sheetView tabSelected="1" view="pageBreakPreview" zoomScale="85" zoomScaleNormal="100" zoomScaleSheetLayoutView="85" workbookViewId="0">
      <pane ySplit="3" topLeftCell="A4" activePane="bottomLeft" state="frozen"/>
      <selection pane="bottomLeft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12.75" bestFit="1" customWidth="1"/>
  </cols>
  <sheetData>
    <row r="1" spans="1:48" ht="30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 x14ac:dyDescent="0.3">
      <c r="A2" s="70" t="s">
        <v>1</v>
      </c>
      <c r="B2" s="70" t="s">
        <v>2</v>
      </c>
      <c r="C2" s="70" t="s">
        <v>3</v>
      </c>
      <c r="D2" s="70" t="s">
        <v>4</v>
      </c>
      <c r="E2" s="70" t="s">
        <v>10</v>
      </c>
      <c r="F2" s="70"/>
      <c r="G2" s="70" t="s">
        <v>5</v>
      </c>
      <c r="H2" s="70"/>
      <c r="I2" s="70" t="s">
        <v>8</v>
      </c>
      <c r="J2" s="70"/>
      <c r="K2" s="70" t="s">
        <v>9</v>
      </c>
      <c r="L2" s="70"/>
      <c r="M2" s="70" t="s">
        <v>11</v>
      </c>
      <c r="N2" s="69" t="s">
        <v>16</v>
      </c>
      <c r="O2" s="69" t="s">
        <v>13</v>
      </c>
      <c r="P2" s="69" t="s">
        <v>17</v>
      </c>
      <c r="Q2" s="69" t="s">
        <v>12</v>
      </c>
      <c r="R2" s="69" t="s">
        <v>18</v>
      </c>
      <c r="S2" s="69" t="s">
        <v>19</v>
      </c>
      <c r="T2" s="69" t="s">
        <v>20</v>
      </c>
      <c r="U2" s="69" t="s">
        <v>21</v>
      </c>
      <c r="V2" s="69" t="s">
        <v>22</v>
      </c>
      <c r="W2" s="69" t="s">
        <v>23</v>
      </c>
      <c r="X2" s="69" t="s">
        <v>24</v>
      </c>
      <c r="Y2" s="69" t="s">
        <v>25</v>
      </c>
      <c r="Z2" s="69" t="s">
        <v>26</v>
      </c>
      <c r="AA2" s="69" t="s">
        <v>27</v>
      </c>
      <c r="AB2" s="69" t="s">
        <v>28</v>
      </c>
      <c r="AC2" s="69" t="s">
        <v>29</v>
      </c>
      <c r="AD2" s="69" t="s">
        <v>30</v>
      </c>
      <c r="AE2" s="69" t="s">
        <v>31</v>
      </c>
      <c r="AF2" s="69" t="s">
        <v>32</v>
      </c>
      <c r="AG2" s="69" t="s">
        <v>33</v>
      </c>
      <c r="AH2" s="69" t="s">
        <v>34</v>
      </c>
      <c r="AI2" s="69" t="s">
        <v>35</v>
      </c>
      <c r="AJ2" s="69" t="s">
        <v>36</v>
      </c>
      <c r="AK2" s="69" t="s">
        <v>37</v>
      </c>
      <c r="AL2" s="69" t="s">
        <v>38</v>
      </c>
      <c r="AM2" s="69" t="s">
        <v>39</v>
      </c>
      <c r="AN2" s="69" t="s">
        <v>40</v>
      </c>
      <c r="AO2" s="69" t="s">
        <v>41</v>
      </c>
      <c r="AP2" s="69" t="s">
        <v>42</v>
      </c>
      <c r="AQ2" s="69" t="s">
        <v>43</v>
      </c>
      <c r="AR2" s="69" t="s">
        <v>44</v>
      </c>
      <c r="AS2" s="69" t="s">
        <v>14</v>
      </c>
      <c r="AT2" s="69" t="s">
        <v>15</v>
      </c>
      <c r="AU2" s="69" t="s">
        <v>45</v>
      </c>
      <c r="AV2" s="69" t="s">
        <v>46</v>
      </c>
    </row>
    <row r="3" spans="1:48" ht="30" customHeight="1" x14ac:dyDescent="0.3">
      <c r="A3" s="70"/>
      <c r="B3" s="70"/>
      <c r="C3" s="70"/>
      <c r="D3" s="70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70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</row>
    <row r="4" spans="1:48" ht="30" customHeight="1" x14ac:dyDescent="0.3">
      <c r="A4" s="10" t="s">
        <v>164</v>
      </c>
      <c r="B4" s="10" t="s">
        <v>166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2"/>
      <c r="O4" s="2"/>
      <c r="P4" s="2"/>
      <c r="Q4" s="1" t="s">
        <v>165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hidden="1" customHeight="1" x14ac:dyDescent="0.3">
      <c r="A5" s="31" t="s">
        <v>49</v>
      </c>
      <c r="B5" s="31" t="s">
        <v>50</v>
      </c>
      <c r="C5" s="31" t="s">
        <v>48</v>
      </c>
      <c r="D5" s="32">
        <v>1</v>
      </c>
      <c r="E5" s="33">
        <f t="shared" ref="E5:E28" si="0">TRUNC(G5+I5+K5, 0)</f>
        <v>329000000</v>
      </c>
      <c r="F5" s="33">
        <f t="shared" ref="F5:F28" si="1">TRUNC(H5+J5+L5, 0)</f>
        <v>329000000</v>
      </c>
      <c r="G5" s="33">
        <f>TRUNC(단가대비표!O5,0)</f>
        <v>329000000</v>
      </c>
      <c r="H5" s="33">
        <f t="shared" ref="H5:H28" si="2">TRUNC(G5*D5, 0)</f>
        <v>329000000</v>
      </c>
      <c r="I5" s="33">
        <f>TRUNC(단가대비표!P5,0)</f>
        <v>0</v>
      </c>
      <c r="J5" s="33">
        <f t="shared" ref="J5:J26" si="3">TRUNC(I5*D5, 0)</f>
        <v>0</v>
      </c>
      <c r="K5" s="33">
        <f>TRUNC(단가대비표!V5,0)</f>
        <v>0</v>
      </c>
      <c r="L5" s="33">
        <f t="shared" ref="L5:L26" si="4">TRUNC(K5*D5, 0)</f>
        <v>0</v>
      </c>
      <c r="M5" s="31" t="s">
        <v>167</v>
      </c>
      <c r="N5" s="1" t="s">
        <v>168</v>
      </c>
      <c r="O5" s="1" t="s">
        <v>47</v>
      </c>
      <c r="P5" s="1" t="s">
        <v>47</v>
      </c>
      <c r="Q5" s="1" t="s">
        <v>165</v>
      </c>
      <c r="R5" s="1" t="s">
        <v>52</v>
      </c>
      <c r="S5" s="1" t="s">
        <v>52</v>
      </c>
      <c r="T5" s="1" t="s">
        <v>51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47</v>
      </c>
      <c r="AS5" s="1" t="s">
        <v>47</v>
      </c>
      <c r="AT5" s="2"/>
      <c r="AU5" s="1" t="s">
        <v>169</v>
      </c>
      <c r="AV5" s="2">
        <v>9657</v>
      </c>
    </row>
    <row r="6" spans="1:48" ht="30" hidden="1" customHeight="1" x14ac:dyDescent="0.3">
      <c r="A6" s="19" t="s">
        <v>60</v>
      </c>
      <c r="B6" s="19" t="s">
        <v>61</v>
      </c>
      <c r="C6" s="19" t="s">
        <v>48</v>
      </c>
      <c r="D6" s="20">
        <v>1</v>
      </c>
      <c r="E6" s="21">
        <f t="shared" si="0"/>
        <v>61800000</v>
      </c>
      <c r="F6" s="21">
        <f t="shared" si="1"/>
        <v>61800000</v>
      </c>
      <c r="G6" s="21">
        <f>TRUNC(단가대비표!O9,0)</f>
        <v>61800000</v>
      </c>
      <c r="H6" s="21">
        <f t="shared" si="2"/>
        <v>61800000</v>
      </c>
      <c r="I6" s="21">
        <f>TRUNC(단가대비표!P9,0)</f>
        <v>0</v>
      </c>
      <c r="J6" s="21">
        <f t="shared" si="3"/>
        <v>0</v>
      </c>
      <c r="K6" s="21">
        <f>TRUNC(단가대비표!V9,0)</f>
        <v>0</v>
      </c>
      <c r="L6" s="21">
        <f t="shared" si="4"/>
        <v>0</v>
      </c>
      <c r="M6" s="19" t="s">
        <v>167</v>
      </c>
      <c r="N6" s="1" t="s">
        <v>170</v>
      </c>
      <c r="O6" s="1" t="s">
        <v>47</v>
      </c>
      <c r="P6" s="1" t="s">
        <v>47</v>
      </c>
      <c r="Q6" s="1" t="s">
        <v>165</v>
      </c>
      <c r="R6" s="1" t="s">
        <v>52</v>
      </c>
      <c r="S6" s="1" t="s">
        <v>52</v>
      </c>
      <c r="T6" s="1" t="s">
        <v>51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47</v>
      </c>
      <c r="AS6" s="1" t="s">
        <v>47</v>
      </c>
      <c r="AT6" s="2"/>
      <c r="AU6" s="1" t="s">
        <v>171</v>
      </c>
      <c r="AV6" s="2">
        <v>9658</v>
      </c>
    </row>
    <row r="7" spans="1:48" ht="30" hidden="1" customHeight="1" x14ac:dyDescent="0.3">
      <c r="A7" s="22" t="s">
        <v>62</v>
      </c>
      <c r="B7" s="22" t="s">
        <v>63</v>
      </c>
      <c r="C7" s="22" t="s">
        <v>48</v>
      </c>
      <c r="D7" s="23">
        <v>2</v>
      </c>
      <c r="E7" s="24">
        <f t="shared" si="0"/>
        <v>47800000</v>
      </c>
      <c r="F7" s="24">
        <f t="shared" si="1"/>
        <v>95600000</v>
      </c>
      <c r="G7" s="24">
        <f>TRUNC(단가대비표!O10,0)</f>
        <v>47800000</v>
      </c>
      <c r="H7" s="24">
        <f t="shared" si="2"/>
        <v>95600000</v>
      </c>
      <c r="I7" s="24">
        <f>TRUNC(단가대비표!P10,0)</f>
        <v>0</v>
      </c>
      <c r="J7" s="24">
        <f t="shared" si="3"/>
        <v>0</v>
      </c>
      <c r="K7" s="24">
        <f>TRUNC(단가대비표!V10,0)</f>
        <v>0</v>
      </c>
      <c r="L7" s="24">
        <f t="shared" si="4"/>
        <v>0</v>
      </c>
      <c r="M7" s="22" t="s">
        <v>64</v>
      </c>
      <c r="N7" s="1" t="s">
        <v>172</v>
      </c>
      <c r="O7" s="1" t="s">
        <v>47</v>
      </c>
      <c r="P7" s="1" t="s">
        <v>47</v>
      </c>
      <c r="Q7" s="1" t="s">
        <v>165</v>
      </c>
      <c r="R7" s="1" t="s">
        <v>52</v>
      </c>
      <c r="S7" s="1" t="s">
        <v>52</v>
      </c>
      <c r="T7" s="1" t="s">
        <v>51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47</v>
      </c>
      <c r="AS7" s="1" t="s">
        <v>47</v>
      </c>
      <c r="AT7" s="2"/>
      <c r="AU7" s="1" t="s">
        <v>173</v>
      </c>
      <c r="AV7" s="2">
        <v>9659</v>
      </c>
    </row>
    <row r="8" spans="1:48" ht="30" hidden="1" customHeight="1" x14ac:dyDescent="0.3">
      <c r="A8" s="22" t="s">
        <v>69</v>
      </c>
      <c r="B8" s="22" t="s">
        <v>70</v>
      </c>
      <c r="C8" s="22" t="s">
        <v>55</v>
      </c>
      <c r="D8" s="23">
        <v>3</v>
      </c>
      <c r="E8" s="24">
        <f t="shared" si="0"/>
        <v>25000000</v>
      </c>
      <c r="F8" s="24">
        <f t="shared" si="1"/>
        <v>75000000</v>
      </c>
      <c r="G8" s="24">
        <f>TRUNC(단가대비표!O13,0)</f>
        <v>25000000</v>
      </c>
      <c r="H8" s="24">
        <f t="shared" si="2"/>
        <v>75000000</v>
      </c>
      <c r="I8" s="24">
        <f>TRUNC(단가대비표!P13,0)</f>
        <v>0</v>
      </c>
      <c r="J8" s="24">
        <f t="shared" si="3"/>
        <v>0</v>
      </c>
      <c r="K8" s="24">
        <f>TRUNC(단가대비표!V13,0)</f>
        <v>0</v>
      </c>
      <c r="L8" s="24">
        <f t="shared" si="4"/>
        <v>0</v>
      </c>
      <c r="M8" s="22" t="s">
        <v>306</v>
      </c>
      <c r="N8" s="1" t="s">
        <v>174</v>
      </c>
      <c r="O8" s="1" t="s">
        <v>47</v>
      </c>
      <c r="P8" s="1" t="s">
        <v>47</v>
      </c>
      <c r="Q8" s="1" t="s">
        <v>165</v>
      </c>
      <c r="R8" s="1" t="s">
        <v>52</v>
      </c>
      <c r="S8" s="1" t="s">
        <v>52</v>
      </c>
      <c r="T8" s="1" t="s">
        <v>51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47</v>
      </c>
      <c r="AS8" s="1" t="s">
        <v>47</v>
      </c>
      <c r="AT8" s="2"/>
      <c r="AU8" s="1" t="s">
        <v>175</v>
      </c>
      <c r="AV8" s="2">
        <v>9660</v>
      </c>
    </row>
    <row r="9" spans="1:48" ht="30" hidden="1" customHeight="1" x14ac:dyDescent="0.3">
      <c r="A9" s="28" t="s">
        <v>71</v>
      </c>
      <c r="B9" s="28" t="s">
        <v>72</v>
      </c>
      <c r="C9" s="28" t="s">
        <v>55</v>
      </c>
      <c r="D9" s="29">
        <v>3</v>
      </c>
      <c r="E9" s="30">
        <f t="shared" si="0"/>
        <v>35000000</v>
      </c>
      <c r="F9" s="30">
        <f t="shared" si="1"/>
        <v>105000000</v>
      </c>
      <c r="G9" s="30">
        <f>TRUNC(단가대비표!O14,0)</f>
        <v>35000000</v>
      </c>
      <c r="H9" s="30">
        <f t="shared" si="2"/>
        <v>105000000</v>
      </c>
      <c r="I9" s="30">
        <f>TRUNC(단가대비표!P14,0)</f>
        <v>0</v>
      </c>
      <c r="J9" s="30">
        <f t="shared" si="3"/>
        <v>0</v>
      </c>
      <c r="K9" s="30">
        <f>TRUNC(단가대비표!V14,0)</f>
        <v>0</v>
      </c>
      <c r="L9" s="30">
        <f t="shared" si="4"/>
        <v>0</v>
      </c>
      <c r="M9" s="28" t="s">
        <v>167</v>
      </c>
      <c r="N9" s="1" t="s">
        <v>176</v>
      </c>
      <c r="O9" s="1" t="s">
        <v>47</v>
      </c>
      <c r="P9" s="1" t="s">
        <v>47</v>
      </c>
      <c r="Q9" s="1" t="s">
        <v>165</v>
      </c>
      <c r="R9" s="1" t="s">
        <v>52</v>
      </c>
      <c r="S9" s="1" t="s">
        <v>52</v>
      </c>
      <c r="T9" s="1" t="s">
        <v>51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47</v>
      </c>
      <c r="AS9" s="1" t="s">
        <v>47</v>
      </c>
      <c r="AT9" s="2"/>
      <c r="AU9" s="1" t="s">
        <v>177</v>
      </c>
      <c r="AV9" s="2">
        <v>9661</v>
      </c>
    </row>
    <row r="10" spans="1:48" ht="30" hidden="1" customHeight="1" x14ac:dyDescent="0.3">
      <c r="A10" s="28" t="s">
        <v>73</v>
      </c>
      <c r="B10" s="28" t="s">
        <v>74</v>
      </c>
      <c r="C10" s="28" t="s">
        <v>55</v>
      </c>
      <c r="D10" s="29">
        <v>1</v>
      </c>
      <c r="E10" s="30">
        <f t="shared" si="0"/>
        <v>33000000</v>
      </c>
      <c r="F10" s="30">
        <f t="shared" si="1"/>
        <v>33000000</v>
      </c>
      <c r="G10" s="30">
        <f>TRUNC(단가대비표!O15,0)</f>
        <v>33000000</v>
      </c>
      <c r="H10" s="30">
        <f t="shared" si="2"/>
        <v>33000000</v>
      </c>
      <c r="I10" s="30">
        <f>TRUNC(단가대비표!P15,0)</f>
        <v>0</v>
      </c>
      <c r="J10" s="30">
        <f t="shared" si="3"/>
        <v>0</v>
      </c>
      <c r="K10" s="30">
        <f>TRUNC(단가대비표!V15,0)</f>
        <v>0</v>
      </c>
      <c r="L10" s="30">
        <f t="shared" si="4"/>
        <v>0</v>
      </c>
      <c r="M10" s="28" t="s">
        <v>167</v>
      </c>
      <c r="N10" s="1" t="s">
        <v>178</v>
      </c>
      <c r="O10" s="1" t="s">
        <v>47</v>
      </c>
      <c r="P10" s="1" t="s">
        <v>47</v>
      </c>
      <c r="Q10" s="1" t="s">
        <v>165</v>
      </c>
      <c r="R10" s="1" t="s">
        <v>52</v>
      </c>
      <c r="S10" s="1" t="s">
        <v>52</v>
      </c>
      <c r="T10" s="1" t="s">
        <v>51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47</v>
      </c>
      <c r="AS10" s="1" t="s">
        <v>47</v>
      </c>
      <c r="AT10" s="2"/>
      <c r="AU10" s="1" t="s">
        <v>179</v>
      </c>
      <c r="AV10" s="2">
        <v>9662</v>
      </c>
    </row>
    <row r="11" spans="1:48" ht="30" hidden="1" customHeight="1" x14ac:dyDescent="0.3">
      <c r="A11" s="22" t="s">
        <v>75</v>
      </c>
      <c r="B11" s="22" t="s">
        <v>76</v>
      </c>
      <c r="C11" s="22" t="s">
        <v>48</v>
      </c>
      <c r="D11" s="23">
        <v>4</v>
      </c>
      <c r="E11" s="24">
        <f t="shared" si="0"/>
        <v>162500000</v>
      </c>
      <c r="F11" s="24">
        <f t="shared" si="1"/>
        <v>650000000</v>
      </c>
      <c r="G11" s="24">
        <f>TRUNC(단가대비표!O16,0)</f>
        <v>162500000</v>
      </c>
      <c r="H11" s="24">
        <f t="shared" si="2"/>
        <v>650000000</v>
      </c>
      <c r="I11" s="24">
        <f>TRUNC(단가대비표!P16,0)</f>
        <v>0</v>
      </c>
      <c r="J11" s="24">
        <f t="shared" si="3"/>
        <v>0</v>
      </c>
      <c r="K11" s="24">
        <f>TRUNC(단가대비표!V16,0)</f>
        <v>0</v>
      </c>
      <c r="L11" s="24">
        <f t="shared" si="4"/>
        <v>0</v>
      </c>
      <c r="M11" s="22" t="s">
        <v>64</v>
      </c>
      <c r="N11" s="1" t="s">
        <v>180</v>
      </c>
      <c r="O11" s="1" t="s">
        <v>47</v>
      </c>
      <c r="P11" s="1" t="s">
        <v>47</v>
      </c>
      <c r="Q11" s="1" t="s">
        <v>165</v>
      </c>
      <c r="R11" s="1" t="s">
        <v>52</v>
      </c>
      <c r="S11" s="1" t="s">
        <v>52</v>
      </c>
      <c r="T11" s="1" t="s">
        <v>51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" t="s">
        <v>47</v>
      </c>
      <c r="AS11" s="1" t="s">
        <v>47</v>
      </c>
      <c r="AT11" s="2"/>
      <c r="AU11" s="1" t="s">
        <v>181</v>
      </c>
      <c r="AV11" s="2">
        <v>9663</v>
      </c>
    </row>
    <row r="12" spans="1:48" ht="30" hidden="1" customHeight="1" x14ac:dyDescent="0.3">
      <c r="A12" s="19" t="s">
        <v>77</v>
      </c>
      <c r="B12" s="19" t="s">
        <v>78</v>
      </c>
      <c r="C12" s="19" t="s">
        <v>48</v>
      </c>
      <c r="D12" s="20">
        <v>1</v>
      </c>
      <c r="E12" s="21">
        <f t="shared" si="0"/>
        <v>60300000</v>
      </c>
      <c r="F12" s="21">
        <f t="shared" si="1"/>
        <v>60300000</v>
      </c>
      <c r="G12" s="21">
        <f>TRUNC(단가대비표!O17,0)</f>
        <v>60300000</v>
      </c>
      <c r="H12" s="21">
        <f t="shared" si="2"/>
        <v>60300000</v>
      </c>
      <c r="I12" s="21">
        <f>TRUNC(단가대비표!P17,0)</f>
        <v>0</v>
      </c>
      <c r="J12" s="21">
        <f t="shared" si="3"/>
        <v>0</v>
      </c>
      <c r="K12" s="21">
        <f>TRUNC(단가대비표!V17,0)</f>
        <v>0</v>
      </c>
      <c r="L12" s="21">
        <f t="shared" si="4"/>
        <v>0</v>
      </c>
      <c r="M12" s="19" t="s">
        <v>167</v>
      </c>
      <c r="N12" s="1" t="s">
        <v>182</v>
      </c>
      <c r="O12" s="1" t="s">
        <v>47</v>
      </c>
      <c r="P12" s="1" t="s">
        <v>47</v>
      </c>
      <c r="Q12" s="1" t="s">
        <v>165</v>
      </c>
      <c r="R12" s="1" t="s">
        <v>52</v>
      </c>
      <c r="S12" s="1" t="s">
        <v>52</v>
      </c>
      <c r="T12" s="1" t="s">
        <v>51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1" t="s">
        <v>47</v>
      </c>
      <c r="AS12" s="1" t="s">
        <v>47</v>
      </c>
      <c r="AT12" s="2"/>
      <c r="AU12" s="1" t="s">
        <v>183</v>
      </c>
      <c r="AV12" s="2">
        <v>9664</v>
      </c>
    </row>
    <row r="13" spans="1:48" ht="30" hidden="1" customHeight="1" x14ac:dyDescent="0.3">
      <c r="A13" s="19" t="s">
        <v>79</v>
      </c>
      <c r="B13" s="19" t="s">
        <v>80</v>
      </c>
      <c r="C13" s="19" t="s">
        <v>48</v>
      </c>
      <c r="D13" s="20">
        <v>1</v>
      </c>
      <c r="E13" s="21">
        <f t="shared" si="0"/>
        <v>55800000</v>
      </c>
      <c r="F13" s="21">
        <f t="shared" si="1"/>
        <v>55800000</v>
      </c>
      <c r="G13" s="21">
        <f>TRUNC(단가대비표!O18,0)</f>
        <v>55800000</v>
      </c>
      <c r="H13" s="21">
        <f t="shared" si="2"/>
        <v>55800000</v>
      </c>
      <c r="I13" s="21">
        <f>TRUNC(단가대비표!P18,0)</f>
        <v>0</v>
      </c>
      <c r="J13" s="21">
        <f t="shared" si="3"/>
        <v>0</v>
      </c>
      <c r="K13" s="21">
        <f>TRUNC(단가대비표!V18,0)</f>
        <v>0</v>
      </c>
      <c r="L13" s="21">
        <f t="shared" si="4"/>
        <v>0</v>
      </c>
      <c r="M13" s="19" t="s">
        <v>167</v>
      </c>
      <c r="N13" s="1" t="s">
        <v>184</v>
      </c>
      <c r="O13" s="1" t="s">
        <v>47</v>
      </c>
      <c r="P13" s="1" t="s">
        <v>47</v>
      </c>
      <c r="Q13" s="1" t="s">
        <v>165</v>
      </c>
      <c r="R13" s="1" t="s">
        <v>52</v>
      </c>
      <c r="S13" s="1" t="s">
        <v>52</v>
      </c>
      <c r="T13" s="1" t="s">
        <v>51</v>
      </c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1" t="s">
        <v>47</v>
      </c>
      <c r="AS13" s="1" t="s">
        <v>47</v>
      </c>
      <c r="AT13" s="2"/>
      <c r="AU13" s="1" t="s">
        <v>185</v>
      </c>
      <c r="AV13" s="2">
        <v>9665</v>
      </c>
    </row>
    <row r="14" spans="1:48" ht="30" hidden="1" customHeight="1" x14ac:dyDescent="0.3">
      <c r="A14" s="19" t="s">
        <v>81</v>
      </c>
      <c r="B14" s="19" t="s">
        <v>82</v>
      </c>
      <c r="C14" s="19" t="s">
        <v>48</v>
      </c>
      <c r="D14" s="20">
        <v>1</v>
      </c>
      <c r="E14" s="21">
        <f t="shared" si="0"/>
        <v>38800000</v>
      </c>
      <c r="F14" s="21">
        <f t="shared" si="1"/>
        <v>38800000</v>
      </c>
      <c r="G14" s="21">
        <f>TRUNC(단가대비표!O19,0)</f>
        <v>38800000</v>
      </c>
      <c r="H14" s="21">
        <f t="shared" si="2"/>
        <v>38800000</v>
      </c>
      <c r="I14" s="21">
        <f>TRUNC(단가대비표!P19,0)</f>
        <v>0</v>
      </c>
      <c r="J14" s="21">
        <f t="shared" si="3"/>
        <v>0</v>
      </c>
      <c r="K14" s="21">
        <f>TRUNC(단가대비표!V19,0)</f>
        <v>0</v>
      </c>
      <c r="L14" s="21">
        <f t="shared" si="4"/>
        <v>0</v>
      </c>
      <c r="M14" s="19" t="s">
        <v>167</v>
      </c>
      <c r="N14" s="1" t="s">
        <v>186</v>
      </c>
      <c r="O14" s="1" t="s">
        <v>47</v>
      </c>
      <c r="P14" s="1" t="s">
        <v>47</v>
      </c>
      <c r="Q14" s="1" t="s">
        <v>165</v>
      </c>
      <c r="R14" s="1" t="s">
        <v>52</v>
      </c>
      <c r="S14" s="1" t="s">
        <v>52</v>
      </c>
      <c r="T14" s="1" t="s">
        <v>51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1" t="s">
        <v>47</v>
      </c>
      <c r="AS14" s="1" t="s">
        <v>47</v>
      </c>
      <c r="AT14" s="2"/>
      <c r="AU14" s="1" t="s">
        <v>187</v>
      </c>
      <c r="AV14" s="2">
        <v>9666</v>
      </c>
    </row>
    <row r="15" spans="1:48" ht="30" hidden="1" customHeight="1" x14ac:dyDescent="0.3">
      <c r="A15" s="22" t="s">
        <v>89</v>
      </c>
      <c r="B15" s="22" t="s">
        <v>90</v>
      </c>
      <c r="C15" s="22" t="s">
        <v>48</v>
      </c>
      <c r="D15" s="23">
        <v>2</v>
      </c>
      <c r="E15" s="24">
        <f t="shared" si="0"/>
        <v>50000000</v>
      </c>
      <c r="F15" s="24">
        <f t="shared" si="1"/>
        <v>100000000</v>
      </c>
      <c r="G15" s="24">
        <f>TRUNC(단가대비표!O23,0)</f>
        <v>50000000</v>
      </c>
      <c r="H15" s="24">
        <f t="shared" si="2"/>
        <v>100000000</v>
      </c>
      <c r="I15" s="24">
        <f>TRUNC(단가대비표!P23,0)</f>
        <v>0</v>
      </c>
      <c r="J15" s="24">
        <f t="shared" si="3"/>
        <v>0</v>
      </c>
      <c r="K15" s="24">
        <f>TRUNC(단가대비표!V23,0)</f>
        <v>0</v>
      </c>
      <c r="L15" s="24">
        <f t="shared" si="4"/>
        <v>0</v>
      </c>
      <c r="M15" s="22" t="s">
        <v>64</v>
      </c>
      <c r="N15" s="1" t="s">
        <v>188</v>
      </c>
      <c r="O15" s="1" t="s">
        <v>47</v>
      </c>
      <c r="P15" s="1" t="s">
        <v>47</v>
      </c>
      <c r="Q15" s="1" t="s">
        <v>165</v>
      </c>
      <c r="R15" s="1" t="s">
        <v>52</v>
      </c>
      <c r="S15" s="1" t="s">
        <v>52</v>
      </c>
      <c r="T15" s="1" t="s">
        <v>51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1" t="s">
        <v>47</v>
      </c>
      <c r="AS15" s="1" t="s">
        <v>47</v>
      </c>
      <c r="AT15" s="2"/>
      <c r="AU15" s="1" t="s">
        <v>189</v>
      </c>
      <c r="AV15" s="2">
        <v>9667</v>
      </c>
    </row>
    <row r="16" spans="1:48" ht="30" hidden="1" customHeight="1" x14ac:dyDescent="0.3">
      <c r="A16" s="22" t="s">
        <v>91</v>
      </c>
      <c r="B16" s="22" t="s">
        <v>92</v>
      </c>
      <c r="C16" s="22" t="s">
        <v>48</v>
      </c>
      <c r="D16" s="23">
        <v>1</v>
      </c>
      <c r="E16" s="24">
        <f t="shared" si="0"/>
        <v>220000000</v>
      </c>
      <c r="F16" s="24">
        <f t="shared" si="1"/>
        <v>220000000</v>
      </c>
      <c r="G16" s="24">
        <f>TRUNC(단가대비표!O24,0)</f>
        <v>220000000</v>
      </c>
      <c r="H16" s="24">
        <f t="shared" si="2"/>
        <v>220000000</v>
      </c>
      <c r="I16" s="24">
        <f>TRUNC(단가대비표!P24,0)</f>
        <v>0</v>
      </c>
      <c r="J16" s="24">
        <f t="shared" si="3"/>
        <v>0</v>
      </c>
      <c r="K16" s="24">
        <f>TRUNC(단가대비표!V24,0)</f>
        <v>0</v>
      </c>
      <c r="L16" s="24">
        <f t="shared" si="4"/>
        <v>0</v>
      </c>
      <c r="M16" s="22" t="s">
        <v>64</v>
      </c>
      <c r="N16" s="1" t="s">
        <v>190</v>
      </c>
      <c r="O16" s="1" t="s">
        <v>47</v>
      </c>
      <c r="P16" s="1" t="s">
        <v>47</v>
      </c>
      <c r="Q16" s="1" t="s">
        <v>165</v>
      </c>
      <c r="R16" s="1" t="s">
        <v>52</v>
      </c>
      <c r="S16" s="1" t="s">
        <v>52</v>
      </c>
      <c r="T16" s="1" t="s">
        <v>51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1" t="s">
        <v>47</v>
      </c>
      <c r="AS16" s="1" t="s">
        <v>47</v>
      </c>
      <c r="AT16" s="2"/>
      <c r="AU16" s="1" t="s">
        <v>191</v>
      </c>
      <c r="AV16" s="2">
        <v>9668</v>
      </c>
    </row>
    <row r="17" spans="1:49" ht="30" hidden="1" customHeight="1" x14ac:dyDescent="0.3">
      <c r="A17" s="41" t="s">
        <v>111</v>
      </c>
      <c r="B17" s="41" t="s">
        <v>112</v>
      </c>
      <c r="C17" s="41" t="s">
        <v>48</v>
      </c>
      <c r="D17" s="42">
        <v>1</v>
      </c>
      <c r="E17" s="43">
        <f t="shared" si="0"/>
        <v>40250000</v>
      </c>
      <c r="F17" s="43">
        <f t="shared" si="1"/>
        <v>40250000</v>
      </c>
      <c r="G17" s="43">
        <f>TRUNC(단가대비표!O36,0)</f>
        <v>40250000</v>
      </c>
      <c r="H17" s="43">
        <f t="shared" si="2"/>
        <v>40250000</v>
      </c>
      <c r="I17" s="43">
        <f>TRUNC(단가대비표!P36,0)</f>
        <v>0</v>
      </c>
      <c r="J17" s="43">
        <f t="shared" si="3"/>
        <v>0</v>
      </c>
      <c r="K17" s="43">
        <f>TRUNC(단가대비표!V36,0)</f>
        <v>0</v>
      </c>
      <c r="L17" s="43">
        <f t="shared" si="4"/>
        <v>0</v>
      </c>
      <c r="M17" s="41" t="s">
        <v>167</v>
      </c>
      <c r="N17" s="1" t="s">
        <v>192</v>
      </c>
      <c r="O17" s="1" t="s">
        <v>47</v>
      </c>
      <c r="P17" s="1" t="s">
        <v>47</v>
      </c>
      <c r="Q17" s="1" t="s">
        <v>165</v>
      </c>
      <c r="R17" s="1" t="s">
        <v>52</v>
      </c>
      <c r="S17" s="1" t="s">
        <v>52</v>
      </c>
      <c r="T17" s="1" t="s">
        <v>51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1" t="s">
        <v>47</v>
      </c>
      <c r="AS17" s="1" t="s">
        <v>47</v>
      </c>
      <c r="AT17" s="2"/>
      <c r="AU17" s="1" t="s">
        <v>193</v>
      </c>
      <c r="AV17" s="2">
        <v>9669</v>
      </c>
    </row>
    <row r="18" spans="1:49" ht="30" hidden="1" customHeight="1" x14ac:dyDescent="0.3">
      <c r="A18" s="16" t="s">
        <v>121</v>
      </c>
      <c r="B18" s="16" t="s">
        <v>122</v>
      </c>
      <c r="C18" s="16" t="s">
        <v>48</v>
      </c>
      <c r="D18" s="17">
        <v>2</v>
      </c>
      <c r="E18" s="18">
        <f t="shared" si="0"/>
        <v>110000000</v>
      </c>
      <c r="F18" s="18">
        <f t="shared" si="1"/>
        <v>220000000</v>
      </c>
      <c r="G18" s="18">
        <f>TRUNC(단가대비표!O41,0)</f>
        <v>110000000</v>
      </c>
      <c r="H18" s="18">
        <f t="shared" si="2"/>
        <v>220000000</v>
      </c>
      <c r="I18" s="18">
        <f>TRUNC(단가대비표!P41,0)</f>
        <v>0</v>
      </c>
      <c r="J18" s="18">
        <f t="shared" si="3"/>
        <v>0</v>
      </c>
      <c r="K18" s="18">
        <f>TRUNC(단가대비표!V41,0)</f>
        <v>0</v>
      </c>
      <c r="L18" s="18">
        <f t="shared" si="4"/>
        <v>0</v>
      </c>
      <c r="M18" s="16" t="s">
        <v>167</v>
      </c>
      <c r="N18" s="1" t="s">
        <v>194</v>
      </c>
      <c r="O18" s="1" t="s">
        <v>47</v>
      </c>
      <c r="P18" s="1" t="s">
        <v>47</v>
      </c>
      <c r="Q18" s="1" t="s">
        <v>165</v>
      </c>
      <c r="R18" s="1" t="s">
        <v>52</v>
      </c>
      <c r="S18" s="1" t="s">
        <v>52</v>
      </c>
      <c r="T18" s="1" t="s">
        <v>51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1" t="s">
        <v>47</v>
      </c>
      <c r="AS18" s="1" t="s">
        <v>47</v>
      </c>
      <c r="AT18" s="2"/>
      <c r="AU18" s="1" t="s">
        <v>195</v>
      </c>
      <c r="AV18" s="2">
        <v>9670</v>
      </c>
    </row>
    <row r="19" spans="1:49" ht="30" hidden="1" customHeight="1" x14ac:dyDescent="0.3">
      <c r="A19" s="25" t="s">
        <v>123</v>
      </c>
      <c r="B19" s="25" t="s">
        <v>124</v>
      </c>
      <c r="C19" s="25" t="s">
        <v>48</v>
      </c>
      <c r="D19" s="26">
        <v>1</v>
      </c>
      <c r="E19" s="27">
        <f t="shared" si="0"/>
        <v>44500000</v>
      </c>
      <c r="F19" s="27">
        <f t="shared" si="1"/>
        <v>44500000</v>
      </c>
      <c r="G19" s="27">
        <f>TRUNC(단가대비표!O42,0)</f>
        <v>44500000</v>
      </c>
      <c r="H19" s="27">
        <f t="shared" si="2"/>
        <v>44500000</v>
      </c>
      <c r="I19" s="27">
        <f>TRUNC(단가대비표!P42,0)</f>
        <v>0</v>
      </c>
      <c r="J19" s="27">
        <f t="shared" si="3"/>
        <v>0</v>
      </c>
      <c r="K19" s="27">
        <f>TRUNC(단가대비표!V42,0)</f>
        <v>0</v>
      </c>
      <c r="L19" s="27">
        <f t="shared" si="4"/>
        <v>0</v>
      </c>
      <c r="M19" s="25" t="s">
        <v>167</v>
      </c>
      <c r="N19" s="1" t="s">
        <v>196</v>
      </c>
      <c r="O19" s="1" t="s">
        <v>47</v>
      </c>
      <c r="P19" s="1" t="s">
        <v>47</v>
      </c>
      <c r="Q19" s="1" t="s">
        <v>165</v>
      </c>
      <c r="R19" s="1" t="s">
        <v>52</v>
      </c>
      <c r="S19" s="1" t="s">
        <v>52</v>
      </c>
      <c r="T19" s="1" t="s">
        <v>51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1" t="s">
        <v>47</v>
      </c>
      <c r="AS19" s="1" t="s">
        <v>47</v>
      </c>
      <c r="AT19" s="2"/>
      <c r="AU19" s="1" t="s">
        <v>197</v>
      </c>
      <c r="AV19" s="2">
        <v>9671</v>
      </c>
    </row>
    <row r="20" spans="1:49" ht="30" hidden="1" customHeight="1" x14ac:dyDescent="0.3">
      <c r="A20" s="35" t="s">
        <v>129</v>
      </c>
      <c r="B20" s="35" t="s">
        <v>130</v>
      </c>
      <c r="C20" s="35" t="s">
        <v>48</v>
      </c>
      <c r="D20" s="36">
        <v>1</v>
      </c>
      <c r="E20" s="37">
        <f t="shared" si="0"/>
        <v>87000000</v>
      </c>
      <c r="F20" s="37">
        <f t="shared" si="1"/>
        <v>87000000</v>
      </c>
      <c r="G20" s="37">
        <f>TRUNC(단가대비표!O45,0)</f>
        <v>87000000</v>
      </c>
      <c r="H20" s="37">
        <f t="shared" si="2"/>
        <v>87000000</v>
      </c>
      <c r="I20" s="37">
        <f>TRUNC(단가대비표!P45,0)</f>
        <v>0</v>
      </c>
      <c r="J20" s="37">
        <f t="shared" si="3"/>
        <v>0</v>
      </c>
      <c r="K20" s="37">
        <f>TRUNC(단가대비표!V45,0)</f>
        <v>0</v>
      </c>
      <c r="L20" s="37">
        <f t="shared" si="4"/>
        <v>0</v>
      </c>
      <c r="M20" s="35" t="s">
        <v>167</v>
      </c>
      <c r="N20" s="1" t="s">
        <v>198</v>
      </c>
      <c r="O20" s="1" t="s">
        <v>47</v>
      </c>
      <c r="P20" s="1" t="s">
        <v>47</v>
      </c>
      <c r="Q20" s="1" t="s">
        <v>165</v>
      </c>
      <c r="R20" s="1" t="s">
        <v>52</v>
      </c>
      <c r="S20" s="1" t="s">
        <v>52</v>
      </c>
      <c r="T20" s="1" t="s">
        <v>51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1" t="s">
        <v>47</v>
      </c>
      <c r="AS20" s="1" t="s">
        <v>47</v>
      </c>
      <c r="AT20" s="2"/>
      <c r="AU20" s="1" t="s">
        <v>199</v>
      </c>
      <c r="AV20" s="2">
        <v>9672</v>
      </c>
    </row>
    <row r="21" spans="1:49" ht="30" hidden="1" customHeight="1" x14ac:dyDescent="0.3">
      <c r="A21" s="19" t="s">
        <v>131</v>
      </c>
      <c r="B21" s="19" t="s">
        <v>132</v>
      </c>
      <c r="C21" s="19" t="s">
        <v>48</v>
      </c>
      <c r="D21" s="20">
        <v>1</v>
      </c>
      <c r="E21" s="21">
        <f t="shared" si="0"/>
        <v>41500000</v>
      </c>
      <c r="F21" s="21">
        <f t="shared" si="1"/>
        <v>41500000</v>
      </c>
      <c r="G21" s="21">
        <f>TRUNC(단가대비표!O46,0)</f>
        <v>41500000</v>
      </c>
      <c r="H21" s="21">
        <f t="shared" si="2"/>
        <v>41500000</v>
      </c>
      <c r="I21" s="21">
        <f>TRUNC(단가대비표!P46,0)</f>
        <v>0</v>
      </c>
      <c r="J21" s="21">
        <f t="shared" si="3"/>
        <v>0</v>
      </c>
      <c r="K21" s="21">
        <f>TRUNC(단가대비표!V46,0)</f>
        <v>0</v>
      </c>
      <c r="L21" s="21">
        <f t="shared" si="4"/>
        <v>0</v>
      </c>
      <c r="M21" s="19" t="s">
        <v>167</v>
      </c>
      <c r="N21" s="1" t="s">
        <v>200</v>
      </c>
      <c r="O21" s="1" t="s">
        <v>47</v>
      </c>
      <c r="P21" s="1" t="s">
        <v>47</v>
      </c>
      <c r="Q21" s="1" t="s">
        <v>165</v>
      </c>
      <c r="R21" s="1" t="s">
        <v>52</v>
      </c>
      <c r="S21" s="1" t="s">
        <v>52</v>
      </c>
      <c r="T21" s="1" t="s">
        <v>51</v>
      </c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1" t="s">
        <v>47</v>
      </c>
      <c r="AS21" s="1" t="s">
        <v>47</v>
      </c>
      <c r="AT21" s="2"/>
      <c r="AU21" s="1" t="s">
        <v>201</v>
      </c>
      <c r="AV21" s="2">
        <v>9673</v>
      </c>
    </row>
    <row r="22" spans="1:49" ht="30" hidden="1" customHeight="1" x14ac:dyDescent="0.3">
      <c r="A22" s="10" t="s">
        <v>133</v>
      </c>
      <c r="B22" s="10" t="s">
        <v>134</v>
      </c>
      <c r="C22" s="10" t="s">
        <v>55</v>
      </c>
      <c r="D22" s="11">
        <v>3</v>
      </c>
      <c r="E22" s="12">
        <f t="shared" si="0"/>
        <v>9746667</v>
      </c>
      <c r="F22" s="12">
        <f t="shared" si="1"/>
        <v>29240001</v>
      </c>
      <c r="G22" s="12">
        <f>TRUNC(단가대비표!O47,0)</f>
        <v>9746667</v>
      </c>
      <c r="H22" s="12">
        <f t="shared" si="2"/>
        <v>29240001</v>
      </c>
      <c r="I22" s="12">
        <f>TRUNC(단가대비표!P47,0)</f>
        <v>0</v>
      </c>
      <c r="J22" s="12">
        <f t="shared" si="3"/>
        <v>0</v>
      </c>
      <c r="K22" s="12">
        <f>TRUNC(단가대비표!V47,0)</f>
        <v>0</v>
      </c>
      <c r="L22" s="12">
        <f t="shared" si="4"/>
        <v>0</v>
      </c>
      <c r="M22" s="10" t="s">
        <v>167</v>
      </c>
      <c r="N22" s="1" t="s">
        <v>202</v>
      </c>
      <c r="O22" s="1" t="s">
        <v>47</v>
      </c>
      <c r="P22" s="1" t="s">
        <v>47</v>
      </c>
      <c r="Q22" s="1" t="s">
        <v>165</v>
      </c>
      <c r="R22" s="1" t="s">
        <v>52</v>
      </c>
      <c r="S22" s="1" t="s">
        <v>52</v>
      </c>
      <c r="T22" s="1" t="s">
        <v>51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1" t="s">
        <v>47</v>
      </c>
      <c r="AS22" s="1" t="s">
        <v>47</v>
      </c>
      <c r="AT22" s="2"/>
      <c r="AU22" s="1" t="s">
        <v>203</v>
      </c>
      <c r="AV22" s="2">
        <v>9674</v>
      </c>
    </row>
    <row r="23" spans="1:49" ht="30" hidden="1" customHeight="1" x14ac:dyDescent="0.3">
      <c r="A23" s="10" t="s">
        <v>135</v>
      </c>
      <c r="B23" s="10" t="s">
        <v>134</v>
      </c>
      <c r="C23" s="10" t="s">
        <v>55</v>
      </c>
      <c r="D23" s="11">
        <v>2</v>
      </c>
      <c r="E23" s="12">
        <f t="shared" si="0"/>
        <v>9746667</v>
      </c>
      <c r="F23" s="12">
        <f t="shared" si="1"/>
        <v>19493334</v>
      </c>
      <c r="G23" s="12">
        <f>TRUNC(단가대비표!O48,0)</f>
        <v>9746667</v>
      </c>
      <c r="H23" s="12">
        <f t="shared" si="2"/>
        <v>19493334</v>
      </c>
      <c r="I23" s="12">
        <f>TRUNC(단가대비표!P48,0)</f>
        <v>0</v>
      </c>
      <c r="J23" s="12">
        <f t="shared" si="3"/>
        <v>0</v>
      </c>
      <c r="K23" s="12">
        <f>TRUNC(단가대비표!V48,0)</f>
        <v>0</v>
      </c>
      <c r="L23" s="12">
        <f t="shared" si="4"/>
        <v>0</v>
      </c>
      <c r="M23" s="10" t="s">
        <v>167</v>
      </c>
      <c r="N23" s="1" t="s">
        <v>204</v>
      </c>
      <c r="O23" s="1" t="s">
        <v>47</v>
      </c>
      <c r="P23" s="1" t="s">
        <v>47</v>
      </c>
      <c r="Q23" s="1" t="s">
        <v>165</v>
      </c>
      <c r="R23" s="1" t="s">
        <v>52</v>
      </c>
      <c r="S23" s="1" t="s">
        <v>52</v>
      </c>
      <c r="T23" s="1" t="s">
        <v>51</v>
      </c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1" t="s">
        <v>47</v>
      </c>
      <c r="AS23" s="1" t="s">
        <v>47</v>
      </c>
      <c r="AT23" s="2"/>
      <c r="AU23" s="1" t="s">
        <v>205</v>
      </c>
      <c r="AV23" s="2">
        <v>11181</v>
      </c>
    </row>
    <row r="24" spans="1:49" ht="30" hidden="1" customHeight="1" x14ac:dyDescent="0.3">
      <c r="A24" s="10" t="s">
        <v>136</v>
      </c>
      <c r="B24" s="10" t="s">
        <v>134</v>
      </c>
      <c r="C24" s="10" t="s">
        <v>55</v>
      </c>
      <c r="D24" s="11">
        <v>3</v>
      </c>
      <c r="E24" s="12">
        <f t="shared" si="0"/>
        <v>9746667</v>
      </c>
      <c r="F24" s="12">
        <f t="shared" si="1"/>
        <v>29240001</v>
      </c>
      <c r="G24" s="12">
        <f>TRUNC(단가대비표!O49,0)</f>
        <v>9746667</v>
      </c>
      <c r="H24" s="12">
        <f t="shared" si="2"/>
        <v>29240001</v>
      </c>
      <c r="I24" s="12">
        <f>TRUNC(단가대비표!P49,0)</f>
        <v>0</v>
      </c>
      <c r="J24" s="12">
        <f t="shared" si="3"/>
        <v>0</v>
      </c>
      <c r="K24" s="12">
        <f>TRUNC(단가대비표!V49,0)</f>
        <v>0</v>
      </c>
      <c r="L24" s="12">
        <f t="shared" si="4"/>
        <v>0</v>
      </c>
      <c r="M24" s="10" t="s">
        <v>167</v>
      </c>
      <c r="N24" s="1" t="s">
        <v>206</v>
      </c>
      <c r="O24" s="1" t="s">
        <v>47</v>
      </c>
      <c r="P24" s="1" t="s">
        <v>47</v>
      </c>
      <c r="Q24" s="1" t="s">
        <v>165</v>
      </c>
      <c r="R24" s="1" t="s">
        <v>52</v>
      </c>
      <c r="S24" s="1" t="s">
        <v>52</v>
      </c>
      <c r="T24" s="1" t="s">
        <v>51</v>
      </c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1" t="s">
        <v>47</v>
      </c>
      <c r="AS24" s="1" t="s">
        <v>47</v>
      </c>
      <c r="AT24" s="2"/>
      <c r="AU24" s="1" t="s">
        <v>207</v>
      </c>
      <c r="AV24" s="2">
        <v>11182</v>
      </c>
    </row>
    <row r="25" spans="1:49" ht="30" hidden="1" customHeight="1" x14ac:dyDescent="0.3">
      <c r="A25" s="13" t="s">
        <v>137</v>
      </c>
      <c r="B25" s="13" t="s">
        <v>138</v>
      </c>
      <c r="C25" s="13" t="s">
        <v>48</v>
      </c>
      <c r="D25" s="14">
        <v>1</v>
      </c>
      <c r="E25" s="15">
        <f t="shared" si="0"/>
        <v>370000000</v>
      </c>
      <c r="F25" s="15">
        <f t="shared" si="1"/>
        <v>370000000</v>
      </c>
      <c r="G25" s="15">
        <f>TRUNC(단가대비표!O50,0)</f>
        <v>370000000</v>
      </c>
      <c r="H25" s="15">
        <f t="shared" si="2"/>
        <v>370000000</v>
      </c>
      <c r="I25" s="15">
        <f>TRUNC(단가대비표!P50,0)</f>
        <v>0</v>
      </c>
      <c r="J25" s="15">
        <f t="shared" si="3"/>
        <v>0</v>
      </c>
      <c r="K25" s="15">
        <f>TRUNC(단가대비표!V50,0)</f>
        <v>0</v>
      </c>
      <c r="L25" s="15">
        <f t="shared" si="4"/>
        <v>0</v>
      </c>
      <c r="M25" s="13" t="s">
        <v>167</v>
      </c>
      <c r="N25" s="1" t="s">
        <v>208</v>
      </c>
      <c r="O25" s="1" t="s">
        <v>47</v>
      </c>
      <c r="P25" s="1" t="s">
        <v>47</v>
      </c>
      <c r="Q25" s="1" t="s">
        <v>165</v>
      </c>
      <c r="R25" s="1" t="s">
        <v>52</v>
      </c>
      <c r="S25" s="1" t="s">
        <v>52</v>
      </c>
      <c r="T25" s="1" t="s">
        <v>51</v>
      </c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1" t="s">
        <v>47</v>
      </c>
      <c r="AS25" s="1" t="s">
        <v>47</v>
      </c>
      <c r="AT25" s="2"/>
      <c r="AU25" s="1" t="s">
        <v>209</v>
      </c>
      <c r="AV25" s="2">
        <v>9675</v>
      </c>
    </row>
    <row r="26" spans="1:49" ht="30" customHeight="1" x14ac:dyDescent="0.3">
      <c r="A26" s="39" t="s">
        <v>310</v>
      </c>
      <c r="B26" s="39" t="s">
        <v>313</v>
      </c>
      <c r="C26" s="39" t="s">
        <v>48</v>
      </c>
      <c r="D26" s="40">
        <v>1</v>
      </c>
      <c r="E26" s="38">
        <f t="shared" si="0"/>
        <v>3500000</v>
      </c>
      <c r="F26" s="38">
        <f t="shared" si="1"/>
        <v>3500000</v>
      </c>
      <c r="G26" s="38">
        <f>TRUNC(단가대비표!O51,0)</f>
        <v>3500000</v>
      </c>
      <c r="H26" s="38">
        <f t="shared" si="2"/>
        <v>3500000</v>
      </c>
      <c r="I26" s="38">
        <f>TRUNC(단가대비표!P51,0)</f>
        <v>0</v>
      </c>
      <c r="J26" s="38">
        <f t="shared" si="3"/>
        <v>0</v>
      </c>
      <c r="K26" s="38">
        <f>TRUNC(단가대비표!V51,0)</f>
        <v>0</v>
      </c>
      <c r="L26" s="38">
        <f t="shared" si="4"/>
        <v>0</v>
      </c>
      <c r="M26" s="39" t="s">
        <v>167</v>
      </c>
      <c r="N26" s="1" t="s">
        <v>210</v>
      </c>
      <c r="O26" s="1" t="s">
        <v>47</v>
      </c>
      <c r="P26" s="1" t="s">
        <v>47</v>
      </c>
      <c r="Q26" s="1" t="s">
        <v>165</v>
      </c>
      <c r="R26" s="1" t="s">
        <v>52</v>
      </c>
      <c r="S26" s="1" t="s">
        <v>52</v>
      </c>
      <c r="T26" s="1" t="s">
        <v>51</v>
      </c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1" t="s">
        <v>47</v>
      </c>
      <c r="AS26" s="1" t="s">
        <v>47</v>
      </c>
      <c r="AT26" s="2"/>
      <c r="AU26" s="1" t="s">
        <v>211</v>
      </c>
      <c r="AV26" s="2">
        <v>11232</v>
      </c>
      <c r="AW26" s="52"/>
    </row>
    <row r="27" spans="1:49" ht="30" customHeight="1" x14ac:dyDescent="0.3">
      <c r="A27" s="39" t="s">
        <v>311</v>
      </c>
      <c r="B27" s="39" t="s">
        <v>314</v>
      </c>
      <c r="C27" s="39" t="s">
        <v>309</v>
      </c>
      <c r="D27" s="40">
        <v>1</v>
      </c>
      <c r="E27" s="38">
        <f t="shared" si="0"/>
        <v>2500000</v>
      </c>
      <c r="F27" s="38">
        <f t="shared" si="1"/>
        <v>2500000</v>
      </c>
      <c r="G27" s="38">
        <f>TRUNC(단가대비표!O52,0)</f>
        <v>2500000</v>
      </c>
      <c r="H27" s="38">
        <f t="shared" si="2"/>
        <v>2500000</v>
      </c>
      <c r="I27" s="38"/>
      <c r="J27" s="38"/>
      <c r="K27" s="38"/>
      <c r="L27" s="38"/>
      <c r="M27" s="39" t="s">
        <v>167</v>
      </c>
      <c r="N27" s="1"/>
      <c r="O27" s="1"/>
      <c r="P27" s="1"/>
      <c r="Q27" s="1"/>
      <c r="R27" s="1"/>
      <c r="S27" s="1"/>
      <c r="T27" s="1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1"/>
      <c r="AS27" s="1"/>
      <c r="AT27" s="2"/>
      <c r="AU27" s="1"/>
      <c r="AV27" s="2"/>
      <c r="AW27" s="52"/>
    </row>
    <row r="28" spans="1:49" ht="30" customHeight="1" x14ac:dyDescent="0.3">
      <c r="A28" s="39" t="s">
        <v>312</v>
      </c>
      <c r="B28" s="39" t="s">
        <v>315</v>
      </c>
      <c r="C28" s="39" t="s">
        <v>309</v>
      </c>
      <c r="D28" s="40">
        <v>1</v>
      </c>
      <c r="E28" s="38">
        <f t="shared" si="0"/>
        <v>5600000</v>
      </c>
      <c r="F28" s="38">
        <f t="shared" si="1"/>
        <v>5600000</v>
      </c>
      <c r="G28" s="38">
        <f>TRUNC(단가대비표!O53,0)</f>
        <v>5600000</v>
      </c>
      <c r="H28" s="38">
        <f t="shared" si="2"/>
        <v>5600000</v>
      </c>
      <c r="I28" s="38"/>
      <c r="J28" s="38"/>
      <c r="K28" s="38"/>
      <c r="L28" s="38"/>
      <c r="M28" s="39" t="s">
        <v>167</v>
      </c>
      <c r="N28" s="1"/>
      <c r="O28" s="1"/>
      <c r="P28" s="1"/>
      <c r="Q28" s="1"/>
      <c r="R28" s="1"/>
      <c r="S28" s="1"/>
      <c r="T28" s="1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1"/>
      <c r="AS28" s="1"/>
      <c r="AT28" s="2"/>
      <c r="AU28" s="1"/>
      <c r="AV28" s="2"/>
      <c r="AW28" s="67" t="s">
        <v>308</v>
      </c>
    </row>
    <row r="29" spans="1:49" ht="30" customHeight="1" x14ac:dyDescent="0.3">
      <c r="A29" s="34" t="s">
        <v>307</v>
      </c>
      <c r="B29" s="34"/>
      <c r="C29" s="34"/>
      <c r="D29" s="34"/>
      <c r="E29" s="34"/>
      <c r="F29" s="34"/>
      <c r="G29" s="34"/>
      <c r="H29" s="45">
        <f>SUM(H26:H28)</f>
        <v>11600000</v>
      </c>
      <c r="I29" s="6"/>
      <c r="J29" s="6"/>
      <c r="K29" s="6"/>
      <c r="L29" s="6"/>
      <c r="M29" s="6"/>
      <c r="AW29" s="68">
        <f>H29+(0.1*H29)</f>
        <v>12760000</v>
      </c>
    </row>
  </sheetData>
  <mergeCells count="44">
    <mergeCell ref="S2:S3"/>
    <mergeCell ref="A2:A3"/>
    <mergeCell ref="B2:B3"/>
    <mergeCell ref="C2:C3"/>
    <mergeCell ref="D2:D3"/>
    <mergeCell ref="G2:H2"/>
    <mergeCell ref="I2:J2"/>
    <mergeCell ref="K2:L2"/>
    <mergeCell ref="E2:F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300" verticalDpi="300" r:id="rId1"/>
  <rowBreaks count="2" manualBreakCount="2">
    <brk id="3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9FF"/>
    <pageSetUpPr fitToPage="1"/>
  </sheetPr>
  <dimension ref="A1:AB53"/>
  <sheetViews>
    <sheetView view="pageBreakPreview" topLeftCell="B1" zoomScale="85" zoomScaleNormal="100" zoomScaleSheetLayoutView="85" workbookViewId="0">
      <pane ySplit="4" topLeftCell="A5" activePane="bottomLeft" state="frozen"/>
      <selection activeCell="B1" sqref="B1"/>
      <selection pane="bottomLeft" activeCell="F51" sqref="F51:F53"/>
    </sheetView>
  </sheetViews>
  <sheetFormatPr defaultRowHeight="16.5" x14ac:dyDescent="0.3"/>
  <cols>
    <col min="1" max="1" width="21.625" hidden="1" customWidth="1"/>
    <col min="2" max="2" width="30.5" bestFit="1" customWidth="1"/>
    <col min="3" max="3" width="40.5" bestFit="1" customWidth="1"/>
    <col min="4" max="4" width="5.5" bestFit="1" customWidth="1"/>
    <col min="5" max="5" width="16.125" bestFit="1" customWidth="1"/>
    <col min="6" max="6" width="9.5" bestFit="1" customWidth="1"/>
    <col min="7" max="7" width="16.125" bestFit="1" customWidth="1"/>
    <col min="8" max="8" width="9.5" bestFit="1" customWidth="1"/>
    <col min="9" max="9" width="16.125" bestFit="1" customWidth="1"/>
    <col min="10" max="10" width="7.5" bestFit="1" customWidth="1"/>
    <col min="11" max="11" width="13.625" hidden="1" customWidth="1"/>
    <col min="12" max="12" width="6.625" hidden="1" customWidth="1"/>
    <col min="13" max="13" width="13.625" hidden="1" customWidth="1"/>
    <col min="14" max="14" width="6.625" hidden="1" customWidth="1"/>
    <col min="15" max="15" width="16.125" bestFit="1" customWidth="1"/>
    <col min="16" max="16" width="11.625" bestFit="1" customWidth="1"/>
    <col min="17" max="18" width="10.5" bestFit="1" customWidth="1"/>
    <col min="19" max="19" width="9.25" bestFit="1" customWidth="1"/>
    <col min="20" max="21" width="13.625" hidden="1" customWidth="1"/>
    <col min="22" max="22" width="10.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71" t="s">
        <v>216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</row>
    <row r="2" spans="1:28" ht="30" customHeight="1" x14ac:dyDescent="0.3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1:28" ht="30" customHeight="1" x14ac:dyDescent="0.3">
      <c r="A3" s="70" t="s">
        <v>212</v>
      </c>
      <c r="B3" s="70" t="s">
        <v>1</v>
      </c>
      <c r="C3" s="70" t="s">
        <v>217</v>
      </c>
      <c r="D3" s="70" t="s">
        <v>3</v>
      </c>
      <c r="E3" s="70" t="s">
        <v>5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0" t="s">
        <v>213</v>
      </c>
      <c r="Q3" s="70" t="s">
        <v>214</v>
      </c>
      <c r="R3" s="70"/>
      <c r="S3" s="70"/>
      <c r="T3" s="70"/>
      <c r="U3" s="70"/>
      <c r="V3" s="70"/>
      <c r="W3" s="70" t="s">
        <v>215</v>
      </c>
      <c r="X3" s="70" t="s">
        <v>11</v>
      </c>
      <c r="Y3" s="69" t="s">
        <v>223</v>
      </c>
      <c r="Z3" s="69" t="s">
        <v>224</v>
      </c>
      <c r="AA3" s="69" t="s">
        <v>225</v>
      </c>
      <c r="AB3" s="69" t="s">
        <v>44</v>
      </c>
    </row>
    <row r="4" spans="1:28" ht="30" customHeight="1" thickBot="1" x14ac:dyDescent="0.35">
      <c r="A4" s="70"/>
      <c r="B4" s="70"/>
      <c r="C4" s="70"/>
      <c r="D4" s="70"/>
      <c r="E4" s="4" t="s">
        <v>218</v>
      </c>
      <c r="F4" s="4" t="s">
        <v>219</v>
      </c>
      <c r="G4" s="4" t="s">
        <v>220</v>
      </c>
      <c r="H4" s="4" t="s">
        <v>219</v>
      </c>
      <c r="I4" s="4" t="s">
        <v>221</v>
      </c>
      <c r="J4" s="4" t="s">
        <v>219</v>
      </c>
      <c r="K4" s="4" t="s">
        <v>47</v>
      </c>
      <c r="L4" s="4" t="s">
        <v>219</v>
      </c>
      <c r="M4" s="4" t="s">
        <v>47</v>
      </c>
      <c r="N4" s="4" t="s">
        <v>219</v>
      </c>
      <c r="O4" s="4" t="s">
        <v>222</v>
      </c>
      <c r="P4" s="70"/>
      <c r="Q4" s="4" t="s">
        <v>218</v>
      </c>
      <c r="R4" s="4" t="s">
        <v>220</v>
      </c>
      <c r="S4" s="4" t="s">
        <v>221</v>
      </c>
      <c r="T4" s="4" t="s">
        <v>47</v>
      </c>
      <c r="U4" s="4" t="s">
        <v>47</v>
      </c>
      <c r="V4" s="4" t="s">
        <v>222</v>
      </c>
      <c r="W4" s="70"/>
      <c r="X4" s="70"/>
      <c r="Y4" s="69"/>
      <c r="Z4" s="69"/>
      <c r="AA4" s="69"/>
      <c r="AB4" s="69"/>
    </row>
    <row r="5" spans="1:28" ht="30" hidden="1" customHeight="1" x14ac:dyDescent="0.3">
      <c r="A5" s="5" t="s">
        <v>168</v>
      </c>
      <c r="B5" s="5" t="s">
        <v>49</v>
      </c>
      <c r="C5" s="5" t="s">
        <v>50</v>
      </c>
      <c r="D5" s="7" t="s">
        <v>48</v>
      </c>
      <c r="E5" s="8">
        <v>350000000</v>
      </c>
      <c r="F5" s="5" t="s">
        <v>226</v>
      </c>
      <c r="G5" s="8">
        <v>329000000</v>
      </c>
      <c r="H5" s="5" t="s">
        <v>227</v>
      </c>
      <c r="I5" s="8">
        <v>0</v>
      </c>
      <c r="J5" s="5" t="s">
        <v>47</v>
      </c>
      <c r="K5" s="8">
        <v>0</v>
      </c>
      <c r="L5" s="5" t="s">
        <v>47</v>
      </c>
      <c r="M5" s="8">
        <v>0</v>
      </c>
      <c r="N5" s="5" t="s">
        <v>47</v>
      </c>
      <c r="O5" s="8">
        <v>329000000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5" t="s">
        <v>228</v>
      </c>
      <c r="X5" s="5" t="s">
        <v>167</v>
      </c>
      <c r="Y5" s="1" t="s">
        <v>47</v>
      </c>
      <c r="Z5" s="1" t="s">
        <v>47</v>
      </c>
      <c r="AA5" s="9"/>
      <c r="AB5" s="1" t="s">
        <v>47</v>
      </c>
    </row>
    <row r="6" spans="1:28" ht="30" hidden="1" customHeight="1" x14ac:dyDescent="0.3">
      <c r="A6" s="5" t="s">
        <v>139</v>
      </c>
      <c r="B6" s="5" t="s">
        <v>53</v>
      </c>
      <c r="C6" s="5" t="s">
        <v>54</v>
      </c>
      <c r="D6" s="7" t="s">
        <v>55</v>
      </c>
      <c r="E6" s="8">
        <v>7550000</v>
      </c>
      <c r="F6" s="5" t="s">
        <v>229</v>
      </c>
      <c r="G6" s="8">
        <v>8500000</v>
      </c>
      <c r="H6" s="5" t="s">
        <v>230</v>
      </c>
      <c r="I6" s="8">
        <v>6400000</v>
      </c>
      <c r="J6" s="5" t="s">
        <v>231</v>
      </c>
      <c r="K6" s="8">
        <v>0</v>
      </c>
      <c r="L6" s="5" t="s">
        <v>47</v>
      </c>
      <c r="M6" s="8">
        <v>0</v>
      </c>
      <c r="N6" s="5" t="s">
        <v>47</v>
      </c>
      <c r="O6" s="8">
        <v>6400000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5" t="s">
        <v>232</v>
      </c>
      <c r="X6" s="5" t="s">
        <v>47</v>
      </c>
      <c r="Y6" s="1" t="s">
        <v>47</v>
      </c>
      <c r="Z6" s="1" t="s">
        <v>47</v>
      </c>
      <c r="AA6" s="9"/>
      <c r="AB6" s="1" t="s">
        <v>47</v>
      </c>
    </row>
    <row r="7" spans="1:28" ht="30" hidden="1" customHeight="1" x14ac:dyDescent="0.3">
      <c r="A7" s="5" t="s">
        <v>140</v>
      </c>
      <c r="B7" s="5" t="s">
        <v>56</v>
      </c>
      <c r="C7" s="5" t="s">
        <v>57</v>
      </c>
      <c r="D7" s="7" t="s">
        <v>55</v>
      </c>
      <c r="E7" s="8">
        <v>13400000</v>
      </c>
      <c r="F7" s="5" t="s">
        <v>229</v>
      </c>
      <c r="G7" s="8">
        <v>13000000</v>
      </c>
      <c r="H7" s="5" t="s">
        <v>230</v>
      </c>
      <c r="I7" s="8">
        <v>12000000</v>
      </c>
      <c r="J7" s="5" t="s">
        <v>231</v>
      </c>
      <c r="K7" s="8">
        <v>0</v>
      </c>
      <c r="L7" s="5" t="s">
        <v>47</v>
      </c>
      <c r="M7" s="8">
        <v>0</v>
      </c>
      <c r="N7" s="5" t="s">
        <v>47</v>
      </c>
      <c r="O7" s="8">
        <v>12000000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5" t="s">
        <v>233</v>
      </c>
      <c r="X7" s="5" t="s">
        <v>47</v>
      </c>
      <c r="Y7" s="1" t="s">
        <v>47</v>
      </c>
      <c r="Z7" s="1" t="s">
        <v>47</v>
      </c>
      <c r="AA7" s="9"/>
      <c r="AB7" s="1" t="s">
        <v>47</v>
      </c>
    </row>
    <row r="8" spans="1:28" ht="30" hidden="1" customHeight="1" x14ac:dyDescent="0.3">
      <c r="A8" s="5" t="s">
        <v>141</v>
      </c>
      <c r="B8" s="5" t="s">
        <v>58</v>
      </c>
      <c r="C8" s="5" t="s">
        <v>59</v>
      </c>
      <c r="D8" s="7" t="s">
        <v>55</v>
      </c>
      <c r="E8" s="8">
        <v>5800000</v>
      </c>
      <c r="F8" s="5" t="s">
        <v>234</v>
      </c>
      <c r="G8" s="8">
        <v>5819000</v>
      </c>
      <c r="H8" s="5" t="s">
        <v>235</v>
      </c>
      <c r="I8" s="8">
        <v>0</v>
      </c>
      <c r="J8" s="5" t="s">
        <v>47</v>
      </c>
      <c r="K8" s="8">
        <v>0</v>
      </c>
      <c r="L8" s="5" t="s">
        <v>47</v>
      </c>
      <c r="M8" s="8">
        <v>0</v>
      </c>
      <c r="N8" s="5" t="s">
        <v>47</v>
      </c>
      <c r="O8" s="8">
        <v>5800000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5" t="s">
        <v>236</v>
      </c>
      <c r="X8" s="5" t="s">
        <v>47</v>
      </c>
      <c r="Y8" s="1" t="s">
        <v>47</v>
      </c>
      <c r="Z8" s="1" t="s">
        <v>47</v>
      </c>
      <c r="AA8" s="9"/>
      <c r="AB8" s="1" t="s">
        <v>47</v>
      </c>
    </row>
    <row r="9" spans="1:28" ht="30" hidden="1" customHeight="1" x14ac:dyDescent="0.3">
      <c r="A9" s="5" t="s">
        <v>170</v>
      </c>
      <c r="B9" s="5" t="s">
        <v>60</v>
      </c>
      <c r="C9" s="5" t="s">
        <v>61</v>
      </c>
      <c r="D9" s="7" t="s">
        <v>48</v>
      </c>
      <c r="E9" s="8">
        <v>90000000</v>
      </c>
      <c r="F9" s="5" t="s">
        <v>226</v>
      </c>
      <c r="G9" s="8">
        <v>61800000</v>
      </c>
      <c r="H9" s="5" t="s">
        <v>237</v>
      </c>
      <c r="I9" s="8">
        <v>0</v>
      </c>
      <c r="J9" s="5" t="s">
        <v>47</v>
      </c>
      <c r="K9" s="8">
        <v>0</v>
      </c>
      <c r="L9" s="5" t="s">
        <v>47</v>
      </c>
      <c r="M9" s="8">
        <v>0</v>
      </c>
      <c r="N9" s="5" t="s">
        <v>47</v>
      </c>
      <c r="O9" s="8">
        <v>61800000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5" t="s">
        <v>238</v>
      </c>
      <c r="X9" s="5" t="s">
        <v>167</v>
      </c>
      <c r="Y9" s="1" t="s">
        <v>47</v>
      </c>
      <c r="Z9" s="1" t="s">
        <v>47</v>
      </c>
      <c r="AA9" s="9"/>
      <c r="AB9" s="1" t="s">
        <v>47</v>
      </c>
    </row>
    <row r="10" spans="1:28" ht="30" hidden="1" customHeight="1" x14ac:dyDescent="0.3">
      <c r="A10" s="5" t="s">
        <v>172</v>
      </c>
      <c r="B10" s="5" t="s">
        <v>62</v>
      </c>
      <c r="C10" s="5" t="s">
        <v>63</v>
      </c>
      <c r="D10" s="7" t="s">
        <v>48</v>
      </c>
      <c r="E10" s="8">
        <v>47800000</v>
      </c>
      <c r="F10" s="5" t="s">
        <v>239</v>
      </c>
      <c r="G10" s="8">
        <v>0</v>
      </c>
      <c r="H10" s="5" t="s">
        <v>47</v>
      </c>
      <c r="I10" s="8">
        <v>0</v>
      </c>
      <c r="J10" s="5" t="s">
        <v>47</v>
      </c>
      <c r="K10" s="8">
        <v>0</v>
      </c>
      <c r="L10" s="5" t="s">
        <v>47</v>
      </c>
      <c r="M10" s="8">
        <v>0</v>
      </c>
      <c r="N10" s="5" t="s">
        <v>47</v>
      </c>
      <c r="O10" s="8">
        <v>47800000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5" t="s">
        <v>240</v>
      </c>
      <c r="X10" s="5" t="s">
        <v>64</v>
      </c>
      <c r="Y10" s="1" t="s">
        <v>47</v>
      </c>
      <c r="Z10" s="1" t="s">
        <v>47</v>
      </c>
      <c r="AA10" s="9"/>
      <c r="AB10" s="1" t="s">
        <v>47</v>
      </c>
    </row>
    <row r="11" spans="1:28" ht="30" hidden="1" customHeight="1" x14ac:dyDescent="0.3">
      <c r="A11" s="5" t="s">
        <v>142</v>
      </c>
      <c r="B11" s="5" t="s">
        <v>65</v>
      </c>
      <c r="C11" s="5" t="s">
        <v>66</v>
      </c>
      <c r="D11" s="7" t="s">
        <v>55</v>
      </c>
      <c r="E11" s="8">
        <v>15000000</v>
      </c>
      <c r="F11" s="5" t="s">
        <v>241</v>
      </c>
      <c r="G11" s="8">
        <v>19000000</v>
      </c>
      <c r="H11" s="5" t="s">
        <v>242</v>
      </c>
      <c r="I11" s="8">
        <v>0</v>
      </c>
      <c r="J11" s="5" t="s">
        <v>47</v>
      </c>
      <c r="K11" s="8">
        <v>0</v>
      </c>
      <c r="L11" s="5" t="s">
        <v>47</v>
      </c>
      <c r="M11" s="8">
        <v>0</v>
      </c>
      <c r="N11" s="5" t="s">
        <v>47</v>
      </c>
      <c r="O11" s="8">
        <v>15000000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5" t="s">
        <v>243</v>
      </c>
      <c r="X11" s="5" t="s">
        <v>47</v>
      </c>
      <c r="Y11" s="1" t="s">
        <v>47</v>
      </c>
      <c r="Z11" s="1" t="s">
        <v>47</v>
      </c>
      <c r="AA11" s="9"/>
      <c r="AB11" s="1" t="s">
        <v>47</v>
      </c>
    </row>
    <row r="12" spans="1:28" ht="30" hidden="1" customHeight="1" x14ac:dyDescent="0.3">
      <c r="A12" s="5" t="s">
        <v>143</v>
      </c>
      <c r="B12" s="5" t="s">
        <v>67</v>
      </c>
      <c r="C12" s="5" t="s">
        <v>68</v>
      </c>
      <c r="D12" s="7" t="s">
        <v>55</v>
      </c>
      <c r="E12" s="8">
        <v>15800000</v>
      </c>
      <c r="F12" s="5" t="s">
        <v>241</v>
      </c>
      <c r="G12" s="8">
        <v>17500000</v>
      </c>
      <c r="H12" s="5" t="s">
        <v>242</v>
      </c>
      <c r="I12" s="8">
        <v>0</v>
      </c>
      <c r="J12" s="5" t="s">
        <v>47</v>
      </c>
      <c r="K12" s="8">
        <v>0</v>
      </c>
      <c r="L12" s="5" t="s">
        <v>47</v>
      </c>
      <c r="M12" s="8">
        <v>0</v>
      </c>
      <c r="N12" s="5" t="s">
        <v>47</v>
      </c>
      <c r="O12" s="8">
        <v>15800000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5" t="s">
        <v>244</v>
      </c>
      <c r="X12" s="5" t="s">
        <v>47</v>
      </c>
      <c r="Y12" s="1" t="s">
        <v>47</v>
      </c>
      <c r="Z12" s="1" t="s">
        <v>47</v>
      </c>
      <c r="AA12" s="9"/>
      <c r="AB12" s="1" t="s">
        <v>47</v>
      </c>
    </row>
    <row r="13" spans="1:28" ht="30" hidden="1" customHeight="1" x14ac:dyDescent="0.3">
      <c r="A13" s="5" t="s">
        <v>174</v>
      </c>
      <c r="B13" s="5" t="s">
        <v>69</v>
      </c>
      <c r="C13" s="5" t="s">
        <v>70</v>
      </c>
      <c r="D13" s="7" t="s">
        <v>55</v>
      </c>
      <c r="E13" s="8">
        <v>25000000</v>
      </c>
      <c r="F13" s="5" t="s">
        <v>239</v>
      </c>
      <c r="G13" s="8">
        <v>0</v>
      </c>
      <c r="H13" s="5" t="s">
        <v>47</v>
      </c>
      <c r="I13" s="8">
        <v>0</v>
      </c>
      <c r="J13" s="5" t="s">
        <v>47</v>
      </c>
      <c r="K13" s="8">
        <v>0</v>
      </c>
      <c r="L13" s="5" t="s">
        <v>47</v>
      </c>
      <c r="M13" s="8">
        <v>0</v>
      </c>
      <c r="N13" s="5" t="s">
        <v>47</v>
      </c>
      <c r="O13" s="8">
        <v>25000000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5" t="s">
        <v>245</v>
      </c>
      <c r="X13" s="5" t="s">
        <v>64</v>
      </c>
      <c r="Y13" s="1" t="s">
        <v>47</v>
      </c>
      <c r="Z13" s="1" t="s">
        <v>47</v>
      </c>
      <c r="AA13" s="9"/>
      <c r="AB13" s="1" t="s">
        <v>47</v>
      </c>
    </row>
    <row r="14" spans="1:28" ht="30" hidden="1" customHeight="1" x14ac:dyDescent="0.3">
      <c r="A14" s="5" t="s">
        <v>176</v>
      </c>
      <c r="B14" s="5" t="s">
        <v>71</v>
      </c>
      <c r="C14" s="5" t="s">
        <v>72</v>
      </c>
      <c r="D14" s="7" t="s">
        <v>55</v>
      </c>
      <c r="E14" s="8">
        <v>35000000</v>
      </c>
      <c r="F14" s="5" t="s">
        <v>246</v>
      </c>
      <c r="G14" s="8">
        <v>35500000</v>
      </c>
      <c r="H14" s="5" t="s">
        <v>247</v>
      </c>
      <c r="I14" s="8">
        <v>46800000</v>
      </c>
      <c r="J14" s="5" t="s">
        <v>248</v>
      </c>
      <c r="K14" s="8">
        <v>0</v>
      </c>
      <c r="L14" s="5" t="s">
        <v>47</v>
      </c>
      <c r="M14" s="8">
        <v>0</v>
      </c>
      <c r="N14" s="5" t="s">
        <v>47</v>
      </c>
      <c r="O14" s="8">
        <v>35000000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5" t="s">
        <v>249</v>
      </c>
      <c r="X14" s="5" t="s">
        <v>167</v>
      </c>
      <c r="Y14" s="1" t="s">
        <v>47</v>
      </c>
      <c r="Z14" s="1" t="s">
        <v>47</v>
      </c>
      <c r="AA14" s="9"/>
      <c r="AB14" s="1" t="s">
        <v>47</v>
      </c>
    </row>
    <row r="15" spans="1:28" ht="30" hidden="1" customHeight="1" x14ac:dyDescent="0.3">
      <c r="A15" s="5" t="s">
        <v>178</v>
      </c>
      <c r="B15" s="5" t="s">
        <v>73</v>
      </c>
      <c r="C15" s="5" t="s">
        <v>74</v>
      </c>
      <c r="D15" s="7" t="s">
        <v>55</v>
      </c>
      <c r="E15" s="8">
        <v>33000000</v>
      </c>
      <c r="F15" s="5" t="s">
        <v>246</v>
      </c>
      <c r="G15" s="8">
        <v>35500000</v>
      </c>
      <c r="H15" s="5" t="s">
        <v>247</v>
      </c>
      <c r="I15" s="8">
        <v>36000000</v>
      </c>
      <c r="J15" s="5" t="s">
        <v>248</v>
      </c>
      <c r="K15" s="8">
        <v>0</v>
      </c>
      <c r="L15" s="5" t="s">
        <v>47</v>
      </c>
      <c r="M15" s="8">
        <v>0</v>
      </c>
      <c r="N15" s="5" t="s">
        <v>47</v>
      </c>
      <c r="O15" s="8">
        <v>33000000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5" t="s">
        <v>250</v>
      </c>
      <c r="X15" s="5" t="s">
        <v>167</v>
      </c>
      <c r="Y15" s="1" t="s">
        <v>47</v>
      </c>
      <c r="Z15" s="1" t="s">
        <v>47</v>
      </c>
      <c r="AA15" s="9"/>
      <c r="AB15" s="1" t="s">
        <v>47</v>
      </c>
    </row>
    <row r="16" spans="1:28" ht="30" hidden="1" customHeight="1" x14ac:dyDescent="0.3">
      <c r="A16" s="5" t="s">
        <v>180</v>
      </c>
      <c r="B16" s="5" t="s">
        <v>75</v>
      </c>
      <c r="C16" s="5" t="s">
        <v>76</v>
      </c>
      <c r="D16" s="7" t="s">
        <v>48</v>
      </c>
      <c r="E16" s="8">
        <v>162500000</v>
      </c>
      <c r="F16" s="5" t="s">
        <v>239</v>
      </c>
      <c r="G16" s="8">
        <v>0</v>
      </c>
      <c r="H16" s="5" t="s">
        <v>47</v>
      </c>
      <c r="I16" s="8">
        <v>0</v>
      </c>
      <c r="J16" s="5" t="s">
        <v>47</v>
      </c>
      <c r="K16" s="8">
        <v>0</v>
      </c>
      <c r="L16" s="5" t="s">
        <v>47</v>
      </c>
      <c r="M16" s="8">
        <v>0</v>
      </c>
      <c r="N16" s="5" t="s">
        <v>47</v>
      </c>
      <c r="O16" s="8">
        <v>162500000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5" t="s">
        <v>251</v>
      </c>
      <c r="X16" s="5" t="s">
        <v>64</v>
      </c>
      <c r="Y16" s="1" t="s">
        <v>47</v>
      </c>
      <c r="Z16" s="1" t="s">
        <v>47</v>
      </c>
      <c r="AA16" s="9"/>
      <c r="AB16" s="1" t="s">
        <v>47</v>
      </c>
    </row>
    <row r="17" spans="1:28" ht="30" hidden="1" customHeight="1" x14ac:dyDescent="0.3">
      <c r="A17" s="5" t="s">
        <v>182</v>
      </c>
      <c r="B17" s="5" t="s">
        <v>77</v>
      </c>
      <c r="C17" s="5" t="s">
        <v>78</v>
      </c>
      <c r="D17" s="7" t="s">
        <v>48</v>
      </c>
      <c r="E17" s="8">
        <v>88000000</v>
      </c>
      <c r="F17" s="5" t="s">
        <v>226</v>
      </c>
      <c r="G17" s="8">
        <v>60300000</v>
      </c>
      <c r="H17" s="5" t="s">
        <v>237</v>
      </c>
      <c r="I17" s="8">
        <v>0</v>
      </c>
      <c r="J17" s="5" t="s">
        <v>47</v>
      </c>
      <c r="K17" s="8">
        <v>0</v>
      </c>
      <c r="L17" s="5" t="s">
        <v>47</v>
      </c>
      <c r="M17" s="8">
        <v>0</v>
      </c>
      <c r="N17" s="5" t="s">
        <v>47</v>
      </c>
      <c r="O17" s="8">
        <v>60300000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5" t="s">
        <v>252</v>
      </c>
      <c r="X17" s="5" t="s">
        <v>167</v>
      </c>
      <c r="Y17" s="1" t="s">
        <v>47</v>
      </c>
      <c r="Z17" s="1" t="s">
        <v>47</v>
      </c>
      <c r="AA17" s="9"/>
      <c r="AB17" s="1" t="s">
        <v>47</v>
      </c>
    </row>
    <row r="18" spans="1:28" ht="30" hidden="1" customHeight="1" x14ac:dyDescent="0.3">
      <c r="A18" s="5" t="s">
        <v>184</v>
      </c>
      <c r="B18" s="5" t="s">
        <v>79</v>
      </c>
      <c r="C18" s="5" t="s">
        <v>80</v>
      </c>
      <c r="D18" s="7" t="s">
        <v>48</v>
      </c>
      <c r="E18" s="8">
        <v>85000000</v>
      </c>
      <c r="F18" s="5" t="s">
        <v>226</v>
      </c>
      <c r="G18" s="8">
        <v>55800000</v>
      </c>
      <c r="H18" s="5" t="s">
        <v>237</v>
      </c>
      <c r="I18" s="8">
        <v>0</v>
      </c>
      <c r="J18" s="5" t="s">
        <v>47</v>
      </c>
      <c r="K18" s="8">
        <v>0</v>
      </c>
      <c r="L18" s="5" t="s">
        <v>47</v>
      </c>
      <c r="M18" s="8">
        <v>0</v>
      </c>
      <c r="N18" s="5" t="s">
        <v>47</v>
      </c>
      <c r="O18" s="8">
        <v>55800000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5" t="s">
        <v>253</v>
      </c>
      <c r="X18" s="5" t="s">
        <v>167</v>
      </c>
      <c r="Y18" s="1" t="s">
        <v>47</v>
      </c>
      <c r="Z18" s="1" t="s">
        <v>47</v>
      </c>
      <c r="AA18" s="9"/>
      <c r="AB18" s="1" t="s">
        <v>47</v>
      </c>
    </row>
    <row r="19" spans="1:28" ht="30" hidden="1" customHeight="1" x14ac:dyDescent="0.3">
      <c r="A19" s="5" t="s">
        <v>186</v>
      </c>
      <c r="B19" s="5" t="s">
        <v>81</v>
      </c>
      <c r="C19" s="5" t="s">
        <v>82</v>
      </c>
      <c r="D19" s="7" t="s">
        <v>48</v>
      </c>
      <c r="E19" s="8">
        <v>57000000</v>
      </c>
      <c r="F19" s="5" t="s">
        <v>226</v>
      </c>
      <c r="G19" s="8">
        <v>38800000</v>
      </c>
      <c r="H19" s="5" t="s">
        <v>237</v>
      </c>
      <c r="I19" s="8">
        <v>0</v>
      </c>
      <c r="J19" s="5" t="s">
        <v>47</v>
      </c>
      <c r="K19" s="8">
        <v>0</v>
      </c>
      <c r="L19" s="5" t="s">
        <v>47</v>
      </c>
      <c r="M19" s="8">
        <v>0</v>
      </c>
      <c r="N19" s="5" t="s">
        <v>47</v>
      </c>
      <c r="O19" s="8">
        <v>38800000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5" t="s">
        <v>254</v>
      </c>
      <c r="X19" s="5" t="s">
        <v>167</v>
      </c>
      <c r="Y19" s="1" t="s">
        <v>47</v>
      </c>
      <c r="Z19" s="1" t="s">
        <v>47</v>
      </c>
      <c r="AA19" s="9"/>
      <c r="AB19" s="1" t="s">
        <v>47</v>
      </c>
    </row>
    <row r="20" spans="1:28" ht="30" hidden="1" customHeight="1" x14ac:dyDescent="0.3">
      <c r="A20" s="5" t="s">
        <v>144</v>
      </c>
      <c r="B20" s="5" t="s">
        <v>83</v>
      </c>
      <c r="C20" s="5" t="s">
        <v>84</v>
      </c>
      <c r="D20" s="7" t="s">
        <v>48</v>
      </c>
      <c r="E20" s="8">
        <v>22000000</v>
      </c>
      <c r="F20" s="5" t="s">
        <v>255</v>
      </c>
      <c r="G20" s="8">
        <v>17600000</v>
      </c>
      <c r="H20" s="5" t="s">
        <v>229</v>
      </c>
      <c r="I20" s="8">
        <v>0</v>
      </c>
      <c r="J20" s="5" t="s">
        <v>47</v>
      </c>
      <c r="K20" s="8">
        <v>0</v>
      </c>
      <c r="L20" s="5" t="s">
        <v>47</v>
      </c>
      <c r="M20" s="8">
        <v>0</v>
      </c>
      <c r="N20" s="5" t="s">
        <v>47</v>
      </c>
      <c r="O20" s="8">
        <v>17600000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5" t="s">
        <v>256</v>
      </c>
      <c r="X20" s="5" t="s">
        <v>47</v>
      </c>
      <c r="Y20" s="1" t="s">
        <v>47</v>
      </c>
      <c r="Z20" s="1" t="s">
        <v>47</v>
      </c>
      <c r="AA20" s="9"/>
      <c r="AB20" s="1" t="s">
        <v>47</v>
      </c>
    </row>
    <row r="21" spans="1:28" ht="30" hidden="1" customHeight="1" x14ac:dyDescent="0.3">
      <c r="A21" s="5" t="s">
        <v>145</v>
      </c>
      <c r="B21" s="5" t="s">
        <v>85</v>
      </c>
      <c r="C21" s="5" t="s">
        <v>86</v>
      </c>
      <c r="D21" s="7" t="s">
        <v>55</v>
      </c>
      <c r="E21" s="8">
        <v>12125000</v>
      </c>
      <c r="F21" s="5" t="s">
        <v>257</v>
      </c>
      <c r="G21" s="8">
        <v>8550000</v>
      </c>
      <c r="H21" s="5" t="s">
        <v>258</v>
      </c>
      <c r="I21" s="8">
        <v>0</v>
      </c>
      <c r="J21" s="5" t="s">
        <v>47</v>
      </c>
      <c r="K21" s="8">
        <v>0</v>
      </c>
      <c r="L21" s="5" t="s">
        <v>47</v>
      </c>
      <c r="M21" s="8">
        <v>0</v>
      </c>
      <c r="N21" s="5" t="s">
        <v>47</v>
      </c>
      <c r="O21" s="8">
        <v>8550000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5" t="s">
        <v>259</v>
      </c>
      <c r="X21" s="5" t="s">
        <v>47</v>
      </c>
      <c r="Y21" s="1" t="s">
        <v>47</v>
      </c>
      <c r="Z21" s="1" t="s">
        <v>47</v>
      </c>
      <c r="AA21" s="9"/>
      <c r="AB21" s="1" t="s">
        <v>47</v>
      </c>
    </row>
    <row r="22" spans="1:28" ht="30" hidden="1" customHeight="1" x14ac:dyDescent="0.3">
      <c r="A22" s="5" t="s">
        <v>146</v>
      </c>
      <c r="B22" s="5" t="s">
        <v>87</v>
      </c>
      <c r="C22" s="5" t="s">
        <v>88</v>
      </c>
      <c r="D22" s="7" t="s">
        <v>55</v>
      </c>
      <c r="E22" s="8">
        <v>7075000</v>
      </c>
      <c r="F22" s="5" t="s">
        <v>257</v>
      </c>
      <c r="G22" s="8">
        <v>5250000</v>
      </c>
      <c r="H22" s="5" t="s">
        <v>258</v>
      </c>
      <c r="I22" s="8">
        <v>0</v>
      </c>
      <c r="J22" s="5" t="s">
        <v>47</v>
      </c>
      <c r="K22" s="8">
        <v>0</v>
      </c>
      <c r="L22" s="5" t="s">
        <v>47</v>
      </c>
      <c r="M22" s="8">
        <v>0</v>
      </c>
      <c r="N22" s="5" t="s">
        <v>47</v>
      </c>
      <c r="O22" s="8">
        <v>5250000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5" t="s">
        <v>260</v>
      </c>
      <c r="X22" s="5" t="s">
        <v>47</v>
      </c>
      <c r="Y22" s="1" t="s">
        <v>47</v>
      </c>
      <c r="Z22" s="1" t="s">
        <v>47</v>
      </c>
      <c r="AA22" s="9"/>
      <c r="AB22" s="1" t="s">
        <v>47</v>
      </c>
    </row>
    <row r="23" spans="1:28" ht="30" hidden="1" customHeight="1" x14ac:dyDescent="0.3">
      <c r="A23" s="5" t="s">
        <v>188</v>
      </c>
      <c r="B23" s="5" t="s">
        <v>89</v>
      </c>
      <c r="C23" s="5" t="s">
        <v>90</v>
      </c>
      <c r="D23" s="7" t="s">
        <v>48</v>
      </c>
      <c r="E23" s="8">
        <v>50000000</v>
      </c>
      <c r="F23" s="5" t="s">
        <v>239</v>
      </c>
      <c r="G23" s="8">
        <v>0</v>
      </c>
      <c r="H23" s="5" t="s">
        <v>47</v>
      </c>
      <c r="I23" s="8">
        <v>0</v>
      </c>
      <c r="J23" s="5" t="s">
        <v>47</v>
      </c>
      <c r="K23" s="8">
        <v>0</v>
      </c>
      <c r="L23" s="5" t="s">
        <v>47</v>
      </c>
      <c r="M23" s="8">
        <v>0</v>
      </c>
      <c r="N23" s="5" t="s">
        <v>47</v>
      </c>
      <c r="O23" s="8">
        <v>50000000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5" t="s">
        <v>261</v>
      </c>
      <c r="X23" s="5" t="s">
        <v>64</v>
      </c>
      <c r="Y23" s="1" t="s">
        <v>47</v>
      </c>
      <c r="Z23" s="1" t="s">
        <v>47</v>
      </c>
      <c r="AA23" s="9"/>
      <c r="AB23" s="1" t="s">
        <v>47</v>
      </c>
    </row>
    <row r="24" spans="1:28" ht="30" hidden="1" customHeight="1" x14ac:dyDescent="0.3">
      <c r="A24" s="5" t="s">
        <v>190</v>
      </c>
      <c r="B24" s="5" t="s">
        <v>91</v>
      </c>
      <c r="C24" s="5" t="s">
        <v>92</v>
      </c>
      <c r="D24" s="7" t="s">
        <v>48</v>
      </c>
      <c r="E24" s="8">
        <v>220000000</v>
      </c>
      <c r="F24" s="5" t="s">
        <v>239</v>
      </c>
      <c r="G24" s="8">
        <v>0</v>
      </c>
      <c r="H24" s="5" t="s">
        <v>47</v>
      </c>
      <c r="I24" s="8">
        <v>0</v>
      </c>
      <c r="J24" s="5" t="s">
        <v>47</v>
      </c>
      <c r="K24" s="8">
        <v>0</v>
      </c>
      <c r="L24" s="5" t="s">
        <v>47</v>
      </c>
      <c r="M24" s="8">
        <v>0</v>
      </c>
      <c r="N24" s="5" t="s">
        <v>47</v>
      </c>
      <c r="O24" s="8">
        <v>220000000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5" t="s">
        <v>262</v>
      </c>
      <c r="X24" s="5" t="s">
        <v>64</v>
      </c>
      <c r="Y24" s="1" t="s">
        <v>47</v>
      </c>
      <c r="Z24" s="1" t="s">
        <v>47</v>
      </c>
      <c r="AA24" s="9"/>
      <c r="AB24" s="1" t="s">
        <v>47</v>
      </c>
    </row>
    <row r="25" spans="1:28" ht="30" hidden="1" customHeight="1" x14ac:dyDescent="0.3">
      <c r="A25" s="5" t="s">
        <v>147</v>
      </c>
      <c r="B25" s="5" t="s">
        <v>93</v>
      </c>
      <c r="C25" s="5" t="s">
        <v>94</v>
      </c>
      <c r="D25" s="7" t="s">
        <v>55</v>
      </c>
      <c r="E25" s="8">
        <v>7610000</v>
      </c>
      <c r="F25" s="5" t="s">
        <v>234</v>
      </c>
      <c r="G25" s="8">
        <v>4643000</v>
      </c>
      <c r="H25" s="5" t="s">
        <v>235</v>
      </c>
      <c r="I25" s="8">
        <v>0</v>
      </c>
      <c r="J25" s="5" t="s">
        <v>47</v>
      </c>
      <c r="K25" s="8">
        <v>0</v>
      </c>
      <c r="L25" s="5" t="s">
        <v>47</v>
      </c>
      <c r="M25" s="8">
        <v>0</v>
      </c>
      <c r="N25" s="5" t="s">
        <v>47</v>
      </c>
      <c r="O25" s="8">
        <v>4643000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5" t="s">
        <v>263</v>
      </c>
      <c r="X25" s="5" t="s">
        <v>47</v>
      </c>
      <c r="Y25" s="1" t="s">
        <v>47</v>
      </c>
      <c r="Z25" s="1" t="s">
        <v>47</v>
      </c>
      <c r="AA25" s="9"/>
      <c r="AB25" s="1" t="s">
        <v>47</v>
      </c>
    </row>
    <row r="26" spans="1:28" ht="30" hidden="1" customHeight="1" x14ac:dyDescent="0.3">
      <c r="A26" s="5" t="s">
        <v>148</v>
      </c>
      <c r="B26" s="5" t="s">
        <v>95</v>
      </c>
      <c r="C26" s="5" t="s">
        <v>94</v>
      </c>
      <c r="D26" s="7" t="s">
        <v>55</v>
      </c>
      <c r="E26" s="8">
        <v>7610000</v>
      </c>
      <c r="F26" s="5" t="s">
        <v>234</v>
      </c>
      <c r="G26" s="8">
        <v>4643000</v>
      </c>
      <c r="H26" s="5" t="s">
        <v>235</v>
      </c>
      <c r="I26" s="8">
        <v>0</v>
      </c>
      <c r="J26" s="5" t="s">
        <v>47</v>
      </c>
      <c r="K26" s="8">
        <v>0</v>
      </c>
      <c r="L26" s="5" t="s">
        <v>47</v>
      </c>
      <c r="M26" s="8">
        <v>0</v>
      </c>
      <c r="N26" s="5" t="s">
        <v>47</v>
      </c>
      <c r="O26" s="8">
        <v>4643000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5" t="s">
        <v>264</v>
      </c>
      <c r="X26" s="5" t="s">
        <v>47</v>
      </c>
      <c r="Y26" s="1" t="s">
        <v>47</v>
      </c>
      <c r="Z26" s="1" t="s">
        <v>47</v>
      </c>
      <c r="AA26" s="9"/>
      <c r="AB26" s="1" t="s">
        <v>47</v>
      </c>
    </row>
    <row r="27" spans="1:28" ht="30" hidden="1" customHeight="1" x14ac:dyDescent="0.3">
      <c r="A27" s="5" t="s">
        <v>149</v>
      </c>
      <c r="B27" s="5" t="s">
        <v>96</v>
      </c>
      <c r="C27" s="5" t="s">
        <v>94</v>
      </c>
      <c r="D27" s="7" t="s">
        <v>55</v>
      </c>
      <c r="E27" s="8">
        <v>7610000</v>
      </c>
      <c r="F27" s="5" t="s">
        <v>234</v>
      </c>
      <c r="G27" s="8">
        <v>4643000</v>
      </c>
      <c r="H27" s="5" t="s">
        <v>235</v>
      </c>
      <c r="I27" s="8">
        <v>0</v>
      </c>
      <c r="J27" s="5" t="s">
        <v>47</v>
      </c>
      <c r="K27" s="8">
        <v>0</v>
      </c>
      <c r="L27" s="5" t="s">
        <v>47</v>
      </c>
      <c r="M27" s="8">
        <v>0</v>
      </c>
      <c r="N27" s="5" t="s">
        <v>47</v>
      </c>
      <c r="O27" s="8">
        <v>4643000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5" t="s">
        <v>265</v>
      </c>
      <c r="X27" s="5" t="s">
        <v>47</v>
      </c>
      <c r="Y27" s="1" t="s">
        <v>47</v>
      </c>
      <c r="Z27" s="1" t="s">
        <v>47</v>
      </c>
      <c r="AA27" s="9"/>
      <c r="AB27" s="1" t="s">
        <v>47</v>
      </c>
    </row>
    <row r="28" spans="1:28" ht="30" hidden="1" customHeight="1" x14ac:dyDescent="0.3">
      <c r="A28" s="5" t="s">
        <v>150</v>
      </c>
      <c r="B28" s="5" t="s">
        <v>97</v>
      </c>
      <c r="C28" s="5" t="s">
        <v>98</v>
      </c>
      <c r="D28" s="7" t="s">
        <v>55</v>
      </c>
      <c r="E28" s="8">
        <v>4010000</v>
      </c>
      <c r="F28" s="5" t="s">
        <v>266</v>
      </c>
      <c r="G28" s="8">
        <v>4660000</v>
      </c>
      <c r="H28" s="5" t="s">
        <v>267</v>
      </c>
      <c r="I28" s="8">
        <v>4260000</v>
      </c>
      <c r="J28" s="5" t="s">
        <v>268</v>
      </c>
      <c r="K28" s="8">
        <v>0</v>
      </c>
      <c r="L28" s="5" t="s">
        <v>47</v>
      </c>
      <c r="M28" s="8">
        <v>0</v>
      </c>
      <c r="N28" s="5" t="s">
        <v>47</v>
      </c>
      <c r="O28" s="8">
        <v>4010000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5" t="s">
        <v>269</v>
      </c>
      <c r="X28" s="5" t="s">
        <v>47</v>
      </c>
      <c r="Y28" s="1" t="s">
        <v>47</v>
      </c>
      <c r="Z28" s="1" t="s">
        <v>47</v>
      </c>
      <c r="AA28" s="9"/>
      <c r="AB28" s="1" t="s">
        <v>47</v>
      </c>
    </row>
    <row r="29" spans="1:28" ht="30" hidden="1" customHeight="1" x14ac:dyDescent="0.3">
      <c r="A29" s="5" t="s">
        <v>151</v>
      </c>
      <c r="B29" s="5" t="s">
        <v>99</v>
      </c>
      <c r="C29" s="5" t="s">
        <v>100</v>
      </c>
      <c r="D29" s="7" t="s">
        <v>55</v>
      </c>
      <c r="E29" s="8">
        <v>12500000</v>
      </c>
      <c r="F29" s="5" t="s">
        <v>266</v>
      </c>
      <c r="G29" s="8">
        <v>14500000</v>
      </c>
      <c r="H29" s="5" t="s">
        <v>267</v>
      </c>
      <c r="I29" s="8">
        <v>13250000</v>
      </c>
      <c r="J29" s="5" t="s">
        <v>268</v>
      </c>
      <c r="K29" s="8">
        <v>0</v>
      </c>
      <c r="L29" s="5" t="s">
        <v>47</v>
      </c>
      <c r="M29" s="8">
        <v>0</v>
      </c>
      <c r="N29" s="5" t="s">
        <v>47</v>
      </c>
      <c r="O29" s="8">
        <v>12500000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5" t="s">
        <v>270</v>
      </c>
      <c r="X29" s="5" t="s">
        <v>47</v>
      </c>
      <c r="Y29" s="1" t="s">
        <v>47</v>
      </c>
      <c r="Z29" s="1" t="s">
        <v>47</v>
      </c>
      <c r="AA29" s="9"/>
      <c r="AB29" s="1" t="s">
        <v>47</v>
      </c>
    </row>
    <row r="30" spans="1:28" ht="30" hidden="1" customHeight="1" x14ac:dyDescent="0.3">
      <c r="A30" s="5" t="s">
        <v>152</v>
      </c>
      <c r="B30" s="5" t="s">
        <v>101</v>
      </c>
      <c r="C30" s="5" t="s">
        <v>102</v>
      </c>
      <c r="D30" s="7" t="s">
        <v>55</v>
      </c>
      <c r="E30" s="8">
        <v>1000000</v>
      </c>
      <c r="F30" s="5" t="s">
        <v>235</v>
      </c>
      <c r="G30" s="8">
        <v>0</v>
      </c>
      <c r="H30" s="5" t="s">
        <v>47</v>
      </c>
      <c r="I30" s="8">
        <v>0</v>
      </c>
      <c r="J30" s="5" t="s">
        <v>47</v>
      </c>
      <c r="K30" s="8">
        <v>0</v>
      </c>
      <c r="L30" s="5" t="s">
        <v>47</v>
      </c>
      <c r="M30" s="8">
        <v>0</v>
      </c>
      <c r="N30" s="5" t="s">
        <v>47</v>
      </c>
      <c r="O30" s="8">
        <v>1000000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5" t="s">
        <v>271</v>
      </c>
      <c r="X30" s="5" t="s">
        <v>47</v>
      </c>
      <c r="Y30" s="1" t="s">
        <v>47</v>
      </c>
      <c r="Z30" s="1" t="s">
        <v>47</v>
      </c>
      <c r="AA30" s="9"/>
      <c r="AB30" s="1" t="s">
        <v>47</v>
      </c>
    </row>
    <row r="31" spans="1:28" ht="30" hidden="1" customHeight="1" x14ac:dyDescent="0.3">
      <c r="A31" s="5" t="s">
        <v>153</v>
      </c>
      <c r="B31" s="5" t="s">
        <v>103</v>
      </c>
      <c r="C31" s="5" t="s">
        <v>104</v>
      </c>
      <c r="D31" s="7" t="s">
        <v>55</v>
      </c>
      <c r="E31" s="8">
        <v>9030000</v>
      </c>
      <c r="F31" s="5" t="s">
        <v>266</v>
      </c>
      <c r="G31" s="8">
        <v>10480000</v>
      </c>
      <c r="H31" s="5" t="s">
        <v>267</v>
      </c>
      <c r="I31" s="8">
        <v>9580000</v>
      </c>
      <c r="J31" s="5" t="s">
        <v>268</v>
      </c>
      <c r="K31" s="8">
        <v>0</v>
      </c>
      <c r="L31" s="5" t="s">
        <v>47</v>
      </c>
      <c r="M31" s="8">
        <v>0</v>
      </c>
      <c r="N31" s="5" t="s">
        <v>47</v>
      </c>
      <c r="O31" s="8">
        <v>9030000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5" t="s">
        <v>272</v>
      </c>
      <c r="X31" s="5" t="s">
        <v>47</v>
      </c>
      <c r="Y31" s="1" t="s">
        <v>47</v>
      </c>
      <c r="Z31" s="1" t="s">
        <v>47</v>
      </c>
      <c r="AA31" s="9"/>
      <c r="AB31" s="1" t="s">
        <v>47</v>
      </c>
    </row>
    <row r="32" spans="1:28" ht="30" hidden="1" customHeight="1" x14ac:dyDescent="0.3">
      <c r="A32" s="5" t="s">
        <v>154</v>
      </c>
      <c r="B32" s="5" t="s">
        <v>105</v>
      </c>
      <c r="C32" s="5" t="s">
        <v>106</v>
      </c>
      <c r="D32" s="7" t="s">
        <v>55</v>
      </c>
      <c r="E32" s="8">
        <v>9650000</v>
      </c>
      <c r="F32" s="5" t="s">
        <v>266</v>
      </c>
      <c r="G32" s="8">
        <v>11200000</v>
      </c>
      <c r="H32" s="5" t="s">
        <v>267</v>
      </c>
      <c r="I32" s="8">
        <v>10230000</v>
      </c>
      <c r="J32" s="5" t="s">
        <v>268</v>
      </c>
      <c r="K32" s="8">
        <v>0</v>
      </c>
      <c r="L32" s="5" t="s">
        <v>47</v>
      </c>
      <c r="M32" s="8">
        <v>0</v>
      </c>
      <c r="N32" s="5" t="s">
        <v>47</v>
      </c>
      <c r="O32" s="8">
        <v>9650000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5" t="s">
        <v>273</v>
      </c>
      <c r="X32" s="5" t="s">
        <v>47</v>
      </c>
      <c r="Y32" s="1" t="s">
        <v>47</v>
      </c>
      <c r="Z32" s="1" t="s">
        <v>47</v>
      </c>
      <c r="AA32" s="9"/>
      <c r="AB32" s="1" t="s">
        <v>47</v>
      </c>
    </row>
    <row r="33" spans="1:28" ht="30" hidden="1" customHeight="1" x14ac:dyDescent="0.3">
      <c r="A33" s="5" t="s">
        <v>155</v>
      </c>
      <c r="B33" s="5" t="s">
        <v>107</v>
      </c>
      <c r="C33" s="5" t="s">
        <v>98</v>
      </c>
      <c r="D33" s="7" t="s">
        <v>55</v>
      </c>
      <c r="E33" s="8">
        <v>4010000</v>
      </c>
      <c r="F33" s="5" t="s">
        <v>266</v>
      </c>
      <c r="G33" s="8">
        <v>4660000</v>
      </c>
      <c r="H33" s="5" t="s">
        <v>267</v>
      </c>
      <c r="I33" s="8">
        <v>4260000</v>
      </c>
      <c r="J33" s="5" t="s">
        <v>268</v>
      </c>
      <c r="K33" s="8">
        <v>0</v>
      </c>
      <c r="L33" s="5" t="s">
        <v>47</v>
      </c>
      <c r="M33" s="8">
        <v>0</v>
      </c>
      <c r="N33" s="5" t="s">
        <v>47</v>
      </c>
      <c r="O33" s="8">
        <v>4010000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5" t="s">
        <v>274</v>
      </c>
      <c r="X33" s="5" t="s">
        <v>47</v>
      </c>
      <c r="Y33" s="1" t="s">
        <v>47</v>
      </c>
      <c r="Z33" s="1" t="s">
        <v>47</v>
      </c>
      <c r="AA33" s="9"/>
      <c r="AB33" s="1" t="s">
        <v>47</v>
      </c>
    </row>
    <row r="34" spans="1:28" ht="30" hidden="1" customHeight="1" x14ac:dyDescent="0.3">
      <c r="A34" s="5" t="s">
        <v>156</v>
      </c>
      <c r="B34" s="5" t="s">
        <v>108</v>
      </c>
      <c r="C34" s="5" t="s">
        <v>106</v>
      </c>
      <c r="D34" s="7" t="s">
        <v>55</v>
      </c>
      <c r="E34" s="8">
        <v>10550000</v>
      </c>
      <c r="F34" s="5" t="s">
        <v>266</v>
      </c>
      <c r="G34" s="8">
        <v>12240000</v>
      </c>
      <c r="H34" s="5" t="s">
        <v>267</v>
      </c>
      <c r="I34" s="8">
        <v>11190000</v>
      </c>
      <c r="J34" s="5" t="s">
        <v>268</v>
      </c>
      <c r="K34" s="8">
        <v>0</v>
      </c>
      <c r="L34" s="5" t="s">
        <v>47</v>
      </c>
      <c r="M34" s="8">
        <v>0</v>
      </c>
      <c r="N34" s="5" t="s">
        <v>47</v>
      </c>
      <c r="O34" s="8">
        <v>10550000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5" t="s">
        <v>275</v>
      </c>
      <c r="X34" s="5" t="s">
        <v>47</v>
      </c>
      <c r="Y34" s="1" t="s">
        <v>47</v>
      </c>
      <c r="Z34" s="1" t="s">
        <v>47</v>
      </c>
      <c r="AA34" s="9"/>
      <c r="AB34" s="1" t="s">
        <v>47</v>
      </c>
    </row>
    <row r="35" spans="1:28" ht="30" hidden="1" customHeight="1" x14ac:dyDescent="0.3">
      <c r="A35" s="5" t="s">
        <v>157</v>
      </c>
      <c r="B35" s="5" t="s">
        <v>109</v>
      </c>
      <c r="C35" s="5" t="s">
        <v>110</v>
      </c>
      <c r="D35" s="7" t="s">
        <v>48</v>
      </c>
      <c r="E35" s="8">
        <v>2500000</v>
      </c>
      <c r="F35" s="5" t="s">
        <v>266</v>
      </c>
      <c r="G35" s="8">
        <v>2900000</v>
      </c>
      <c r="H35" s="5" t="s">
        <v>267</v>
      </c>
      <c r="I35" s="8">
        <v>2650000</v>
      </c>
      <c r="J35" s="5" t="s">
        <v>268</v>
      </c>
      <c r="K35" s="8">
        <v>0</v>
      </c>
      <c r="L35" s="5" t="s">
        <v>47</v>
      </c>
      <c r="M35" s="8">
        <v>0</v>
      </c>
      <c r="N35" s="5" t="s">
        <v>47</v>
      </c>
      <c r="O35" s="8">
        <v>2500000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5" t="s">
        <v>276</v>
      </c>
      <c r="X35" s="5" t="s">
        <v>47</v>
      </c>
      <c r="Y35" s="1" t="s">
        <v>47</v>
      </c>
      <c r="Z35" s="1" t="s">
        <v>47</v>
      </c>
      <c r="AA35" s="9"/>
      <c r="AB35" s="1" t="s">
        <v>47</v>
      </c>
    </row>
    <row r="36" spans="1:28" ht="30" hidden="1" customHeight="1" x14ac:dyDescent="0.3">
      <c r="A36" s="5" t="s">
        <v>192</v>
      </c>
      <c r="B36" s="5" t="s">
        <v>111</v>
      </c>
      <c r="C36" s="5" t="s">
        <v>112</v>
      </c>
      <c r="D36" s="7" t="s">
        <v>48</v>
      </c>
      <c r="E36" s="8">
        <v>65400000</v>
      </c>
      <c r="F36" s="5" t="s">
        <v>277</v>
      </c>
      <c r="G36" s="8">
        <v>40250000</v>
      </c>
      <c r="H36" s="5" t="s">
        <v>278</v>
      </c>
      <c r="I36" s="8">
        <v>44500000</v>
      </c>
      <c r="J36" s="5" t="s">
        <v>279</v>
      </c>
      <c r="K36" s="8">
        <v>0</v>
      </c>
      <c r="L36" s="5" t="s">
        <v>47</v>
      </c>
      <c r="M36" s="8">
        <v>0</v>
      </c>
      <c r="N36" s="5" t="s">
        <v>47</v>
      </c>
      <c r="O36" s="8">
        <v>40250000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5" t="s">
        <v>280</v>
      </c>
      <c r="X36" s="5" t="s">
        <v>167</v>
      </c>
      <c r="Y36" s="1" t="s">
        <v>47</v>
      </c>
      <c r="Z36" s="1" t="s">
        <v>47</v>
      </c>
      <c r="AA36" s="9"/>
      <c r="AB36" s="1" t="s">
        <v>47</v>
      </c>
    </row>
    <row r="37" spans="1:28" ht="30" hidden="1" customHeight="1" x14ac:dyDescent="0.3">
      <c r="A37" s="5" t="s">
        <v>158</v>
      </c>
      <c r="B37" s="5" t="s">
        <v>113</v>
      </c>
      <c r="C37" s="5" t="s">
        <v>114</v>
      </c>
      <c r="D37" s="7" t="s">
        <v>55</v>
      </c>
      <c r="E37" s="8">
        <v>2015000</v>
      </c>
      <c r="F37" s="5" t="s">
        <v>279</v>
      </c>
      <c r="G37" s="8">
        <v>1450000</v>
      </c>
      <c r="H37" s="5" t="s">
        <v>277</v>
      </c>
      <c r="I37" s="8">
        <v>0</v>
      </c>
      <c r="J37" s="5" t="s">
        <v>47</v>
      </c>
      <c r="K37" s="8">
        <v>0</v>
      </c>
      <c r="L37" s="5" t="s">
        <v>47</v>
      </c>
      <c r="M37" s="8">
        <v>0</v>
      </c>
      <c r="N37" s="5" t="s">
        <v>47</v>
      </c>
      <c r="O37" s="8">
        <v>1450000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5" t="s">
        <v>281</v>
      </c>
      <c r="X37" s="5" t="s">
        <v>47</v>
      </c>
      <c r="Y37" s="1" t="s">
        <v>47</v>
      </c>
      <c r="Z37" s="1" t="s">
        <v>47</v>
      </c>
      <c r="AA37" s="9"/>
      <c r="AB37" s="1" t="s">
        <v>47</v>
      </c>
    </row>
    <row r="38" spans="1:28" ht="30" hidden="1" customHeight="1" x14ac:dyDescent="0.3">
      <c r="A38" s="5" t="s">
        <v>159</v>
      </c>
      <c r="B38" s="5" t="s">
        <v>115</v>
      </c>
      <c r="C38" s="5" t="s">
        <v>116</v>
      </c>
      <c r="D38" s="7" t="s">
        <v>55</v>
      </c>
      <c r="E38" s="8">
        <v>6130000</v>
      </c>
      <c r="F38" s="5" t="s">
        <v>247</v>
      </c>
      <c r="G38" s="8">
        <v>6540000</v>
      </c>
      <c r="H38" s="5" t="s">
        <v>282</v>
      </c>
      <c r="I38" s="8">
        <v>0</v>
      </c>
      <c r="J38" s="5" t="s">
        <v>47</v>
      </c>
      <c r="K38" s="8">
        <v>0</v>
      </c>
      <c r="L38" s="5" t="s">
        <v>47</v>
      </c>
      <c r="M38" s="8">
        <v>0</v>
      </c>
      <c r="N38" s="5" t="s">
        <v>47</v>
      </c>
      <c r="O38" s="8">
        <v>6130000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5" t="s">
        <v>283</v>
      </c>
      <c r="X38" s="5" t="s">
        <v>47</v>
      </c>
      <c r="Y38" s="1" t="s">
        <v>47</v>
      </c>
      <c r="Z38" s="1" t="s">
        <v>47</v>
      </c>
      <c r="AA38" s="9"/>
      <c r="AB38" s="1" t="s">
        <v>47</v>
      </c>
    </row>
    <row r="39" spans="1:28" ht="30" hidden="1" customHeight="1" x14ac:dyDescent="0.3">
      <c r="A39" s="5" t="s">
        <v>160</v>
      </c>
      <c r="B39" s="5" t="s">
        <v>117</v>
      </c>
      <c r="C39" s="5" t="s">
        <v>118</v>
      </c>
      <c r="D39" s="7" t="s">
        <v>48</v>
      </c>
      <c r="E39" s="8">
        <v>6000000</v>
      </c>
      <c r="F39" s="5" t="s">
        <v>284</v>
      </c>
      <c r="G39" s="8">
        <v>6000000</v>
      </c>
      <c r="H39" s="5" t="s">
        <v>229</v>
      </c>
      <c r="I39" s="8">
        <v>0</v>
      </c>
      <c r="J39" s="5" t="s">
        <v>47</v>
      </c>
      <c r="K39" s="8">
        <v>0</v>
      </c>
      <c r="L39" s="5" t="s">
        <v>47</v>
      </c>
      <c r="M39" s="8">
        <v>0</v>
      </c>
      <c r="N39" s="5" t="s">
        <v>47</v>
      </c>
      <c r="O39" s="8">
        <v>6000000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5" t="s">
        <v>285</v>
      </c>
      <c r="X39" s="5" t="s">
        <v>47</v>
      </c>
      <c r="Y39" s="1" t="s">
        <v>47</v>
      </c>
      <c r="Z39" s="1" t="s">
        <v>47</v>
      </c>
      <c r="AA39" s="9"/>
      <c r="AB39" s="1" t="s">
        <v>47</v>
      </c>
    </row>
    <row r="40" spans="1:28" ht="30" hidden="1" customHeight="1" x14ac:dyDescent="0.3">
      <c r="A40" s="5" t="s">
        <v>161</v>
      </c>
      <c r="B40" s="5" t="s">
        <v>119</v>
      </c>
      <c r="C40" s="5" t="s">
        <v>120</v>
      </c>
      <c r="D40" s="7" t="s">
        <v>55</v>
      </c>
      <c r="E40" s="8">
        <v>4070000</v>
      </c>
      <c r="F40" s="5" t="s">
        <v>286</v>
      </c>
      <c r="G40" s="8">
        <v>7829000</v>
      </c>
      <c r="H40" s="5" t="s">
        <v>287</v>
      </c>
      <c r="I40" s="8">
        <v>0</v>
      </c>
      <c r="J40" s="5" t="s">
        <v>47</v>
      </c>
      <c r="K40" s="8">
        <v>0</v>
      </c>
      <c r="L40" s="5" t="s">
        <v>47</v>
      </c>
      <c r="M40" s="8">
        <v>0</v>
      </c>
      <c r="N40" s="5" t="s">
        <v>47</v>
      </c>
      <c r="O40" s="8">
        <v>4070000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5" t="s">
        <v>288</v>
      </c>
      <c r="X40" s="5" t="s">
        <v>47</v>
      </c>
      <c r="Y40" s="1" t="s">
        <v>47</v>
      </c>
      <c r="Z40" s="1" t="s">
        <v>47</v>
      </c>
      <c r="AA40" s="9"/>
      <c r="AB40" s="1" t="s">
        <v>47</v>
      </c>
    </row>
    <row r="41" spans="1:28" ht="30" hidden="1" customHeight="1" x14ac:dyDescent="0.3">
      <c r="A41" s="5" t="s">
        <v>194</v>
      </c>
      <c r="B41" s="5" t="s">
        <v>121</v>
      </c>
      <c r="C41" s="5" t="s">
        <v>122</v>
      </c>
      <c r="D41" s="7" t="s">
        <v>48</v>
      </c>
      <c r="E41" s="8">
        <v>110000000</v>
      </c>
      <c r="F41" s="5" t="s">
        <v>289</v>
      </c>
      <c r="G41" s="8">
        <v>113000000</v>
      </c>
      <c r="H41" s="5" t="s">
        <v>290</v>
      </c>
      <c r="I41" s="8">
        <v>130000000</v>
      </c>
      <c r="J41" s="5" t="s">
        <v>291</v>
      </c>
      <c r="K41" s="8">
        <v>0</v>
      </c>
      <c r="L41" s="5" t="s">
        <v>47</v>
      </c>
      <c r="M41" s="8">
        <v>0</v>
      </c>
      <c r="N41" s="5" t="s">
        <v>47</v>
      </c>
      <c r="O41" s="8">
        <v>110000000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5" t="s">
        <v>292</v>
      </c>
      <c r="X41" s="5" t="s">
        <v>167</v>
      </c>
      <c r="Y41" s="1" t="s">
        <v>47</v>
      </c>
      <c r="Z41" s="1" t="s">
        <v>47</v>
      </c>
      <c r="AA41" s="9"/>
      <c r="AB41" s="1" t="s">
        <v>47</v>
      </c>
    </row>
    <row r="42" spans="1:28" ht="30" hidden="1" customHeight="1" x14ac:dyDescent="0.3">
      <c r="A42" s="5" t="s">
        <v>196</v>
      </c>
      <c r="B42" s="44" t="s">
        <v>123</v>
      </c>
      <c r="C42" s="44" t="s">
        <v>124</v>
      </c>
      <c r="D42" s="46" t="s">
        <v>48</v>
      </c>
      <c r="E42" s="47">
        <v>63000000</v>
      </c>
      <c r="F42" s="44" t="s">
        <v>226</v>
      </c>
      <c r="G42" s="47">
        <v>44500000</v>
      </c>
      <c r="H42" s="44" t="s">
        <v>293</v>
      </c>
      <c r="I42" s="47">
        <v>0</v>
      </c>
      <c r="J42" s="44" t="s">
        <v>47</v>
      </c>
      <c r="K42" s="47">
        <v>0</v>
      </c>
      <c r="L42" s="44" t="s">
        <v>47</v>
      </c>
      <c r="M42" s="47">
        <v>0</v>
      </c>
      <c r="N42" s="44" t="s">
        <v>47</v>
      </c>
      <c r="O42" s="47">
        <v>44500000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5" t="s">
        <v>294</v>
      </c>
      <c r="X42" s="5" t="s">
        <v>167</v>
      </c>
      <c r="Y42" s="1" t="s">
        <v>47</v>
      </c>
      <c r="Z42" s="1" t="s">
        <v>47</v>
      </c>
      <c r="AA42" s="9"/>
      <c r="AB42" s="1" t="s">
        <v>47</v>
      </c>
    </row>
    <row r="43" spans="1:28" ht="30" hidden="1" customHeight="1" x14ac:dyDescent="0.3">
      <c r="A43" s="5" t="s">
        <v>162</v>
      </c>
      <c r="B43" s="5" t="s">
        <v>125</v>
      </c>
      <c r="C43" s="5" t="s">
        <v>126</v>
      </c>
      <c r="D43" s="7" t="s">
        <v>55</v>
      </c>
      <c r="E43" s="8">
        <v>2710000</v>
      </c>
      <c r="F43" s="5" t="s">
        <v>286</v>
      </c>
      <c r="G43" s="8">
        <v>5309000</v>
      </c>
      <c r="H43" s="5" t="s">
        <v>287</v>
      </c>
      <c r="I43" s="8">
        <v>0</v>
      </c>
      <c r="J43" s="5" t="s">
        <v>47</v>
      </c>
      <c r="K43" s="8">
        <v>0</v>
      </c>
      <c r="L43" s="5" t="s">
        <v>47</v>
      </c>
      <c r="M43" s="8">
        <v>0</v>
      </c>
      <c r="N43" s="5" t="s">
        <v>47</v>
      </c>
      <c r="O43" s="8">
        <v>2710000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5" t="s">
        <v>295</v>
      </c>
      <c r="X43" s="5" t="s">
        <v>47</v>
      </c>
      <c r="Y43" s="1" t="s">
        <v>47</v>
      </c>
      <c r="Z43" s="1" t="s">
        <v>47</v>
      </c>
      <c r="AA43" s="9"/>
      <c r="AB43" s="1" t="s">
        <v>47</v>
      </c>
    </row>
    <row r="44" spans="1:28" ht="30" hidden="1" customHeight="1" x14ac:dyDescent="0.3">
      <c r="A44" s="5" t="s">
        <v>163</v>
      </c>
      <c r="B44" s="5" t="s">
        <v>127</v>
      </c>
      <c r="C44" s="5" t="s">
        <v>128</v>
      </c>
      <c r="D44" s="7" t="s">
        <v>55</v>
      </c>
      <c r="E44" s="8">
        <v>75000000</v>
      </c>
      <c r="F44" s="5" t="s">
        <v>226</v>
      </c>
      <c r="G44" s="8">
        <v>36000000</v>
      </c>
      <c r="H44" s="5" t="s">
        <v>227</v>
      </c>
      <c r="I44" s="8">
        <v>0</v>
      </c>
      <c r="J44" s="5" t="s">
        <v>47</v>
      </c>
      <c r="K44" s="8">
        <v>0</v>
      </c>
      <c r="L44" s="5" t="s">
        <v>47</v>
      </c>
      <c r="M44" s="8">
        <v>0</v>
      </c>
      <c r="N44" s="5" t="s">
        <v>47</v>
      </c>
      <c r="O44" s="8">
        <v>36000000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5" t="s">
        <v>296</v>
      </c>
      <c r="X44" s="5" t="s">
        <v>47</v>
      </c>
      <c r="Y44" s="1" t="s">
        <v>47</v>
      </c>
      <c r="Z44" s="1" t="s">
        <v>47</v>
      </c>
      <c r="AA44" s="9"/>
      <c r="AB44" s="1" t="s">
        <v>47</v>
      </c>
    </row>
    <row r="45" spans="1:28" ht="30" hidden="1" customHeight="1" x14ac:dyDescent="0.3">
      <c r="A45" s="5" t="s">
        <v>198</v>
      </c>
      <c r="B45" s="5" t="s">
        <v>129</v>
      </c>
      <c r="C45" s="5" t="s">
        <v>130</v>
      </c>
      <c r="D45" s="7" t="s">
        <v>48</v>
      </c>
      <c r="E45" s="8">
        <v>210000000</v>
      </c>
      <c r="F45" s="5" t="s">
        <v>226</v>
      </c>
      <c r="G45" s="8">
        <v>87000000</v>
      </c>
      <c r="H45" s="5" t="s">
        <v>227</v>
      </c>
      <c r="I45" s="8">
        <v>0</v>
      </c>
      <c r="J45" s="5" t="s">
        <v>47</v>
      </c>
      <c r="K45" s="8">
        <v>0</v>
      </c>
      <c r="L45" s="5" t="s">
        <v>47</v>
      </c>
      <c r="M45" s="8">
        <v>0</v>
      </c>
      <c r="N45" s="5" t="s">
        <v>47</v>
      </c>
      <c r="O45" s="8">
        <v>87000000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5" t="s">
        <v>297</v>
      </c>
      <c r="X45" s="5" t="s">
        <v>167</v>
      </c>
      <c r="Y45" s="1" t="s">
        <v>47</v>
      </c>
      <c r="Z45" s="1" t="s">
        <v>47</v>
      </c>
      <c r="AA45" s="9"/>
      <c r="AB45" s="1" t="s">
        <v>47</v>
      </c>
    </row>
    <row r="46" spans="1:28" ht="30" hidden="1" customHeight="1" x14ac:dyDescent="0.3">
      <c r="A46" s="5" t="s">
        <v>200</v>
      </c>
      <c r="B46" s="5" t="s">
        <v>131</v>
      </c>
      <c r="C46" s="5" t="s">
        <v>132</v>
      </c>
      <c r="D46" s="7" t="s">
        <v>48</v>
      </c>
      <c r="E46" s="8">
        <v>61000000</v>
      </c>
      <c r="F46" s="5" t="s">
        <v>226</v>
      </c>
      <c r="G46" s="8">
        <v>41500000</v>
      </c>
      <c r="H46" s="5" t="s">
        <v>237</v>
      </c>
      <c r="I46" s="8">
        <v>0</v>
      </c>
      <c r="J46" s="5" t="s">
        <v>47</v>
      </c>
      <c r="K46" s="8">
        <v>0</v>
      </c>
      <c r="L46" s="5" t="s">
        <v>47</v>
      </c>
      <c r="M46" s="8">
        <v>0</v>
      </c>
      <c r="N46" s="5" t="s">
        <v>47</v>
      </c>
      <c r="O46" s="8">
        <v>41500000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5" t="s">
        <v>298</v>
      </c>
      <c r="X46" s="5" t="s">
        <v>167</v>
      </c>
      <c r="Y46" s="1" t="s">
        <v>47</v>
      </c>
      <c r="Z46" s="1" t="s">
        <v>47</v>
      </c>
      <c r="AA46" s="9"/>
      <c r="AB46" s="1" t="s">
        <v>47</v>
      </c>
    </row>
    <row r="47" spans="1:28" ht="30" hidden="1" customHeight="1" x14ac:dyDescent="0.3">
      <c r="A47" s="5" t="s">
        <v>202</v>
      </c>
      <c r="B47" s="5" t="s">
        <v>133</v>
      </c>
      <c r="C47" s="5" t="s">
        <v>134</v>
      </c>
      <c r="D47" s="7" t="s">
        <v>55</v>
      </c>
      <c r="E47" s="8">
        <v>9746667</v>
      </c>
      <c r="F47" s="5" t="s">
        <v>299</v>
      </c>
      <c r="G47" s="8">
        <v>0</v>
      </c>
      <c r="H47" s="5" t="s">
        <v>47</v>
      </c>
      <c r="I47" s="8">
        <v>0</v>
      </c>
      <c r="J47" s="5" t="s">
        <v>47</v>
      </c>
      <c r="K47" s="8">
        <v>0</v>
      </c>
      <c r="L47" s="5" t="s">
        <v>47</v>
      </c>
      <c r="M47" s="8">
        <v>0</v>
      </c>
      <c r="N47" s="5" t="s">
        <v>47</v>
      </c>
      <c r="O47" s="8">
        <v>9746667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5" t="s">
        <v>300</v>
      </c>
      <c r="X47" s="5" t="s">
        <v>167</v>
      </c>
      <c r="Y47" s="1" t="s">
        <v>47</v>
      </c>
      <c r="Z47" s="1" t="s">
        <v>47</v>
      </c>
      <c r="AA47" s="9"/>
      <c r="AB47" s="1" t="s">
        <v>47</v>
      </c>
    </row>
    <row r="48" spans="1:28" ht="30" hidden="1" customHeight="1" x14ac:dyDescent="0.3">
      <c r="A48" s="5" t="s">
        <v>204</v>
      </c>
      <c r="B48" s="5" t="s">
        <v>135</v>
      </c>
      <c r="C48" s="5" t="s">
        <v>134</v>
      </c>
      <c r="D48" s="7" t="s">
        <v>55</v>
      </c>
      <c r="E48" s="8">
        <v>9746667</v>
      </c>
      <c r="F48" s="5" t="s">
        <v>299</v>
      </c>
      <c r="G48" s="8">
        <v>0</v>
      </c>
      <c r="H48" s="5" t="s">
        <v>47</v>
      </c>
      <c r="I48" s="8">
        <v>0</v>
      </c>
      <c r="J48" s="5" t="s">
        <v>47</v>
      </c>
      <c r="K48" s="8">
        <v>0</v>
      </c>
      <c r="L48" s="5" t="s">
        <v>47</v>
      </c>
      <c r="M48" s="8">
        <v>0</v>
      </c>
      <c r="N48" s="5" t="s">
        <v>47</v>
      </c>
      <c r="O48" s="8">
        <v>9746667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5" t="s">
        <v>301</v>
      </c>
      <c r="X48" s="5" t="s">
        <v>167</v>
      </c>
      <c r="Y48" s="1" t="s">
        <v>47</v>
      </c>
      <c r="Z48" s="1" t="s">
        <v>47</v>
      </c>
      <c r="AA48" s="9"/>
      <c r="AB48" s="1" t="s">
        <v>47</v>
      </c>
    </row>
    <row r="49" spans="1:28" ht="30" hidden="1" customHeight="1" x14ac:dyDescent="0.3">
      <c r="A49" s="5" t="s">
        <v>206</v>
      </c>
      <c r="B49" s="5" t="s">
        <v>136</v>
      </c>
      <c r="C49" s="5" t="s">
        <v>134</v>
      </c>
      <c r="D49" s="7" t="s">
        <v>55</v>
      </c>
      <c r="E49" s="8">
        <v>9746667</v>
      </c>
      <c r="F49" s="5" t="s">
        <v>299</v>
      </c>
      <c r="G49" s="8">
        <v>0</v>
      </c>
      <c r="H49" s="5" t="s">
        <v>47</v>
      </c>
      <c r="I49" s="8">
        <v>0</v>
      </c>
      <c r="J49" s="5" t="s">
        <v>47</v>
      </c>
      <c r="K49" s="8">
        <v>0</v>
      </c>
      <c r="L49" s="5" t="s">
        <v>47</v>
      </c>
      <c r="M49" s="8">
        <v>0</v>
      </c>
      <c r="N49" s="5" t="s">
        <v>47</v>
      </c>
      <c r="O49" s="8">
        <v>9746667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5" t="s">
        <v>302</v>
      </c>
      <c r="X49" s="5" t="s">
        <v>167</v>
      </c>
      <c r="Y49" s="1" t="s">
        <v>47</v>
      </c>
      <c r="Z49" s="1" t="s">
        <v>47</v>
      </c>
      <c r="AA49" s="9"/>
      <c r="AB49" s="1" t="s">
        <v>47</v>
      </c>
    </row>
    <row r="50" spans="1:28" ht="30" hidden="1" customHeight="1" thickBot="1" x14ac:dyDescent="0.35">
      <c r="A50" s="5" t="s">
        <v>208</v>
      </c>
      <c r="B50" s="49" t="s">
        <v>137</v>
      </c>
      <c r="C50" s="49" t="s">
        <v>138</v>
      </c>
      <c r="D50" s="50" t="s">
        <v>48</v>
      </c>
      <c r="E50" s="51">
        <v>370000000</v>
      </c>
      <c r="F50" s="49" t="s">
        <v>303</v>
      </c>
      <c r="G50" s="51">
        <v>385000000</v>
      </c>
      <c r="H50" s="49" t="s">
        <v>304</v>
      </c>
      <c r="I50" s="51">
        <v>0</v>
      </c>
      <c r="J50" s="49" t="s">
        <v>47</v>
      </c>
      <c r="K50" s="51">
        <v>0</v>
      </c>
      <c r="L50" s="49" t="s">
        <v>47</v>
      </c>
      <c r="M50" s="51">
        <v>0</v>
      </c>
      <c r="N50" s="49" t="s">
        <v>47</v>
      </c>
      <c r="O50" s="51">
        <v>370000000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49" t="s">
        <v>305</v>
      </c>
      <c r="X50" s="49" t="s">
        <v>167</v>
      </c>
      <c r="Y50" s="1" t="s">
        <v>47</v>
      </c>
      <c r="Z50" s="1" t="s">
        <v>47</v>
      </c>
      <c r="AA50" s="9"/>
      <c r="AB50" s="1" t="s">
        <v>47</v>
      </c>
    </row>
    <row r="51" spans="1:28" ht="30" customHeight="1" thickBot="1" x14ac:dyDescent="0.35">
      <c r="A51" s="48" t="s">
        <v>210</v>
      </c>
      <c r="B51" s="55" t="s">
        <v>310</v>
      </c>
      <c r="C51" s="56" t="s">
        <v>313</v>
      </c>
      <c r="D51" s="57" t="s">
        <v>48</v>
      </c>
      <c r="E51" s="58">
        <v>3500000</v>
      </c>
      <c r="F51" s="56"/>
      <c r="G51" s="58">
        <v>0</v>
      </c>
      <c r="H51" s="56" t="s">
        <v>47</v>
      </c>
      <c r="I51" s="58">
        <v>0</v>
      </c>
      <c r="J51" s="56" t="s">
        <v>47</v>
      </c>
      <c r="K51" s="58">
        <v>0</v>
      </c>
      <c r="L51" s="56" t="s">
        <v>47</v>
      </c>
      <c r="M51" s="58">
        <v>0</v>
      </c>
      <c r="N51" s="56" t="s">
        <v>47</v>
      </c>
      <c r="O51" s="58">
        <f>E51</f>
        <v>3500000</v>
      </c>
      <c r="P51" s="58">
        <v>0</v>
      </c>
      <c r="Q51" s="58">
        <v>0</v>
      </c>
      <c r="R51" s="58">
        <v>0</v>
      </c>
      <c r="S51" s="58">
        <v>0</v>
      </c>
      <c r="T51" s="58">
        <v>0</v>
      </c>
      <c r="U51" s="58">
        <v>0</v>
      </c>
      <c r="V51" s="58">
        <v>0</v>
      </c>
      <c r="W51" s="56"/>
      <c r="X51" s="59" t="s">
        <v>167</v>
      </c>
      <c r="Y51" s="1" t="s">
        <v>47</v>
      </c>
      <c r="Z51" s="1" t="s">
        <v>47</v>
      </c>
      <c r="AA51" s="9"/>
      <c r="AB51" s="1" t="s">
        <v>47</v>
      </c>
    </row>
    <row r="52" spans="1:28" ht="30" customHeight="1" thickBot="1" x14ac:dyDescent="0.35">
      <c r="A52" s="48"/>
      <c r="B52" s="60" t="s">
        <v>311</v>
      </c>
      <c r="C52" s="41" t="s">
        <v>314</v>
      </c>
      <c r="D52" s="53" t="s">
        <v>309</v>
      </c>
      <c r="E52" s="54">
        <v>2500000</v>
      </c>
      <c r="F52" s="56"/>
      <c r="G52" s="54"/>
      <c r="H52" s="41"/>
      <c r="I52" s="54"/>
      <c r="J52" s="41"/>
      <c r="K52" s="54"/>
      <c r="L52" s="41"/>
      <c r="M52" s="54"/>
      <c r="N52" s="41"/>
      <c r="O52" s="54">
        <f t="shared" ref="O52:O53" si="0">E52</f>
        <v>2500000</v>
      </c>
      <c r="P52" s="54"/>
      <c r="Q52" s="54"/>
      <c r="R52" s="54"/>
      <c r="S52" s="54"/>
      <c r="T52" s="54"/>
      <c r="U52" s="54"/>
      <c r="V52" s="54"/>
      <c r="W52" s="41"/>
      <c r="X52" s="61" t="s">
        <v>167</v>
      </c>
      <c r="Y52" s="1"/>
      <c r="Z52" s="1"/>
      <c r="AA52" s="9"/>
      <c r="AB52" s="1"/>
    </row>
    <row r="53" spans="1:28" ht="30" customHeight="1" thickBot="1" x14ac:dyDescent="0.35">
      <c r="A53" s="48"/>
      <c r="B53" s="62" t="s">
        <v>312</v>
      </c>
      <c r="C53" s="63" t="s">
        <v>315</v>
      </c>
      <c r="D53" s="64" t="s">
        <v>309</v>
      </c>
      <c r="E53" s="65">
        <v>5600000</v>
      </c>
      <c r="F53" s="56"/>
      <c r="G53" s="65"/>
      <c r="H53" s="63"/>
      <c r="I53" s="65"/>
      <c r="J53" s="63"/>
      <c r="K53" s="65"/>
      <c r="L53" s="63"/>
      <c r="M53" s="65"/>
      <c r="N53" s="63"/>
      <c r="O53" s="65">
        <f t="shared" si="0"/>
        <v>5600000</v>
      </c>
      <c r="P53" s="65"/>
      <c r="Q53" s="65"/>
      <c r="R53" s="65"/>
      <c r="S53" s="65"/>
      <c r="T53" s="65"/>
      <c r="U53" s="65"/>
      <c r="V53" s="65"/>
      <c r="W53" s="63"/>
      <c r="X53" s="66" t="s">
        <v>167</v>
      </c>
      <c r="Y53" s="1"/>
      <c r="Z53" s="1"/>
      <c r="AA53" s="9"/>
      <c r="AB53" s="1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공종별내역서(견적 포함)</vt:lpstr>
      <vt:lpstr>단가대비표</vt:lpstr>
      <vt:lpstr>'공종별내역서(견적 포함)'!Print_Area</vt:lpstr>
      <vt:lpstr>단가대비표!Print_Area</vt:lpstr>
      <vt:lpstr>'공종별내역서(견적 포함)'!Print_Titles</vt:lpstr>
      <vt:lpstr>단가대비표!Print_Titles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2025-07-16T01:17:17Z</cp:lastPrinted>
  <dcterms:created xsi:type="dcterms:W3CDTF">2024-02-26T07:48:45Z</dcterms:created>
  <dcterms:modified xsi:type="dcterms:W3CDTF">2026-07-15T02:02:25Z</dcterms:modified>
</cp:coreProperties>
</file>