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종로주방기구\"/>
    </mc:Choice>
  </mc:AlternateContent>
  <x:bookViews>
    <x:workbookView xWindow="0" yWindow="0" windowWidth="28545" windowHeight="11865" firstSheet="1" activeTab="1"/>
  </x:bookViews>
  <x:sheets>
    <x:sheet name="원가" sheetId="1" state="hidden" r:id="rId4"/>
    <x:sheet name="내역서" sheetId="2" r:id="rId5"/>
    <x:sheet name="내채구" sheetId="3" state="hidden" r:id="rId6"/>
  </x:sheets>
  <x:definedNames>
    <x:definedName name="_xlnm._FilterDatabase" localSheetId="1" hidden="1">내역서!$A$4:$K$124</x:definedName>
    <x:definedName name="_xlnm._FilterDatabase" localSheetId="2" hidden="1">내채구!$A$1:$Q$376</x:definedName>
    <x:definedName name="ㅁ1">내역서!#REF!</x:definedName>
    <x:definedName name="_xlnm.Print_Area" localSheetId="0">원가!$A$1:$F$31</x:definedName>
    <x:definedName name="_xlnm.Print_Area" localSheetId="1">내역서!$D$1:$K$30</x:definedName>
    <x:definedName name="_xlnm.Print_Area" localSheetId="2">내채구!$D$1:$P$55</x:definedName>
    <x:definedName name="_xlnm.Print_Titles" localSheetId="1">내역서!$1:$3</x:definedName>
    <x:definedName name="_xlnm.Print_Titles" localSheetId="2">내채구!$1:$3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<x:sst xmlns:r="http://schemas.openxmlformats.org/officeDocument/2006/relationships" xmlns:c="http://schemas.openxmlformats.org/drawingml/2006/chart" xmlns:x="http://schemas.openxmlformats.org/spreadsheetml/2006/main" count="801" uniqueCount="239">
  <x:si>
    <x:t>이                                                      윤</x:t>
  </x:si>
  <x:si>
    <x:t>관                급               금                액</x:t>
  </x:si>
  <x:si>
    <x:t>도                급               금                액</x:t>
  </x:si>
  <x:si>
    <x:t>부           가           가           치           세</x:t>
  </x:si>
  <x:si>
    <x:t>분           담           금           공           사</x:t>
  </x:si>
  <x:si>
    <x:t>일           반           관           리           비</x:t>
  </x:si>
  <x:si>
    <x:t>결                정               금                액</x:t>
  </x:si>
  <x:si>
    <x:t>공                 급                가               액</x:t>
  </x:si>
  <x:si>
    <x:t>공    사    원    가    계    산    서</x:t>
  </x:si>
  <x:si>
    <x:t>[공사명]  서울구로경찰서 청사 신축공사(기계설비)</x:t>
  </x:si>
  <x:si>
    <x:t>[소                         계]</x:t>
  </x:si>
  <x:si>
    <x:t>가스튀김기/31liter's/바스켓x2ea/배유통x1ea</x:t>
  </x:si>
  <x:si>
    <x:t xml:space="preserve"> [소                        계]</x:t>
  </x:si>
  <x:si>
    <x:t>보존식냉동고/110liter's605*570*954</x:t>
  </x:si>
  <x:si>
    <x:t>600*900*850</x:t>
  </x:si>
  <x:si>
    <x:t>800*500*15</x:t>
  </x:si>
  <x:si>
    <x:t xml:space="preserve">  계의 6%</x:t>
  </x:si>
  <x:si>
    <x:t>합    계</x:t>
  </x:si>
  <x:si>
    <x:t>금   액</x:t>
  </x:si>
  <x:si>
    <x:t>D125</x:t>
  </x:si>
  <x:si>
    <x:t>작업대/선반</x:t>
  </x:si>
  <x:si>
    <x:t>0101</x:t>
  </x:si>
  <x:si>
    <x:t>경    비</x:t>
  </x:si>
  <x:si>
    <x:t>설 계 내 역</x:t>
  </x:si>
  <x:si>
    <x:t>재  료  비</x:t>
  </x:si>
  <x:si>
    <x:t>규   격</x:t>
  </x:si>
  <x:si>
    <x:t>수  량</x:t>
  </x:si>
  <x:si>
    <x:t>작업대/삽입형</x:t>
  </x:si>
  <x:si>
    <x:t>4종팬x6ea</x:t>
  </x:si>
  <x:si>
    <x:t>D100</x:t>
  </x:si>
  <x:si>
    <x:t>D150</x:t>
  </x:si>
  <x:si>
    <x:t>SINGLE</x:t>
  </x:si>
  <x:si>
    <x:t>혼합수전</x:t>
  </x:si>
  <x:si>
    <x:t>노  무  비</x:t>
  </x:si>
  <x:si>
    <x:t>단   가</x:t>
  </x:si>
  <x:si>
    <x:t>품   명</x:t>
  </x:si>
  <x:si>
    <x:t>D200</x:t>
  </x:si>
  <x:si>
    <x:t>0107</x:t>
  </x:si>
  <x:si>
    <x:t>A34</x:t>
  </x:si>
  <x:si>
    <x:t>15M</x:t>
  </x:si>
  <x:si>
    <x:t>NO</x:t>
  </x:si>
  <x:si>
    <x:t>D32</x:t>
  </x:si>
  <x:si>
    <x:t>계</x:t>
  </x:si>
  <x:si>
    <x:t>D40</x:t>
  </x:si>
  <x:si>
    <x:t>EA</x:t>
  </x:si>
  <x:si>
    <x:t>A65</x:t>
  </x:si>
  <x:si>
    <x:t>A31</x:t>
  </x:si>
  <x:si>
    <x:t/>
  </x:si>
  <x:si>
    <x:t>비 고</x:t>
  </x:si>
  <x:si>
    <x:t>A14</x:t>
  </x:si>
  <x:si>
    <x:t>A38</x:t>
  </x:si>
  <x:si>
    <x:t>D80</x:t>
  </x:si>
  <x:si>
    <x:t>단가</x:t>
  </x:si>
  <x:si>
    <x:t>단위</x:t>
  </x:si>
  <x:si>
    <x:t>D65</x:t>
  </x:si>
  <x:si>
    <x:t>금액</x:t>
  </x:si>
  <x:si>
    <x:t>코드</x:t>
  </x:si>
  <x:si>
    <x:t>개소</x:t>
  </x:si>
  <x:si>
    <x:t>A42</x:t>
  </x:si>
  <x:si>
    <x:t>D50</x:t>
  </x:si>
  <x:si>
    <x:t>B20</x:t>
  </x:si>
  <x:si>
    <x:t>A10</x:t>
  </x:si>
  <x:si>
    <x:t>D75</x:t>
  </x:si>
  <x:si>
    <x:t>B17</x:t>
  </x:si>
  <x:si>
    <x:t>B05</x:t>
  </x:si>
  <x:si>
    <x:t>A50</x:t>
  </x:si>
  <x:si>
    <x:t>D25</x:t>
  </x:si>
  <x:si>
    <x:t>A51</x:t>
  </x:si>
  <x:si>
    <x:t>A09</x:t>
  </x:si>
  <x:si>
    <x:t>A47</x:t>
  </x:si>
  <x:si>
    <x:t>M</x:t>
  </x:si>
  <x:si>
    <x:t>A54</x:t>
  </x:si>
  <x:si>
    <x:t>A39</x:t>
  </x:si>
  <x:si>
    <x:t>D15</x:t>
  </x:si>
  <x:si>
    <x:t>공종</x:t>
  </x:si>
  <x:si>
    <x:t>A46</x:t>
  </x:si>
  <x:si>
    <x:t>비고</x:t>
  </x:si>
  <x:si>
    <x:t>뒷백</x:t>
  </x:si>
  <x:si>
    <x:t>B06</x:t>
  </x:si>
  <x:si>
    <x:t>C07</x:t>
  </x:si>
  <x:si>
    <x:t>D20</x:t>
  </x:si>
  <x:si>
    <x:t>A02</x:t>
  </x:si>
  <x:si>
    <x:t>A45</x:t>
  </x:si>
  <x:si>
    <x:t>수량</x:t>
  </x:si>
  <x:si>
    <x:t>A52</x:t>
  </x:si>
  <x:si>
    <x:t xml:space="preserve">공사명 [ 서울구로경찰서 청사 신축공사 ] [ 기계설비공사 ] </x:t>
  </x:si>
  <x:si>
    <x:t>350*750*850</x:t>
  </x:si>
  <x:si>
    <x:t>소독발판/노출형</x:t>
  </x:si>
  <x:si>
    <x:t>600*750*850</x:t>
  </x:si>
  <x:si>
    <x:t>C-100/C-810</x:t>
  </x:si>
  <x:si>
    <x:t>RFA-M30G</x:t>
  </x:si>
  <x:si>
    <x:t>냉동실/내외부STS</x:t>
  </x:si>
  <x:si>
    <x:t>MM014485160</x:t>
  </x:si>
  <x:si>
    <x:t>노    무    비</x:t>
  </x:si>
  <x:si>
    <x:t>MM014485162</x:t>
  </x:si>
  <x:si>
    <x:t>순 공 사 원 가</x:t>
  </x:si>
  <x:si>
    <x:t>MM014485165</x:t>
  </x:si>
  <x:si>
    <x:t>주방기구설치공사</x:t>
  </x:si>
  <x:si>
    <x:t>605*570*954</x:t>
  </x:si>
  <x:si>
    <x:t>TP241223068</x:t>
  </x:si>
  <x:si>
    <x:t>잔반처리대/삽입형</x:t>
  </x:si>
  <x:si>
    <x:t>오븐받침대/팬가이드</x:t>
  </x:si>
  <x:si>
    <x:t>산업안전보건관리비</x:t>
  </x:si>
  <x:si>
    <x:t>정수필터/오븐용</x:t>
  </x:si>
  <x:si>
    <x:t>일반,타공,코팅,그릴</x:t>
  </x:si>
  <x:si>
    <x:t>700*750*750</x:t>
  </x:si>
  <x:si>
    <x:t>T. A. B 공 사</x:t>
  </x:si>
  <x:si>
    <x:t>냉장실/내외부STS</x:t>
  </x:si>
  <x:si>
    <x:t>MM014485163</x:t>
  </x:si>
  <x:si>
    <x:t>MM014485166</x:t>
  </x:si>
  <x:si>
    <x:t>MM014485175</x:t>
  </x:si>
  <x:si>
    <x:t>MM014485159</x:t>
  </x:si>
  <x:si>
    <x:t>MM014485167</x:t>
  </x:si>
  <x:si>
    <x:t>MM014485178</x:t>
  </x:si>
  <x:si>
    <x:t>MM014485174</x:t>
  </x:si>
  <x:si>
    <x:t>곡물깔판/STS</x:t>
  </x:si>
  <x:si>
    <x:t>MM014485176</x:t>
  </x:si>
  <x:si>
    <x:t>MM014485156</x:t>
  </x:si>
  <x:si>
    <x:t>TP241223036</x:t>
  </x:si>
  <x:si>
    <x:t>MM014485158</x:t>
  </x:si>
  <x:si>
    <x:t>MM014485172</x:t>
  </x:si>
  <x:si>
    <x:t>MM014485186</x:t>
  </x:si>
  <x:si>
    <x:t>MM014485173</x:t>
  </x:si>
  <x:si>
    <x:t>스니즈가드/강화유리</x:t>
  </x:si>
  <x:si>
    <x:t>TP241223002</x:t>
  </x:si>
  <x:si>
    <x:t>MM014485171</x:t>
  </x:si>
  <x:si>
    <x:t>MM014485184</x:t>
  </x:si>
  <x:si>
    <x:t>규       격</x:t>
  </x:si>
  <x:si>
    <x:t>MM014485168</x:t>
  </x:si>
  <x:si>
    <x:t>MM014485169</x:t>
  </x:si>
  <x:si>
    <x:t>MM014485164</x:t>
  </x:si>
  <x:si>
    <x:t>MM014485170</x:t>
  </x:si>
  <x:si>
    <x:t>MM014485177</x:t>
  </x:si>
  <x:si>
    <x:t>MM014485183</x:t>
  </x:si>
  <x:si>
    <x:t>TP241223032</x:t>
  </x:si>
  <x:si>
    <x:t>MM014485181</x:t>
  </x:si>
  <x:si>
    <x:t>MM014485180</x:t>
  </x:si>
  <x:si>
    <x:t>MM014485179</x:t>
  </x:si>
  <x:si>
    <x:t>MM014485182</x:t>
  </x:si>
  <x:si>
    <x:t>TP241223012</x:t>
  </x:si>
  <x:si>
    <x:t>TP241223008</x:t>
  </x:si>
  <x:si>
    <x:t>MM014485185</x:t>
  </x:si>
  <x:si>
    <x:t>MM014485161</x:t>
  </x:si>
  <x:si>
    <x:t>MM014485187</x:t>
  </x:si>
  <x:si>
    <x:t>TP241223006</x:t>
  </x:si>
  <x:si>
    <x:t>TP241223007</x:t>
  </x:si>
  <x:si>
    <x:t>MM014485188</x:t>
  </x:si>
  <x:si>
    <x:t>TP241223005</x:t>
  </x:si>
  <x:si>
    <x:t>내화채움구조(PVC관,벽체)D75</x:t>
  </x:si>
  <x:si>
    <x:t>내화채움구조(강관,벽체)D150</x:t>
  </x:si>
  <x:si>
    <x:t>소독발판/노출형800*500*15</x:t>
  </x:si>
  <x:si>
    <x:t>내화채움구조(강관,벽체)D32</x:t>
  </x:si>
  <x:si>
    <x:t xml:space="preserve"> (공급가액+T.A.B)의 10%</x:t>
  </x:si>
  <x:si>
    <x:t>내화채움구조(강관,바닥)D80</x:t>
  </x:si>
  <x:si>
    <x:t>내화채움구조(강관,벽체)D15</x:t>
  </x:si>
  <x:si>
    <x:t>내화채움구조(강관,바닥)D65</x:t>
  </x:si>
  <x:si>
    <x:t>내화채움구조(강관,벽체)D100</x:t>
  </x:si>
  <x:si>
    <x:t>내화채움구조(강관,바닥)D100</x:t>
  </x:si>
  <x:si>
    <x:t>내화채움구조(강관,벽체)D80</x:t>
  </x:si>
  <x:si>
    <x:t>보존식냉동고/110liter's</x:t>
  </x:si>
  <x:si>
    <x:t>내화채움구조(강관,바닥)D125</x:t>
  </x:si>
  <x:si>
    <x:t xml:space="preserve"> 주방기구 내역(종로경찰서) </x:t>
  </x:si>
  <x:si>
    <x:t xml:space="preserve"> 구    성    비 (%)</x:t>
  </x:si>
  <x:si>
    <x:t>내화채움구조(강관,벽체)D65</x:t>
  </x:si>
  <x:si>
    <x:t>내화채움구조(PVC관,벽체)D50</x:t>
  </x:si>
  <x:si>
    <x:t>[ 합           계 ]</x:t>
  </x:si>
  <x:si>
    <x:t>내화채움구조(PVC관,바닥)D100</x:t>
  </x:si>
  <x:si>
    <x:t>내화채움구조(강관,바닥)D40</x:t>
  </x:si>
  <x:si>
    <x:t>내화채움구조(강관,벽체)D40</x:t>
  </x:si>
  <x:si>
    <x:t>내화채움구조(강관,벽체)D200</x:t>
  </x:si>
  <x:si>
    <x:t xml:space="preserve">  (재료비+직노+기경)*0.5% </x:t>
  </x:si>
  <x:si>
    <x:t>청소용 워터릴/냉온수겸용15M</x:t>
  </x:si>
  <x:si>
    <x:t>내화채움구조(강관,바닥)D150</x:t>
  </x:si>
  <x:si>
    <x:t>내화채움구조(강관,바닥)D200</x:t>
  </x:si>
  <x:si>
    <x:t>내화채움구조(PVC관,바닥)D75</x:t>
  </x:si>
  <x:si>
    <x:t>내화채움구조(PVC관,벽체)D150</x:t>
  </x:si>
  <x:si>
    <x:t>내화채움구조(PVC관,벽체)D100</x:t>
  </x:si>
  <x:si>
    <x:t>내화채움구조(강관,바닥)D25</x:t>
  </x:si>
  <x:si>
    <x:t>A,B행과 마지막열은 지우지 마시오</x:t>
  </x:si>
  <x:si>
    <x:t xml:space="preserve">  (재료비+노무비)*5.2%</x:t>
  </x:si>
  <x:si>
    <x:t>내화채움구조(강관,바닥)D32</x:t>
  </x:si>
  <x:si>
    <x:t>내화채움구조(강관,벽체)D50</x:t>
  </x:si>
  <x:si>
    <x:t>내화채움구조(강관,벽체)D25</x:t>
  </x:si>
  <x:si>
    <x:t>내화채움구조(강관,벽체)D125</x:t>
  </x:si>
  <x:si>
    <x:t>내화채움구조(강관,벽체)D20</x:t>
  </x:si>
  <x:si>
    <x:t>내화채움구조(강관,바닥)D20</x:t>
  </x:si>
  <x:si>
    <x:t>내화채움구조(강관,바닥)D50</x:t>
  </x:si>
  <x:si>
    <x:t>내화채움구조(PVC관,바닥)D50</x:t>
  </x:si>
  <x:si>
    <x:t>내화채움구조(PVC관,바닥)D150</x:t>
  </x:si>
  <x:si>
    <x:t>냉장고/505liter's/유리도어-2</x:t>
  </x:si>
  <x:si>
    <x:t>기      타      경      비</x:t>
  </x:si>
  <x:si>
    <x:t>직    접    재    료    비</x:t>
  </x:si>
  <x:si>
    <x:t>환    경    보    전   비</x:t>
  </x:si>
  <x:si>
    <x:t>고    용    보    험   료</x:t>
  </x:si>
  <x:si>
    <x:t>산    재    보    험   료</x:t>
  </x:si>
  <x:si>
    <x:t>간    접    노    무    비</x:t>
  </x:si>
  <x:si>
    <x:t>End Of File(Ver 6.0)</x:t>
  </x:si>
  <x:si>
    <x:t>음식보온고/투시창/508liter's</x:t>
  </x:si>
  <x:si>
    <x:t xml:space="preserve">  (노무비+경비+일반관리비)*15%</x:t>
  </x:si>
  <x:si>
    <x:t>기      계      경      비</x:t>
  </x:si>
  <x:si>
    <x:t>롤인타입,반밀폐 콤프레셔,내외부STS</x:t>
  </x:si>
  <x:si>
    <x:t>곡물깔판/STS1200*600*300</x:t>
  </x:si>
  <x:si>
    <x:t>건    강    보    험   료</x:t>
  </x:si>
  <x:si>
    <x:t>직    접    노    무    비</x:t>
  </x:si>
  <x:si>
    <x:t xml:space="preserve">  금                액</x:t>
  </x:si>
  <x:si>
    <x:t>연    금    보    험   료</x:t>
  </x:si>
  <x:si>
    <x:t>내화채움구조(PVC관,벽체)</x:t>
  </x:si>
  <x:si>
    <x:t>내화채움구조(강관,바닥)</x:t>
  </x:si>
  <x:si>
    <x:t>내화채움구조(PVC관,바닥)</x:t>
  </x:si>
  <x:si>
    <x:t>2900*2800*3000</x:t>
  </x:si>
  <x:si>
    <x:t>1200*600*300</x:t>
  </x:si>
  <x:si>
    <x:t>재     료     비</x:t>
  </x:si>
  <x:si>
    <x:t xml:space="preserve"> 부가가치세,조달수수료포함</x:t>
  </x:si>
  <x:si>
    <x:t>작 업 설 . 부 산 물 등</x:t>
  </x:si>
  <x:si>
    <x:t xml:space="preserve">  직접노무비의 12.6%</x:t>
  </x:si>
  <x:si>
    <x:t>품          명</x:t>
  </x:si>
  <x:si>
    <x:t>내화채움구조(덕트,벽체)</x:t>
  </x:si>
  <x:si>
    <x:t>600*135*1000</x:t>
  </x:si>
  <x:si>
    <x:t xml:space="preserve">  직접노무비의 2.3%</x:t>
  </x:si>
  <x:si>
    <x:t>내화채움구조(강관,벽체)</x:t>
  </x:si>
  <x:si>
    <x:t>경           비</x:t>
  </x:si>
  <x:si>
    <x:t xml:space="preserve">  노무비의 3.56%</x:t>
  </x:si>
  <x:si>
    <x:t>1200*300*250</x:t>
  </x:si>
  <x:si>
    <x:t>내화채움구조(덕트,바닥)</x:t>
  </x:si>
  <x:si>
    <x:t>640*800*1910</x:t>
  </x:si>
  <x:si>
    <x:t xml:space="preserve"> 비         고</x:t>
  </x:si>
  <x:si>
    <x:t>청소용 워터릴/냉온수겸용</x:t>
  </x:si>
  <x:si>
    <x:t>1000*900*600</x:t>
  </x:si>
  <x:si>
    <x:t xml:space="preserve">  노무비의 1.01%</x:t>
  </x:si>
  <x:si>
    <x:t>노인 장기 요양 보험료</x:t>
  </x:si>
  <x:si>
    <x:t xml:space="preserve">  건강보험료*12.95%</x:t>
  </x:si>
  <x:si>
    <x:t xml:space="preserve">  직접노무비의 4.5%</x:t>
  </x:si>
  <x:si>
    <x:t>퇴 직  공 제  부 금 비</x:t>
  </x:si>
  <x:si>
    <x:t>2650*2800*3000</x:t>
  </x:si>
  <x:si>
    <x:t xml:space="preserve">  직접노무비의 3.545%</x:t>
  </x:si>
  <x:si>
    <x:t>냉동실/내외부STS2650*2800*3000</x:t>
  </x:si>
  <x:si>
    <x:t>[소                       계]</x:t>
  </x:si>
  <x:si>
    <x:t>냉장실/내외부STS2900*2800*3000</x:t>
  </x:si>
  <x:si>
    <x:t xml:space="preserve">  (재료비+직노)*1.86%+5,349,000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</x:si>
</x:sst>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_ "/>
    <x:numFmt numFmtId="165" formatCode="#,##0.00_ "/>
    <x:numFmt numFmtId="166" formatCode="#,##0_);[Red]\(#,##0\)"/>
    <x:numFmt numFmtId="167" formatCode="\ * #,###\ ;\ @\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6"/>
      <x:color rgb="ff000000"/>
      <x:b val="1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7e6e6"/>
        <x:bgColor indexed="64"/>
      </x:patternFill>
    </x:fill>
    <x:fill>
      <x:patternFill patternType="solid">
        <x:fgColor rgb="ffbfbfbf"/>
        <x:bgColor indexed="64"/>
      </x:patternFill>
    </x:fill>
  </x:fills>
  <x:borders count="3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8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3" fontId="6" fillId="0" borderId="0">
      <x:alignment horizontal="general" vertical="bottom"/>
    </x:xf>
    <x:xf numFmtId="41" fontId="6" fillId="0" borderId="0">
      <x:alignment horizontal="general" vertical="bottom"/>
    </x:xf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10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7" fillId="0" borderId="0" xfId="0" applyNumberFormat="1" applyFont="1">
      <x:alignment horizontal="general" vertical="center"/>
    </x:xf>
    <x:xf numFmtId="164" fontId="0" fillId="0" borderId="1" xfId="0" quotePrefix="1" applyNumberFormat="1" applyBorder="1">
      <x:alignment horizontal="general" vertical="center"/>
    </x:xf>
    <x:xf numFmtId="164" fontId="0" fillId="0" borderId="1" xfId="0" applyNumberFormat="1" applyBorder="1">
      <x:alignment horizontal="general" vertical="center"/>
    </x:xf>
    <x:xf numFmtId="164" fontId="8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/>
        </x:xf>
      </mc:Fallback>
    </mc:AlternateContent>
    <x:xf numFmtId="164" fontId="7" fillId="0" borderId="1" xfId="0" applyNumberFormat="1" applyFont="1" applyBorder="1">
      <x:alignment horizontal="general" vertical="center"/>
    </x:xf>
    <x:xf numFmtId="0" fontId="7" fillId="0" borderId="2" xfId="0" quotePrefix="1" applyNumberFormat="1" applyFont="1" applyBorder="1">
      <x:alignment horizontal="general" vertical="center"/>
    </x:xf>
    <x:xf numFmtId="165" fontId="0" fillId="0" borderId="1" xfId="0" quotePrefix="1" applyNumberFormat="1" applyBorder="1">
      <x:alignment horizontal="general" vertical="center"/>
    </x:xf>
    <x:xf numFmtId="0" fontId="0" fillId="0" borderId="1" xfId="0" applyNumberFormat="1" applyBorder="1">
      <x:alignment horizontal="general" vertical="center"/>
    </x:xf>
    <x:xf numFmtId="164" fontId="0" fillId="2" borderId="1" xfId="0" quotePrefix="1" applyNumberFormat="1" applyFill="1" applyBorder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9" fillId="0" borderId="0" xfId="1" applyNumberFormat="1" applyFont="1" applyAlignment="1">
      <x:alignment horizontal="general" vertical="center"/>
    </x:xf>
    <x:xf numFmtId="0" fontId="10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6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6" xfId="2" applyNumberFormat="1" applyFont="1" applyBorder="1" applyAlignment="1">
          <x:alignment horizontal="right" vertical="center"/>
        </x:xf>
      </mc:Fallback>
    </mc:AlternateContent>
    <x:xf numFmtId="0" fontId="0" fillId="0" borderId="6" xfId="1" applyNumberFormat="1" applyFont="1" applyBorder="1" applyAlignment="1">
      <x:alignment horizontal="general" vertical="center"/>
    </x:xf>
    <x:xf numFmtId="0" fontId="0" fillId="0" borderId="7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2" applyNumberFormat="1" applyFont="1" applyBorder="1" applyAlignment="1">
          <x:alignment horizontal="right" vertical="center"/>
        </x:xf>
      </mc:Fallback>
    </mc:AlternateContent>
    <x:xf numFmtId="0" fontId="0" fillId="0" borderId="1" xfId="1" applyNumberFormat="1" applyFont="1" applyBorder="1" applyAlignment="1">
      <x:alignment horizontal="general" vertical="center"/>
    </x:xf>
    <x:xf numFmtId="0" fontId="0" fillId="0" borderId="9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1" applyNumberFormat="1" applyFont="1" applyBorder="1" applyAlignment="1">
          <x:alignment horizontal="center" vertical="center"/>
        </x:xf>
      </mc:Fallback>
    </mc:AlternateContent>
    <x:xf numFmtId="0" fontId="0" fillId="0" borderId="1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12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2" applyNumberFormat="1" applyFont="1" applyBorder="1" applyAlignment="1">
          <x:alignment horizontal="right" vertical="center"/>
        </x:xf>
      </mc:Fallback>
    </mc:AlternateContent>
    <x:xf numFmtId="0" fontId="0" fillId="0" borderId="13" xfId="1" applyNumberFormat="1" applyFont="1" applyBorder="1" applyAlignment="1">
      <x:alignment horizontal="general" vertical="center"/>
    </x:xf>
    <x:xf numFmtId="0" fontId="0" fillId="0" borderId="14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0" xfId="3" applyNumberFormat="1" applyFont="1" applyAlignment="1">
          <x:alignment horizontal="right" vertical="center"/>
        </x:xf>
      </mc:Fallback>
    </mc:AlternateContent>
    <x:xf numFmtId="0" fontId="12" fillId="0" borderId="1" xfId="4" applyNumberFormat="1" applyFont="1" applyBorder="1" applyAlignment="1">
      <x:alignment horizontal="general" vertical="center" wrapText="1"/>
    </x:xf>
    <x:xf numFmtId="164" fontId="8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quotePrefix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quotePrefix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quotePrefix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quotePrefix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ill="1" applyBorder="1" applyAlignment="1">
          <x:alignment horizontal="center" vertical="center"/>
        </x:xf>
      </mc:Fallback>
    </mc:AlternateContent>
    <x:xf numFmtId="164" fontId="0" fillId="3" borderId="1" xfId="0" quotePrefix="1" applyNumberFormat="1" applyFill="1" applyBorder="1">
      <x:alignment horizontal="general" vertical="center"/>
    </x:xf>
    <x:xf numFmtId="0" fontId="0" fillId="3" borderId="0" xfId="0" applyNumberFormat="1" applyFill="1">
      <x:alignment horizontal="general" vertical="center"/>
    </x:xf>
    <x:xf numFmtId="0" fontId="13" fillId="0" borderId="1" xfId="4" quotePrefix="1" applyNumberFormat="1" applyFont="1" applyBorder="1" applyAlignment="1">
      <x:alignment horizontal="general" vertical="center" wrapText="1"/>
    </x:xf>
    <x:xf numFmtId="164" fontId="8" fillId="3" borderId="1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12" fillId="5" borderId="1" xfId="4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5" borderId="1" xfId="0" applyNumberFormat="1" applyFont="1" applyFill="1" applyBorder="1" applyAlignment="1">
          <x:alignment horizontal="center" vertical="center"/>
        </x:xf>
      </mc:Fallback>
    </mc:AlternateContent>
    <x:xf numFmtId="164" fontId="8" fillId="5" borderId="1" xfId="0" applyNumberFormat="1" applyFont="1" applyFill="1" applyBorder="1">
      <x:alignment horizontal="general" vertical="center"/>
    </x:xf>
    <x:xf numFmtId="164" fontId="0" fillId="5" borderId="1" xfId="0" quotePrefix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" xfId="4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4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" xfId="4" applyNumberFormat="1" applyFont="1" applyFill="1" applyBorder="1" applyAlignment="1">
          <x:alignment horizontal="center" vertical="center" wrapText="1"/>
        </x:xf>
      </mc:Fallback>
    </mc:AlternateContent>
    <x:xf numFmtId="41" fontId="8" fillId="5" borderId="1" xfId="0" quotePrefix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1" xfId="4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3" applyNumberFormat="1" applyFont="1" applyBorder="1" applyAlignment="1">
          <x:alignment horizontal="right" vertical="center"/>
        </x:xf>
      </mc:Fallback>
    </mc:AlternateContent>
    <x:xf numFmtId="41" fontId="0" fillId="0" borderId="1" xfId="7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41" fontId="0" fillId="3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7" fontId="0" fillId="0" borderId="1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164" fontId="0" fillId="0" borderId="1" xfId="0" quotePrefix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1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5" applyNumberFormat="1" applyFont="1" applyFill="1" applyBorder="1" applyAlignment="1">
          <x:alignment horizontal="right" vertical="center"/>
        </x:xf>
      </mc:Fallback>
    </mc:AlternateContent>
    <x:xf numFmtId="41" fontId="0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0" borderId="1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5" applyNumberFormat="1" applyFont="1" applyFill="1" applyBorder="1" applyAlignment="1">
          <x:alignment horizontal="right" vertical="center"/>
        </x:xf>
      </mc:Fallback>
    </mc:AlternateContent>
    <x:xf numFmtId="164" fontId="0" fillId="3" borderId="1" xfId="0" quotePrefix="1" applyNumberFormat="1" applyFont="1" applyFill="1" applyBorder="1" applyAlignment="1" applyProtection="1">
      <x:alignment horizontal="general" vertical="center"/>
    </x:xf>
    <x:xf numFmtId="41" fontId="0" fillId="0" borderId="1" xfId="6" applyNumberFormat="1" applyFont="1" applyBorder="1">
      <x:alignment horizontal="general" vertical="center"/>
    </x:xf>
    <x:xf numFmtId="41" fontId="0" fillId="0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x:xf numFmtId="0" fontId="11" fillId="0" borderId="24" xfId="1" applyNumberFormat="1" applyFont="1" applyBorder="1" applyAlignment="1">
      <x:alignment horizontal="general" vertical="center"/>
    </x:xf>
    <x:xf numFmtId="0" fontId="0" fillId="0" borderId="25" xfId="1" applyNumberFormat="1" applyFont="1" applyBorder="1" applyAlignment="1">
      <x:alignment horizontal="general" vertical="center"/>
    </x:xf>
    <x:xf numFmtId="0" fontId="0" fillId="0" borderId="26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27" xfId="1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7" xfId="1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8" xfId="1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8" xfId="1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9" xfId="1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9" xfId="1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9" xfId="0" applyNumberFormat="1" applyFont="1" applyBorder="1" applyAlignment="1">
          <x:alignment horizontal="center" vertical="center"/>
        </x:xf>
      </mc:Fallback>
    </mc:AlternateContent>
  </x:cellXfs>
  <x:cellStyles count="8">
    <x:cellStyle name="표준" xfId="0" builtinId="0"/>
    <x:cellStyle name="표준 3" xfId="1"/>
    <x:cellStyle name="쉼표 2" xfId="2"/>
    <x:cellStyle name="쉼표 [0] 2" xfId="3"/>
    <x:cellStyle name="표준 5" xfId="4"/>
    <x:cellStyle name="쉼표 [0] 10 4 2 2" xfId="5"/>
    <x:cellStyle name="쉼표 [0] 2 2" xfId="6"/>
    <x:cellStyle name="표준_911728-2(HOTEL LOTTE SEOUL 11-09-2005)" xfId="7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47625</xdr:colOff>
      <xdr:row>3</xdr:row>
      <xdr:rowOff>19050</xdr:rowOff>
    </xdr:from>
    <xdr:to>
      <xdr:col>2</xdr:col>
      <xdr:colOff>1971675</xdr:colOff>
      <xdr:row>3</xdr:row>
      <xdr:rowOff>209550</xdr:rowOff>
    </xdr:to>
    <xdr:sp fLocksText="1" fPublished="0">
      <xdr:nvSpPr>
        <xdr:cNvPr id="3" name="Line 2"/>
        <xdr:cNvSpPr>
          <a:spLocks noChangeShapeType="1"/>
        </xdr:cNvSpPr>
      </xdr:nvSpPr>
      <xdr:spPr>
        <a:xfrm>
          <a:off x="47625" y="685800"/>
          <a:ext cx="3762375" cy="190500"/>
        </a:xfrm>
        <a:prstGeom prst="line">
          <a:avLst/>
        </a:prstGeom>
        <a:noFill/>
        <a:ln w="9525">
          <a:solidFill>
            <a:srgbClr val="4b4b4b"/>
          </a:solidFill>
          <a:round/>
        </a:ln>
      </xdr:spPr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35"/>
  <x:sheetViews>
    <x:sheetView view="pageBreakPreview" topLeftCell="A1" zoomScaleNormal="100" zoomScaleSheetLayoutView="100" workbookViewId="0">
      <x:selection activeCell="D11" activeCellId="0" sqref="D11:D11"/>
    </x:sheetView>
  </x:sheetViews>
  <x:sheetFormatPr defaultColWidth="9.00390625" defaultRowHeight="16.5"/>
  <x:cols>
    <x:col min="1" max="1" width="8.75" style="17" customWidth="1"/>
    <x:col min="2" max="2" width="15.375" style="17" customWidth="1"/>
    <x:col min="3" max="3" width="26" style="17" customWidth="1"/>
    <x:col min="4" max="4" width="30.25" style="18" customWidth="1"/>
    <x:col min="5" max="5" width="35.875" style="17" customWidth="1"/>
    <x:col min="6" max="6" width="19.25" style="17" customWidth="1"/>
    <x:col min="7" max="256" width="9" style="17"/>
    <x:col min="257" max="257" width="8.75" style="17" customWidth="1"/>
    <x:col min="258" max="258" width="15.375" style="17" customWidth="1"/>
    <x:col min="259" max="259" width="26" style="17" customWidth="1"/>
    <x:col min="260" max="260" width="30.25" style="17" customWidth="1"/>
    <x:col min="261" max="261" width="35.875" style="17" customWidth="1"/>
    <x:col min="262" max="262" width="15.375" style="17" customWidth="1"/>
    <x:col min="263" max="512" width="9" style="17"/>
    <x:col min="513" max="513" width="8.75" style="17" customWidth="1"/>
    <x:col min="514" max="514" width="15.375" style="17" customWidth="1"/>
    <x:col min="515" max="515" width="26" style="17" customWidth="1"/>
    <x:col min="516" max="516" width="30.25" style="17" customWidth="1"/>
    <x:col min="517" max="517" width="35.875" style="17" customWidth="1"/>
    <x:col min="518" max="518" width="15.375" style="17" customWidth="1"/>
    <x:col min="519" max="768" width="9" style="17"/>
    <x:col min="769" max="769" width="8.75" style="17" customWidth="1"/>
    <x:col min="770" max="770" width="15.375" style="17" customWidth="1"/>
    <x:col min="771" max="771" width="26" style="17" customWidth="1"/>
    <x:col min="772" max="772" width="30.25" style="17" customWidth="1"/>
    <x:col min="773" max="773" width="35.875" style="17" customWidth="1"/>
    <x:col min="774" max="774" width="15.375" style="17" customWidth="1"/>
    <x:col min="775" max="1024" width="9" style="17"/>
    <x:col min="1025" max="1025" width="8.75" style="17" customWidth="1"/>
    <x:col min="1026" max="1026" width="15.375" style="17" customWidth="1"/>
    <x:col min="1027" max="1027" width="26" style="17" customWidth="1"/>
    <x:col min="1028" max="1028" width="30.25" style="17" customWidth="1"/>
    <x:col min="1029" max="1029" width="35.875" style="17" customWidth="1"/>
    <x:col min="1030" max="1030" width="15.375" style="17" customWidth="1"/>
    <x:col min="1031" max="1280" width="9" style="17"/>
    <x:col min="1281" max="1281" width="8.75" style="17" customWidth="1"/>
    <x:col min="1282" max="1282" width="15.375" style="17" customWidth="1"/>
    <x:col min="1283" max="1283" width="26" style="17" customWidth="1"/>
    <x:col min="1284" max="1284" width="30.25" style="17" customWidth="1"/>
    <x:col min="1285" max="1285" width="35.875" style="17" customWidth="1"/>
    <x:col min="1286" max="1286" width="15.375" style="17" customWidth="1"/>
    <x:col min="1287" max="1536" width="9" style="17"/>
    <x:col min="1537" max="1537" width="8.75" style="17" customWidth="1"/>
    <x:col min="1538" max="1538" width="15.375" style="17" customWidth="1"/>
    <x:col min="1539" max="1539" width="26" style="17" customWidth="1"/>
    <x:col min="1540" max="1540" width="30.25" style="17" customWidth="1"/>
    <x:col min="1541" max="1541" width="35.875" style="17" customWidth="1"/>
    <x:col min="1542" max="1542" width="15.375" style="17" customWidth="1"/>
    <x:col min="1543" max="1792" width="9" style="17"/>
    <x:col min="1793" max="1793" width="8.75" style="17" customWidth="1"/>
    <x:col min="1794" max="1794" width="15.375" style="17" customWidth="1"/>
    <x:col min="1795" max="1795" width="26" style="17" customWidth="1"/>
    <x:col min="1796" max="1796" width="30.25" style="17" customWidth="1"/>
    <x:col min="1797" max="1797" width="35.875" style="17" customWidth="1"/>
    <x:col min="1798" max="1798" width="15.375" style="17" customWidth="1"/>
    <x:col min="1799" max="2048" width="9" style="17"/>
    <x:col min="2049" max="2049" width="8.75" style="17" customWidth="1"/>
    <x:col min="2050" max="2050" width="15.375" style="17" customWidth="1"/>
    <x:col min="2051" max="2051" width="26" style="17" customWidth="1"/>
    <x:col min="2052" max="2052" width="30.25" style="17" customWidth="1"/>
    <x:col min="2053" max="2053" width="35.875" style="17" customWidth="1"/>
    <x:col min="2054" max="2054" width="15.375" style="17" customWidth="1"/>
    <x:col min="2055" max="2304" width="9" style="17"/>
    <x:col min="2305" max="2305" width="8.75" style="17" customWidth="1"/>
    <x:col min="2306" max="2306" width="15.375" style="17" customWidth="1"/>
    <x:col min="2307" max="2307" width="26" style="17" customWidth="1"/>
    <x:col min="2308" max="2308" width="30.25" style="17" customWidth="1"/>
    <x:col min="2309" max="2309" width="35.875" style="17" customWidth="1"/>
    <x:col min="2310" max="2310" width="15.375" style="17" customWidth="1"/>
    <x:col min="2311" max="2560" width="9" style="17"/>
    <x:col min="2561" max="2561" width="8.75" style="17" customWidth="1"/>
    <x:col min="2562" max="2562" width="15.375" style="17" customWidth="1"/>
    <x:col min="2563" max="2563" width="26" style="17" customWidth="1"/>
    <x:col min="2564" max="2564" width="30.25" style="17" customWidth="1"/>
    <x:col min="2565" max="2565" width="35.875" style="17" customWidth="1"/>
    <x:col min="2566" max="2566" width="15.375" style="17" customWidth="1"/>
    <x:col min="2567" max="2816" width="9" style="17"/>
    <x:col min="2817" max="2817" width="8.75" style="17" customWidth="1"/>
    <x:col min="2818" max="2818" width="15.375" style="17" customWidth="1"/>
    <x:col min="2819" max="2819" width="26" style="17" customWidth="1"/>
    <x:col min="2820" max="2820" width="30.25" style="17" customWidth="1"/>
    <x:col min="2821" max="2821" width="35.875" style="17" customWidth="1"/>
    <x:col min="2822" max="2822" width="15.375" style="17" customWidth="1"/>
    <x:col min="2823" max="3072" width="9" style="17"/>
    <x:col min="3073" max="3073" width="8.75" style="17" customWidth="1"/>
    <x:col min="3074" max="3074" width="15.375" style="17" customWidth="1"/>
    <x:col min="3075" max="3075" width="26" style="17" customWidth="1"/>
    <x:col min="3076" max="3076" width="30.25" style="17" customWidth="1"/>
    <x:col min="3077" max="3077" width="35.875" style="17" customWidth="1"/>
    <x:col min="3078" max="3078" width="15.375" style="17" customWidth="1"/>
    <x:col min="3079" max="3328" width="9" style="17"/>
    <x:col min="3329" max="3329" width="8.75" style="17" customWidth="1"/>
    <x:col min="3330" max="3330" width="15.375" style="17" customWidth="1"/>
    <x:col min="3331" max="3331" width="26" style="17" customWidth="1"/>
    <x:col min="3332" max="3332" width="30.25" style="17" customWidth="1"/>
    <x:col min="3333" max="3333" width="35.875" style="17" customWidth="1"/>
    <x:col min="3334" max="3334" width="15.375" style="17" customWidth="1"/>
    <x:col min="3335" max="3584" width="9" style="17"/>
    <x:col min="3585" max="3585" width="8.75" style="17" customWidth="1"/>
    <x:col min="3586" max="3586" width="15.375" style="17" customWidth="1"/>
    <x:col min="3587" max="3587" width="26" style="17" customWidth="1"/>
    <x:col min="3588" max="3588" width="30.25" style="17" customWidth="1"/>
    <x:col min="3589" max="3589" width="35.875" style="17" customWidth="1"/>
    <x:col min="3590" max="3590" width="15.375" style="17" customWidth="1"/>
    <x:col min="3591" max="3840" width="9" style="17"/>
    <x:col min="3841" max="3841" width="8.75" style="17" customWidth="1"/>
    <x:col min="3842" max="3842" width="15.375" style="17" customWidth="1"/>
    <x:col min="3843" max="3843" width="26" style="17" customWidth="1"/>
    <x:col min="3844" max="3844" width="30.25" style="17" customWidth="1"/>
    <x:col min="3845" max="3845" width="35.875" style="17" customWidth="1"/>
    <x:col min="3846" max="3846" width="15.375" style="17" customWidth="1"/>
    <x:col min="3847" max="4096" width="9" style="17"/>
    <x:col min="4097" max="4097" width="8.75" style="17" customWidth="1"/>
    <x:col min="4098" max="4098" width="15.375" style="17" customWidth="1"/>
    <x:col min="4099" max="4099" width="26" style="17" customWidth="1"/>
    <x:col min="4100" max="4100" width="30.25" style="17" customWidth="1"/>
    <x:col min="4101" max="4101" width="35.875" style="17" customWidth="1"/>
    <x:col min="4102" max="4102" width="15.375" style="17" customWidth="1"/>
    <x:col min="4103" max="4352" width="9" style="17"/>
    <x:col min="4353" max="4353" width="8.75" style="17" customWidth="1"/>
    <x:col min="4354" max="4354" width="15.375" style="17" customWidth="1"/>
    <x:col min="4355" max="4355" width="26" style="17" customWidth="1"/>
    <x:col min="4356" max="4356" width="30.25" style="17" customWidth="1"/>
    <x:col min="4357" max="4357" width="35.875" style="17" customWidth="1"/>
    <x:col min="4358" max="4358" width="15.375" style="17" customWidth="1"/>
    <x:col min="4359" max="4608" width="9" style="17"/>
    <x:col min="4609" max="4609" width="8.75" style="17" customWidth="1"/>
    <x:col min="4610" max="4610" width="15.375" style="17" customWidth="1"/>
    <x:col min="4611" max="4611" width="26" style="17" customWidth="1"/>
    <x:col min="4612" max="4612" width="30.25" style="17" customWidth="1"/>
    <x:col min="4613" max="4613" width="35.875" style="17" customWidth="1"/>
    <x:col min="4614" max="4614" width="15.375" style="17" customWidth="1"/>
    <x:col min="4615" max="4864" width="9" style="17"/>
    <x:col min="4865" max="4865" width="8.75" style="17" customWidth="1"/>
    <x:col min="4866" max="4866" width="15.375" style="17" customWidth="1"/>
    <x:col min="4867" max="4867" width="26" style="17" customWidth="1"/>
    <x:col min="4868" max="4868" width="30.25" style="17" customWidth="1"/>
    <x:col min="4869" max="4869" width="35.875" style="17" customWidth="1"/>
    <x:col min="4870" max="4870" width="15.375" style="17" customWidth="1"/>
    <x:col min="4871" max="5120" width="9" style="17"/>
    <x:col min="5121" max="5121" width="8.75" style="17" customWidth="1"/>
    <x:col min="5122" max="5122" width="15.375" style="17" customWidth="1"/>
    <x:col min="5123" max="5123" width="26" style="17" customWidth="1"/>
    <x:col min="5124" max="5124" width="30.25" style="17" customWidth="1"/>
    <x:col min="5125" max="5125" width="35.875" style="17" customWidth="1"/>
    <x:col min="5126" max="5126" width="15.375" style="17" customWidth="1"/>
    <x:col min="5127" max="5376" width="9" style="17"/>
    <x:col min="5377" max="5377" width="8.75" style="17" customWidth="1"/>
    <x:col min="5378" max="5378" width="15.375" style="17" customWidth="1"/>
    <x:col min="5379" max="5379" width="26" style="17" customWidth="1"/>
    <x:col min="5380" max="5380" width="30.25" style="17" customWidth="1"/>
    <x:col min="5381" max="5381" width="35.875" style="17" customWidth="1"/>
    <x:col min="5382" max="5382" width="15.375" style="17" customWidth="1"/>
    <x:col min="5383" max="5632" width="9" style="17"/>
    <x:col min="5633" max="5633" width="8.75" style="17" customWidth="1"/>
    <x:col min="5634" max="5634" width="15.375" style="17" customWidth="1"/>
    <x:col min="5635" max="5635" width="26" style="17" customWidth="1"/>
    <x:col min="5636" max="5636" width="30.25" style="17" customWidth="1"/>
    <x:col min="5637" max="5637" width="35.875" style="17" customWidth="1"/>
    <x:col min="5638" max="5638" width="15.375" style="17" customWidth="1"/>
    <x:col min="5639" max="5888" width="9" style="17"/>
    <x:col min="5889" max="5889" width="8.75" style="17" customWidth="1"/>
    <x:col min="5890" max="5890" width="15.375" style="17" customWidth="1"/>
    <x:col min="5891" max="5891" width="26" style="17" customWidth="1"/>
    <x:col min="5892" max="5892" width="30.25" style="17" customWidth="1"/>
    <x:col min="5893" max="5893" width="35.875" style="17" customWidth="1"/>
    <x:col min="5894" max="5894" width="15.375" style="17" customWidth="1"/>
    <x:col min="5895" max="6144" width="9" style="17"/>
    <x:col min="6145" max="6145" width="8.75" style="17" customWidth="1"/>
    <x:col min="6146" max="6146" width="15.375" style="17" customWidth="1"/>
    <x:col min="6147" max="6147" width="26" style="17" customWidth="1"/>
    <x:col min="6148" max="6148" width="30.25" style="17" customWidth="1"/>
    <x:col min="6149" max="6149" width="35.875" style="17" customWidth="1"/>
    <x:col min="6150" max="6150" width="15.375" style="17" customWidth="1"/>
    <x:col min="6151" max="6400" width="9" style="17"/>
    <x:col min="6401" max="6401" width="8.75" style="17" customWidth="1"/>
    <x:col min="6402" max="6402" width="15.375" style="17" customWidth="1"/>
    <x:col min="6403" max="6403" width="26" style="17" customWidth="1"/>
    <x:col min="6404" max="6404" width="30.25" style="17" customWidth="1"/>
    <x:col min="6405" max="6405" width="35.875" style="17" customWidth="1"/>
    <x:col min="6406" max="6406" width="15.375" style="17" customWidth="1"/>
    <x:col min="6407" max="6656" width="9" style="17"/>
    <x:col min="6657" max="6657" width="8.75" style="17" customWidth="1"/>
    <x:col min="6658" max="6658" width="15.375" style="17" customWidth="1"/>
    <x:col min="6659" max="6659" width="26" style="17" customWidth="1"/>
    <x:col min="6660" max="6660" width="30.25" style="17" customWidth="1"/>
    <x:col min="6661" max="6661" width="35.875" style="17" customWidth="1"/>
    <x:col min="6662" max="6662" width="15.375" style="17" customWidth="1"/>
    <x:col min="6663" max="6912" width="9" style="17"/>
    <x:col min="6913" max="6913" width="8.75" style="17" customWidth="1"/>
    <x:col min="6914" max="6914" width="15.375" style="17" customWidth="1"/>
    <x:col min="6915" max="6915" width="26" style="17" customWidth="1"/>
    <x:col min="6916" max="6916" width="30.25" style="17" customWidth="1"/>
    <x:col min="6917" max="6917" width="35.875" style="17" customWidth="1"/>
    <x:col min="6918" max="6918" width="15.375" style="17" customWidth="1"/>
    <x:col min="6919" max="7168" width="9" style="17"/>
    <x:col min="7169" max="7169" width="8.75" style="17" customWidth="1"/>
    <x:col min="7170" max="7170" width="15.375" style="17" customWidth="1"/>
    <x:col min="7171" max="7171" width="26" style="17" customWidth="1"/>
    <x:col min="7172" max="7172" width="30.25" style="17" customWidth="1"/>
    <x:col min="7173" max="7173" width="35.875" style="17" customWidth="1"/>
    <x:col min="7174" max="7174" width="15.375" style="17" customWidth="1"/>
    <x:col min="7175" max="7424" width="9" style="17"/>
    <x:col min="7425" max="7425" width="8.75" style="17" customWidth="1"/>
    <x:col min="7426" max="7426" width="15.375" style="17" customWidth="1"/>
    <x:col min="7427" max="7427" width="26" style="17" customWidth="1"/>
    <x:col min="7428" max="7428" width="30.25" style="17" customWidth="1"/>
    <x:col min="7429" max="7429" width="35.875" style="17" customWidth="1"/>
    <x:col min="7430" max="7430" width="15.375" style="17" customWidth="1"/>
    <x:col min="7431" max="7680" width="9" style="17"/>
    <x:col min="7681" max="7681" width="8.75" style="17" customWidth="1"/>
    <x:col min="7682" max="7682" width="15.375" style="17" customWidth="1"/>
    <x:col min="7683" max="7683" width="26" style="17" customWidth="1"/>
    <x:col min="7684" max="7684" width="30.25" style="17" customWidth="1"/>
    <x:col min="7685" max="7685" width="35.875" style="17" customWidth="1"/>
    <x:col min="7686" max="7686" width="15.375" style="17" customWidth="1"/>
    <x:col min="7687" max="7936" width="9" style="17"/>
    <x:col min="7937" max="7937" width="8.75" style="17" customWidth="1"/>
    <x:col min="7938" max="7938" width="15.375" style="17" customWidth="1"/>
    <x:col min="7939" max="7939" width="26" style="17" customWidth="1"/>
    <x:col min="7940" max="7940" width="30.25" style="17" customWidth="1"/>
    <x:col min="7941" max="7941" width="35.875" style="17" customWidth="1"/>
    <x:col min="7942" max="7942" width="15.375" style="17" customWidth="1"/>
    <x:col min="7943" max="8192" width="9" style="17"/>
    <x:col min="8193" max="8193" width="8.75" style="17" customWidth="1"/>
    <x:col min="8194" max="8194" width="15.375" style="17" customWidth="1"/>
    <x:col min="8195" max="8195" width="26" style="17" customWidth="1"/>
    <x:col min="8196" max="8196" width="30.25" style="17" customWidth="1"/>
    <x:col min="8197" max="8197" width="35.875" style="17" customWidth="1"/>
    <x:col min="8198" max="8198" width="15.375" style="17" customWidth="1"/>
    <x:col min="8199" max="8448" width="9" style="17"/>
    <x:col min="8449" max="8449" width="8.75" style="17" customWidth="1"/>
    <x:col min="8450" max="8450" width="15.375" style="17" customWidth="1"/>
    <x:col min="8451" max="8451" width="26" style="17" customWidth="1"/>
    <x:col min="8452" max="8452" width="30.25" style="17" customWidth="1"/>
    <x:col min="8453" max="8453" width="35.875" style="17" customWidth="1"/>
    <x:col min="8454" max="8454" width="15.375" style="17" customWidth="1"/>
    <x:col min="8455" max="8704" width="9" style="17"/>
    <x:col min="8705" max="8705" width="8.75" style="17" customWidth="1"/>
    <x:col min="8706" max="8706" width="15.375" style="17" customWidth="1"/>
    <x:col min="8707" max="8707" width="26" style="17" customWidth="1"/>
    <x:col min="8708" max="8708" width="30.25" style="17" customWidth="1"/>
    <x:col min="8709" max="8709" width="35.875" style="17" customWidth="1"/>
    <x:col min="8710" max="8710" width="15.375" style="17" customWidth="1"/>
    <x:col min="8711" max="8960" width="9" style="17"/>
    <x:col min="8961" max="8961" width="8.75" style="17" customWidth="1"/>
    <x:col min="8962" max="8962" width="15.375" style="17" customWidth="1"/>
    <x:col min="8963" max="8963" width="26" style="17" customWidth="1"/>
    <x:col min="8964" max="8964" width="30.25" style="17" customWidth="1"/>
    <x:col min="8965" max="8965" width="35.875" style="17" customWidth="1"/>
    <x:col min="8966" max="8966" width="15.375" style="17" customWidth="1"/>
    <x:col min="8967" max="9216" width="9" style="17"/>
    <x:col min="9217" max="9217" width="8.75" style="17" customWidth="1"/>
    <x:col min="9218" max="9218" width="15.375" style="17" customWidth="1"/>
    <x:col min="9219" max="9219" width="26" style="17" customWidth="1"/>
    <x:col min="9220" max="9220" width="30.25" style="17" customWidth="1"/>
    <x:col min="9221" max="9221" width="35.875" style="17" customWidth="1"/>
    <x:col min="9222" max="9222" width="15.375" style="17" customWidth="1"/>
    <x:col min="9223" max="9472" width="9" style="17"/>
    <x:col min="9473" max="9473" width="8.75" style="17" customWidth="1"/>
    <x:col min="9474" max="9474" width="15.375" style="17" customWidth="1"/>
    <x:col min="9475" max="9475" width="26" style="17" customWidth="1"/>
    <x:col min="9476" max="9476" width="30.25" style="17" customWidth="1"/>
    <x:col min="9477" max="9477" width="35.875" style="17" customWidth="1"/>
    <x:col min="9478" max="9478" width="15.375" style="17" customWidth="1"/>
    <x:col min="9479" max="9728" width="9" style="17"/>
    <x:col min="9729" max="9729" width="8.75" style="17" customWidth="1"/>
    <x:col min="9730" max="9730" width="15.375" style="17" customWidth="1"/>
    <x:col min="9731" max="9731" width="26" style="17" customWidth="1"/>
    <x:col min="9732" max="9732" width="30.25" style="17" customWidth="1"/>
    <x:col min="9733" max="9733" width="35.875" style="17" customWidth="1"/>
    <x:col min="9734" max="9734" width="15.375" style="17" customWidth="1"/>
    <x:col min="9735" max="9984" width="9" style="17"/>
    <x:col min="9985" max="9985" width="8.75" style="17" customWidth="1"/>
    <x:col min="9986" max="9986" width="15.375" style="17" customWidth="1"/>
    <x:col min="9987" max="9987" width="26" style="17" customWidth="1"/>
    <x:col min="9988" max="9988" width="30.25" style="17" customWidth="1"/>
    <x:col min="9989" max="9989" width="35.875" style="17" customWidth="1"/>
    <x:col min="9990" max="9990" width="15.375" style="17" customWidth="1"/>
    <x:col min="9991" max="10240" width="9" style="17"/>
    <x:col min="10241" max="10241" width="8.75" style="17" customWidth="1"/>
    <x:col min="10242" max="10242" width="15.375" style="17" customWidth="1"/>
    <x:col min="10243" max="10243" width="26" style="17" customWidth="1"/>
    <x:col min="10244" max="10244" width="30.25" style="17" customWidth="1"/>
    <x:col min="10245" max="10245" width="35.875" style="17" customWidth="1"/>
    <x:col min="10246" max="10246" width="15.375" style="17" customWidth="1"/>
    <x:col min="10247" max="10496" width="9" style="17"/>
    <x:col min="10497" max="10497" width="8.75" style="17" customWidth="1"/>
    <x:col min="10498" max="10498" width="15.375" style="17" customWidth="1"/>
    <x:col min="10499" max="10499" width="26" style="17" customWidth="1"/>
    <x:col min="10500" max="10500" width="30.25" style="17" customWidth="1"/>
    <x:col min="10501" max="10501" width="35.875" style="17" customWidth="1"/>
    <x:col min="10502" max="10502" width="15.375" style="17" customWidth="1"/>
    <x:col min="10503" max="10752" width="9" style="17"/>
    <x:col min="10753" max="10753" width="8.75" style="17" customWidth="1"/>
    <x:col min="10754" max="10754" width="15.375" style="17" customWidth="1"/>
    <x:col min="10755" max="10755" width="26" style="17" customWidth="1"/>
    <x:col min="10756" max="10756" width="30.25" style="17" customWidth="1"/>
    <x:col min="10757" max="10757" width="35.875" style="17" customWidth="1"/>
    <x:col min="10758" max="10758" width="15.375" style="17" customWidth="1"/>
    <x:col min="10759" max="11008" width="9" style="17"/>
    <x:col min="11009" max="11009" width="8.75" style="17" customWidth="1"/>
    <x:col min="11010" max="11010" width="15.375" style="17" customWidth="1"/>
    <x:col min="11011" max="11011" width="26" style="17" customWidth="1"/>
    <x:col min="11012" max="11012" width="30.25" style="17" customWidth="1"/>
    <x:col min="11013" max="11013" width="35.875" style="17" customWidth="1"/>
    <x:col min="11014" max="11014" width="15.375" style="17" customWidth="1"/>
    <x:col min="11015" max="11264" width="9" style="17"/>
    <x:col min="11265" max="11265" width="8.75" style="17" customWidth="1"/>
    <x:col min="11266" max="11266" width="15.375" style="17" customWidth="1"/>
    <x:col min="11267" max="11267" width="26" style="17" customWidth="1"/>
    <x:col min="11268" max="11268" width="30.25" style="17" customWidth="1"/>
    <x:col min="11269" max="11269" width="35.875" style="17" customWidth="1"/>
    <x:col min="11270" max="11270" width="15.375" style="17" customWidth="1"/>
    <x:col min="11271" max="11520" width="9" style="17"/>
    <x:col min="11521" max="11521" width="8.75" style="17" customWidth="1"/>
    <x:col min="11522" max="11522" width="15.375" style="17" customWidth="1"/>
    <x:col min="11523" max="11523" width="26" style="17" customWidth="1"/>
    <x:col min="11524" max="11524" width="30.25" style="17" customWidth="1"/>
    <x:col min="11525" max="11525" width="35.875" style="17" customWidth="1"/>
    <x:col min="11526" max="11526" width="15.375" style="17" customWidth="1"/>
    <x:col min="11527" max="11776" width="9" style="17"/>
    <x:col min="11777" max="11777" width="8.75" style="17" customWidth="1"/>
    <x:col min="11778" max="11778" width="15.375" style="17" customWidth="1"/>
    <x:col min="11779" max="11779" width="26" style="17" customWidth="1"/>
    <x:col min="11780" max="11780" width="30.25" style="17" customWidth="1"/>
    <x:col min="11781" max="11781" width="35.875" style="17" customWidth="1"/>
    <x:col min="11782" max="11782" width="15.375" style="17" customWidth="1"/>
    <x:col min="11783" max="12032" width="9" style="17"/>
    <x:col min="12033" max="12033" width="8.75" style="17" customWidth="1"/>
    <x:col min="12034" max="12034" width="15.375" style="17" customWidth="1"/>
    <x:col min="12035" max="12035" width="26" style="17" customWidth="1"/>
    <x:col min="12036" max="12036" width="30.25" style="17" customWidth="1"/>
    <x:col min="12037" max="12037" width="35.875" style="17" customWidth="1"/>
    <x:col min="12038" max="12038" width="15.375" style="17" customWidth="1"/>
    <x:col min="12039" max="12288" width="9" style="17"/>
    <x:col min="12289" max="12289" width="8.75" style="17" customWidth="1"/>
    <x:col min="12290" max="12290" width="15.375" style="17" customWidth="1"/>
    <x:col min="12291" max="12291" width="26" style="17" customWidth="1"/>
    <x:col min="12292" max="12292" width="30.25" style="17" customWidth="1"/>
    <x:col min="12293" max="12293" width="35.875" style="17" customWidth="1"/>
    <x:col min="12294" max="12294" width="15.375" style="17" customWidth="1"/>
    <x:col min="12295" max="12544" width="9" style="17"/>
    <x:col min="12545" max="12545" width="8.75" style="17" customWidth="1"/>
    <x:col min="12546" max="12546" width="15.375" style="17" customWidth="1"/>
    <x:col min="12547" max="12547" width="26" style="17" customWidth="1"/>
    <x:col min="12548" max="12548" width="30.25" style="17" customWidth="1"/>
    <x:col min="12549" max="12549" width="35.875" style="17" customWidth="1"/>
    <x:col min="12550" max="12550" width="15.375" style="17" customWidth="1"/>
    <x:col min="12551" max="12800" width="9" style="17"/>
    <x:col min="12801" max="12801" width="8.75" style="17" customWidth="1"/>
    <x:col min="12802" max="12802" width="15.375" style="17" customWidth="1"/>
    <x:col min="12803" max="12803" width="26" style="17" customWidth="1"/>
    <x:col min="12804" max="12804" width="30.25" style="17" customWidth="1"/>
    <x:col min="12805" max="12805" width="35.875" style="17" customWidth="1"/>
    <x:col min="12806" max="12806" width="15.375" style="17" customWidth="1"/>
    <x:col min="12807" max="13056" width="9" style="17"/>
    <x:col min="13057" max="13057" width="8.75" style="17" customWidth="1"/>
    <x:col min="13058" max="13058" width="15.375" style="17" customWidth="1"/>
    <x:col min="13059" max="13059" width="26" style="17" customWidth="1"/>
    <x:col min="13060" max="13060" width="30.25" style="17" customWidth="1"/>
    <x:col min="13061" max="13061" width="35.875" style="17" customWidth="1"/>
    <x:col min="13062" max="13062" width="15.375" style="17" customWidth="1"/>
    <x:col min="13063" max="13312" width="9" style="17"/>
    <x:col min="13313" max="13313" width="8.75" style="17" customWidth="1"/>
    <x:col min="13314" max="13314" width="15.375" style="17" customWidth="1"/>
    <x:col min="13315" max="13315" width="26" style="17" customWidth="1"/>
    <x:col min="13316" max="13316" width="30.25" style="17" customWidth="1"/>
    <x:col min="13317" max="13317" width="35.875" style="17" customWidth="1"/>
    <x:col min="13318" max="13318" width="15.375" style="17" customWidth="1"/>
    <x:col min="13319" max="13568" width="9" style="17"/>
    <x:col min="13569" max="13569" width="8.75" style="17" customWidth="1"/>
    <x:col min="13570" max="13570" width="15.375" style="17" customWidth="1"/>
    <x:col min="13571" max="13571" width="26" style="17" customWidth="1"/>
    <x:col min="13572" max="13572" width="30.25" style="17" customWidth="1"/>
    <x:col min="13573" max="13573" width="35.875" style="17" customWidth="1"/>
    <x:col min="13574" max="13574" width="15.375" style="17" customWidth="1"/>
    <x:col min="13575" max="13824" width="9" style="17"/>
    <x:col min="13825" max="13825" width="8.75" style="17" customWidth="1"/>
    <x:col min="13826" max="13826" width="15.375" style="17" customWidth="1"/>
    <x:col min="13827" max="13827" width="26" style="17" customWidth="1"/>
    <x:col min="13828" max="13828" width="30.25" style="17" customWidth="1"/>
    <x:col min="13829" max="13829" width="35.875" style="17" customWidth="1"/>
    <x:col min="13830" max="13830" width="15.375" style="17" customWidth="1"/>
    <x:col min="13831" max="14080" width="9" style="17"/>
    <x:col min="14081" max="14081" width="8.75" style="17" customWidth="1"/>
    <x:col min="14082" max="14082" width="15.375" style="17" customWidth="1"/>
    <x:col min="14083" max="14083" width="26" style="17" customWidth="1"/>
    <x:col min="14084" max="14084" width="30.25" style="17" customWidth="1"/>
    <x:col min="14085" max="14085" width="35.875" style="17" customWidth="1"/>
    <x:col min="14086" max="14086" width="15.375" style="17" customWidth="1"/>
    <x:col min="14087" max="14336" width="9" style="17"/>
    <x:col min="14337" max="14337" width="8.75" style="17" customWidth="1"/>
    <x:col min="14338" max="14338" width="15.375" style="17" customWidth="1"/>
    <x:col min="14339" max="14339" width="26" style="17" customWidth="1"/>
    <x:col min="14340" max="14340" width="30.25" style="17" customWidth="1"/>
    <x:col min="14341" max="14341" width="35.875" style="17" customWidth="1"/>
    <x:col min="14342" max="14342" width="15.375" style="17" customWidth="1"/>
    <x:col min="14343" max="14592" width="9" style="17"/>
    <x:col min="14593" max="14593" width="8.75" style="17" customWidth="1"/>
    <x:col min="14594" max="14594" width="15.375" style="17" customWidth="1"/>
    <x:col min="14595" max="14595" width="26" style="17" customWidth="1"/>
    <x:col min="14596" max="14596" width="30.25" style="17" customWidth="1"/>
    <x:col min="14597" max="14597" width="35.875" style="17" customWidth="1"/>
    <x:col min="14598" max="14598" width="15.375" style="17" customWidth="1"/>
    <x:col min="14599" max="14848" width="9" style="17"/>
    <x:col min="14849" max="14849" width="8.75" style="17" customWidth="1"/>
    <x:col min="14850" max="14850" width="15.375" style="17" customWidth="1"/>
    <x:col min="14851" max="14851" width="26" style="17" customWidth="1"/>
    <x:col min="14852" max="14852" width="30.25" style="17" customWidth="1"/>
    <x:col min="14853" max="14853" width="35.875" style="17" customWidth="1"/>
    <x:col min="14854" max="14854" width="15.375" style="17" customWidth="1"/>
    <x:col min="14855" max="15104" width="9" style="17"/>
    <x:col min="15105" max="15105" width="8.75" style="17" customWidth="1"/>
    <x:col min="15106" max="15106" width="15.375" style="17" customWidth="1"/>
    <x:col min="15107" max="15107" width="26" style="17" customWidth="1"/>
    <x:col min="15108" max="15108" width="30.25" style="17" customWidth="1"/>
    <x:col min="15109" max="15109" width="35.875" style="17" customWidth="1"/>
    <x:col min="15110" max="15110" width="15.375" style="17" customWidth="1"/>
    <x:col min="15111" max="15360" width="9" style="17"/>
    <x:col min="15361" max="15361" width="8.75" style="17" customWidth="1"/>
    <x:col min="15362" max="15362" width="15.375" style="17" customWidth="1"/>
    <x:col min="15363" max="15363" width="26" style="17" customWidth="1"/>
    <x:col min="15364" max="15364" width="30.25" style="17" customWidth="1"/>
    <x:col min="15365" max="15365" width="35.875" style="17" customWidth="1"/>
    <x:col min="15366" max="15366" width="15.375" style="17" customWidth="1"/>
    <x:col min="15367" max="15616" width="9" style="17"/>
    <x:col min="15617" max="15617" width="8.75" style="17" customWidth="1"/>
    <x:col min="15618" max="15618" width="15.375" style="17" customWidth="1"/>
    <x:col min="15619" max="15619" width="26" style="17" customWidth="1"/>
    <x:col min="15620" max="15620" width="30.25" style="17" customWidth="1"/>
    <x:col min="15621" max="15621" width="35.875" style="17" customWidth="1"/>
    <x:col min="15622" max="15622" width="15.375" style="17" customWidth="1"/>
    <x:col min="15623" max="15872" width="9" style="17"/>
    <x:col min="15873" max="15873" width="8.75" style="17" customWidth="1"/>
    <x:col min="15874" max="15874" width="15.375" style="17" customWidth="1"/>
    <x:col min="15875" max="15875" width="26" style="17" customWidth="1"/>
    <x:col min="15876" max="15876" width="30.25" style="17" customWidth="1"/>
    <x:col min="15877" max="15877" width="35.875" style="17" customWidth="1"/>
    <x:col min="15878" max="15878" width="15.375" style="17" customWidth="1"/>
    <x:col min="15879" max="16128" width="9" style="17"/>
    <x:col min="16129" max="16129" width="8.75" style="17" customWidth="1"/>
    <x:col min="16130" max="16130" width="15.375" style="17" customWidth="1"/>
    <x:col min="16131" max="16131" width="26" style="17" customWidth="1"/>
    <x:col min="16132" max="16132" width="30.25" style="17" customWidth="1"/>
    <x:col min="16133" max="16133" width="35.875" style="17" customWidth="1"/>
    <x:col min="16134" max="16134" width="15.375" style="17" customWidth="1"/>
    <x:col min="16135" max="16384" width="9" style="17"/>
  </x:cols>
  <x:sheetData>
    <x:row r="1" spans="1:6" s="14" customFormat="1" ht="23.25" customHeight="1">
      <x:c r="A1" s="87" t="s">
        <x:v>8</x:v>
      </x:c>
      <x:c r="B1" s="87"/>
      <x:c r="C1" s="87"/>
      <x:c r="D1" s="87"/>
      <x:c r="E1" s="87"/>
      <x:c r="F1" s="87"/>
    </x:row>
    <x:row r="2" spans="4:4" s="15" customFormat="1" ht="10.5" customHeight="1">
      <x:c r="D2" s="16"/>
    </x:row>
    <x:row r="3" spans="1:1" ht="18.75" customHeight="1">
      <x:c r="A3" s="17" t="s">
        <x:v>85</x:v>
      </x:c>
    </x:row>
    <x:row r="4" spans="1:6" s="22" customFormat="1" ht="18.75" customHeight="1">
      <x:c r="A4" s="88"/>
      <x:c r="B4" s="89"/>
      <x:c r="C4" s="90"/>
      <x:c r="D4" s="19" t="s">
        <x:v>204</x:v>
      </x:c>
      <x:c r="E4" s="20" t="s">
        <x:v>162</x:v>
      </x:c>
      <x:c r="F4" s="21" t="s">
        <x:v>225</x:v>
      </x:c>
    </x:row>
    <x:row r="5" spans="1:6" ht="18.75" customHeight="1">
      <x:c r="A5" s="91" t="s">
        <x:v>95</x:v>
      </x:c>
      <x:c r="B5" s="94" t="s">
        <x:v>211</x:v>
      </x:c>
      <x:c r="C5" s="23" t="s">
        <x:v>191</x:v>
      </x:c>
      <x:c r="D5" s="24" t="e">
        <x:f>#REF!</x:f>
        <x:v>#REF!</x:v>
      </x:c>
      <x:c r="E5" s="25"/>
      <x:c r="F5" s="26"/>
    </x:row>
    <x:row r="6" spans="1:6" ht="18.75" customHeight="1">
      <x:c r="A6" s="92"/>
      <x:c r="B6" s="95"/>
      <x:c r="C6" s="27" t="s">
        <x:v>213</x:v>
      </x:c>
      <x:c r="D6" s="28"/>
      <x:c r="E6" s="29"/>
      <x:c r="F6" s="30"/>
    </x:row>
    <x:row r="7" spans="1:6" ht="18.75" customHeight="1">
      <x:c r="A7" s="92"/>
      <x:c r="B7" s="96"/>
      <x:c r="C7" s="27" t="s">
        <x:v>12</x:v>
      </x:c>
      <x:c r="D7" s="28" t="e">
        <x:f>INT(SUM(D5:D6))</x:f>
        <x:v>#REF!</x:v>
      </x:c>
      <x:c r="E7" s="29"/>
      <x:c r="F7" s="30"/>
    </x:row>
    <x:row r="8" spans="1:6" ht="18.75" customHeight="1">
      <x:c r="A8" s="92"/>
      <x:c r="B8" s="97" t="s">
        <x:v>93</x:v>
      </x:c>
      <x:c r="C8" s="27" t="s">
        <x:v>203</x:v>
      </x:c>
      <x:c r="D8" s="28" t="e">
        <x:f>#REF!</x:f>
        <x:v>#REF!</x:v>
      </x:c>
      <x:c r="E8" s="29"/>
      <x:c r="F8" s="30"/>
    </x:row>
    <x:row r="9" spans="1:6" ht="18.75" customHeight="1">
      <x:c r="A9" s="92"/>
      <x:c r="B9" s="95"/>
      <x:c r="C9" s="27" t="s">
        <x:v>195</x:v>
      </x:c>
      <x:c r="D9" s="28" t="e">
        <x:f>INT(SUM(D8)*12.6%)</x:f>
        <x:v>#REF!</x:v>
      </x:c>
      <x:c r="E9" s="29" t="s">
        <x:v>214</x:v>
      </x:c>
      <x:c r="F9" s="30"/>
    </x:row>
    <x:row r="10" spans="1:6" ht="18.75" customHeight="1">
      <x:c r="A10" s="92"/>
      <x:c r="B10" s="96"/>
      <x:c r="C10" s="27" t="s">
        <x:v>10</x:v>
      </x:c>
      <x:c r="D10" s="28" t="e">
        <x:f>SUM(D8:D9)</x:f>
        <x:v>#REF!</x:v>
      </x:c>
      <x:c r="E10" s="29"/>
      <x:c r="F10" s="30"/>
    </x:row>
    <x:row r="11" spans="1:6" ht="18.75" customHeight="1">
      <x:c r="A11" s="92"/>
      <x:c r="B11" s="97" t="s">
        <x:v>220</x:v>
      </x:c>
      <x:c r="C11" s="27" t="s">
        <x:v>199</x:v>
      </x:c>
      <x:c r="D11" s="28" t="e">
        <x:f>#REF!</x:f>
        <x:v>#REF!</x:v>
      </x:c>
      <x:c r="E11" s="29"/>
      <x:c r="F11" s="30"/>
    </x:row>
    <x:row r="12" spans="1:6" ht="18.75" customHeight="1">
      <x:c r="A12" s="92"/>
      <x:c r="B12" s="95"/>
      <x:c r="C12" s="27" t="s">
        <x:v>193</x:v>
      </x:c>
      <x:c r="D12" s="28" t="e">
        <x:f>INT(SUM(D10)*1.01%)</x:f>
        <x:v>#REF!</x:v>
      </x:c>
      <x:c r="E12" s="29" t="s">
        <x:v>228</x:v>
      </x:c>
      <x:c r="F12" s="30"/>
    </x:row>
    <x:row r="13" spans="1:6" ht="18.75" customHeight="1">
      <x:c r="A13" s="92"/>
      <x:c r="B13" s="95"/>
      <x:c r="C13" s="27" t="s">
        <x:v>194</x:v>
      </x:c>
      <x:c r="D13" s="28" t="e">
        <x:f>INT(SUM(D10)*3.56%)</x:f>
        <x:v>#REF!</x:v>
      </x:c>
      <x:c r="E13" s="29" t="s">
        <x:v>221</x:v>
      </x:c>
      <x:c r="F13" s="30"/>
    </x:row>
    <x:row r="14" spans="1:6" ht="18.75" customHeight="1">
      <x:c r="A14" s="92"/>
      <x:c r="B14" s="95"/>
      <x:c r="C14" s="27" t="s">
        <x:v>202</x:v>
      </x:c>
      <x:c r="D14" s="28" t="e">
        <x:f>INT(SUM(D8)*3.545%)</x:f>
        <x:v>#REF!</x:v>
      </x:c>
      <x:c r="E14" s="29" t="s">
        <x:v>234</x:v>
      </x:c>
      <x:c r="F14" s="30"/>
    </x:row>
    <x:row r="15" spans="1:6" ht="18.75" customHeight="1">
      <x:c r="A15" s="92"/>
      <x:c r="B15" s="95"/>
      <x:c r="C15" s="27" t="s">
        <x:v>205</x:v>
      </x:c>
      <x:c r="D15" s="28" t="e">
        <x:f>INT(SUM(D8)*4.5%)</x:f>
        <x:v>#REF!</x:v>
      </x:c>
      <x:c r="E15" s="29" t="s">
        <x:v>231</x:v>
      </x:c>
      <x:c r="F15" s="30"/>
    </x:row>
    <x:row r="16" spans="1:6" ht="18.75" customHeight="1">
      <x:c r="A16" s="92"/>
      <x:c r="B16" s="95"/>
      <x:c r="C16" s="27" t="s">
        <x:v>232</x:v>
      </x:c>
      <x:c r="D16" s="28" t="e">
        <x:f>INT(SUM(D8)*2.3%)</x:f>
        <x:v>#REF!</x:v>
      </x:c>
      <x:c r="E16" s="29" t="s">
        <x:v>218</x:v>
      </x:c>
      <x:c r="F16" s="30"/>
    </x:row>
    <x:row r="17" spans="1:6" ht="18.75" customHeight="1">
      <x:c r="A17" s="92"/>
      <x:c r="B17" s="95"/>
      <x:c r="C17" s="27" t="s">
        <x:v>192</x:v>
      </x:c>
      <x:c r="D17" s="28" t="e">
        <x:f>INT(SUM(D5+D8+D11)*0.5%)</x:f>
        <x:v>#REF!</x:v>
      </x:c>
      <x:c r="E17" s="29" t="s">
        <x:v>170</x:v>
      </x:c>
      <x:c r="F17" s="30"/>
    </x:row>
    <x:row r="18" spans="1:6" ht="18.75" customHeight="1">
      <x:c r="A18" s="92"/>
      <x:c r="B18" s="95"/>
      <x:c r="C18" s="27" t="s">
        <x:v>229</x:v>
      </x:c>
      <x:c r="D18" s="28" t="e">
        <x:f>INT(D14)*12.95%</x:f>
        <x:v>#REF!</x:v>
      </x:c>
      <x:c r="E18" s="29" t="s">
        <x:v>230</x:v>
      </x:c>
      <x:c r="F18" s="30"/>
    </x:row>
    <x:row r="19" spans="1:6" ht="18.75" customHeight="1">
      <x:c r="A19" s="92"/>
      <x:c r="B19" s="95"/>
      <x:c r="C19" s="27" t="s">
        <x:v>102</x:v>
      </x:c>
      <x:c r="D19" s="28" t="e">
        <x:f>INT(SUM(D7+D8)*1.86%)+5349000</x:f>
        <x:v>#REF!</x:v>
      </x:c>
      <x:c r="E19" s="29" t="s">
        <x:v>238</x:v>
      </x:c>
      <x:c r="F19" s="30"/>
    </x:row>
    <x:row r="20" spans="1:6" ht="18.75" customHeight="1">
      <x:c r="A20" s="92"/>
      <x:c r="B20" s="95"/>
      <x:c r="C20" s="27" t="s">
        <x:v>190</x:v>
      </x:c>
      <x:c r="D20" s="28" t="e">
        <x:f>INT(SUM(D7+D10)*5.2%)</x:f>
        <x:v>#REF!</x:v>
      </x:c>
      <x:c r="E20" s="29" t="s">
        <x:v>179</x:v>
      </x:c>
      <x:c r="F20" s="30"/>
    </x:row>
    <x:row r="21" spans="1:6" ht="18.75" customHeight="1">
      <x:c r="A21" s="93"/>
      <x:c r="B21" s="96"/>
      <x:c r="C21" s="31" t="s">
        <x:v>236</x:v>
      </x:c>
      <x:c r="D21" s="28" t="e">
        <x:f>INT(SUM(D11:D20))</x:f>
        <x:v>#REF!</x:v>
      </x:c>
      <x:c r="E21" s="29"/>
      <x:c r="F21" s="30"/>
    </x:row>
    <x:row r="22" spans="1:6" ht="18.75" customHeight="1">
      <x:c r="A22" s="83" t="s">
        <x:v>42</x:v>
      </x:c>
      <x:c r="B22" s="84"/>
      <x:c r="C22" s="84"/>
      <x:c r="D22" s="28" t="e">
        <x:f>SUM(D21,D10,D7)</x:f>
        <x:v>#REF!</x:v>
      </x:c>
      <x:c r="E22" s="29"/>
      <x:c r="F22" s="30"/>
    </x:row>
    <x:row r="23" spans="1:6" ht="18.75" customHeight="1">
      <x:c r="A23" s="83" t="s">
        <x:v>5</x:v>
      </x:c>
      <x:c r="B23" s="84"/>
      <x:c r="C23" s="84"/>
      <x:c r="D23" s="28" t="e">
        <x:f>INT(SUM(D22)*6%)</x:f>
        <x:v>#REF!</x:v>
      </x:c>
      <x:c r="E23" s="29" t="s">
        <x:v>16</x:v>
      </x:c>
      <x:c r="F23" s="30"/>
    </x:row>
    <x:row r="24" spans="1:6" ht="18.75" customHeight="1">
      <x:c r="A24" s="83" t="s">
        <x:v>0</x:v>
      </x:c>
      <x:c r="B24" s="84"/>
      <x:c r="C24" s="84"/>
      <x:c r="D24" s="28" t="e">
        <x:f>INT((SUM(D10+D21+D23))*15%)</x:f>
        <x:v>#REF!</x:v>
      </x:c>
      <x:c r="E24" s="29" t="s">
        <x:v>198</x:v>
      </x:c>
      <x:c r="F24" s="30"/>
    </x:row>
    <x:row r="25" spans="1:6" ht="18.75" customHeight="1">
      <x:c r="A25" s="83" t="s">
        <x:v>7</x:v>
      </x:c>
      <x:c r="B25" s="84"/>
      <x:c r="C25" s="84"/>
      <x:c r="D25" s="28" t="e">
        <x:f>INT(SUM(D22:D24))</x:f>
        <x:v>#REF!</x:v>
      </x:c>
      <x:c r="E25" s="29"/>
      <x:c r="F25" s="30"/>
    </x:row>
    <x:row r="26" spans="1:6" ht="18.75" customHeight="1">
      <x:c r="A26" s="83" t="s">
        <x:v>106</x:v>
      </x:c>
      <x:c r="B26" s="84"/>
      <x:c r="C26" s="84"/>
      <x:c r="D26" s="28"/>
      <x:c r="E26" s="29"/>
      <x:c r="F26" s="30"/>
    </x:row>
    <x:row r="27" spans="1:6" ht="18.75" customHeight="1">
      <x:c r="A27" s="83" t="s">
        <x:v>3</x:v>
      </x:c>
      <x:c r="B27" s="84"/>
      <x:c r="C27" s="84"/>
      <x:c r="D27" s="28" t="e">
        <x:f>INT((D25+D26)*0.1)</x:f>
        <x:v>#REF!</x:v>
      </x:c>
      <x:c r="E27" s="29" t="s">
        <x:v>152</x:v>
      </x:c>
      <x:c r="F27" s="30"/>
    </x:row>
    <x:row r="28" spans="1:6" ht="18.75" customHeight="1">
      <x:c r="A28" s="80" t="s">
        <x:v>2</x:v>
      </x:c>
      <x:c r="B28" s="81"/>
      <x:c r="C28" s="82"/>
      <x:c r="D28" s="28" t="e">
        <x:f>INT(SUM(D25:D27))</x:f>
        <x:v>#REF!</x:v>
      </x:c>
      <x:c r="E28" s="29"/>
      <x:c r="F28" s="32"/>
    </x:row>
    <x:row r="29" spans="1:6" ht="18.75" customHeight="1">
      <x:c r="A29" s="83" t="s">
        <x:v>4</x:v>
      </x:c>
      <x:c r="B29" s="84"/>
      <x:c r="C29" s="84"/>
      <x:c r="D29" s="28" t="e">
        <x:f>#REF!</x:f>
        <x:v>#REF!</x:v>
      </x:c>
      <x:c r="E29" s="29"/>
      <x:c r="F29" s="32"/>
    </x:row>
    <x:row r="30" spans="1:6" ht="18.75" customHeight="1">
      <x:c r="A30" s="83" t="s">
        <x:v>1</x:v>
      </x:c>
      <x:c r="B30" s="84"/>
      <x:c r="C30" s="84"/>
      <x:c r="D30" s="28" t="e">
        <x:f>#REF!</x:f>
        <x:v>#REF!</x:v>
      </x:c>
      <x:c r="E30" s="29" t="s">
        <x:v>212</x:v>
      </x:c>
      <x:c r="F30" s="32"/>
    </x:row>
    <x:row r="31" spans="1:6" ht="18.75" customHeight="1">
      <x:c r="A31" s="85" t="s">
        <x:v>6</x:v>
      </x:c>
      <x:c r="B31" s="86"/>
      <x:c r="C31" s="86"/>
      <x:c r="D31" s="33" t="e">
        <x:f>INT(SUM(D28:D30)/1000)*1000</x:f>
        <x:v>#REF!</x:v>
      </x:c>
      <x:c r="E31" s="34"/>
      <x:c r="F31" s="35"/>
    </x:row>
    <x:row r="33" spans="4:4">
      <x:c r="D33" s="36"/>
    </x:row>
    <x:row r="35" spans="4:4">
      <x:c r="D35" s="18" t="e">
        <x:f>D5+D8+D11+D26+D29+D30</x:f>
        <x:v>#REF!</x:v>
      </x:c>
    </x:row>
  </x:sheetData>
  <x:mergeCells count="16">
    <x:mergeCell ref="A28:C28"/>
    <x:mergeCell ref="A29:C29"/>
    <x:mergeCell ref="A30:C30"/>
    <x:mergeCell ref="A31:C31"/>
    <x:mergeCell ref="A22:C22"/>
    <x:mergeCell ref="A23:C23"/>
    <x:mergeCell ref="A24:C24"/>
    <x:mergeCell ref="A25:C25"/>
    <x:mergeCell ref="A26:C26"/>
    <x:mergeCell ref="A27:C27"/>
    <x:mergeCell ref="A1:F1"/>
    <x:mergeCell ref="A4:C4"/>
    <x:mergeCell ref="A5:A21"/>
    <x:mergeCell ref="B5:B7"/>
    <x:mergeCell ref="B8:B10"/>
    <x:mergeCell ref="B11:B21"/>
  </x:mergeCells>
  <x:printOptions horizontalCentered="1" verticalCentered="0" headings="0" gridLines="0" gridLinesSet="1"/>
  <x:pageMargins left="0.39347222447395325" right="0.39347222447395325" top="0.62986111640930176" bottom="0.31486111879348755" header="0.23597222566604614" footer="0.31486111879348755"/>
  <x:pageSetup paperSize="9" scale="90" firstPageNumber="1" fitToWidth="1" fitToHeight="1" orientation="landscape" usePrinterDefaults="1" blackAndWhite="0" draft="0" useFirstPageNumber="0" horizontalDpi="3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124"/>
  <x:sheetViews>
    <x:sheetView tabSelected="1" view="pageBreakPreview" topLeftCell="D1" zoomScaleNormal="100" zoomScaleSheetLayoutView="100" workbookViewId="0">
      <x:pane xSplit="0" ySplit="4" topLeftCell="D5" activePane="bottomLeft" state="frozen"/>
      <x:selection pane="bottomLeft" activeCell="E4" activeCellId="0" sqref="E4:E4"/>
    </x:sheetView>
  </x:sheetViews>
  <x:sheetFormatPr defaultColWidth="9.00390625" defaultRowHeight="16.399999999999999"/>
  <x:cols>
    <x:col min="1" max="1" width="12.625" style="1" hidden="1" customWidth="1"/>
    <x:col min="2" max="2" width="11.625" style="1" hidden="1" customWidth="1"/>
    <x:col min="3" max="3" width="33.125" style="1" hidden="1" customWidth="1"/>
    <x:col min="4" max="4" width="6.875" style="41" customWidth="1"/>
    <x:col min="5" max="5" width="33.25" style="1" bestFit="1" customWidth="1"/>
    <x:col min="6" max="6" width="21.25" style="41" bestFit="1" customWidth="1"/>
    <x:col min="7" max="7" width="4.625" style="1" customWidth="1"/>
    <x:col min="8" max="8" width="6.875" style="1" bestFit="1" customWidth="1"/>
    <x:col min="9" max="9" width="14.625" style="1" customWidth="1"/>
    <x:col min="10" max="10" width="16.625" style="1" customWidth="1"/>
    <x:col min="11" max="11" width="17.625" style="1" customWidth="1"/>
  </x:cols>
  <x:sheetData>
    <x:row r="1" spans="4:11" ht="50.25" customHeight="1">
      <x:c r="D1" s="77" t="s">
        <x:v>161</x:v>
      </x:c>
      <x:c r="E1" s="77"/>
      <x:c r="F1" s="77"/>
      <x:c r="G1" s="77"/>
      <x:c r="H1" s="77"/>
      <x:c r="I1" s="77"/>
      <x:c r="J1" s="77"/>
      <x:c r="K1" s="77"/>
    </x:row>
    <x:row r="2" spans="4:11" ht="30" customHeight="1">
      <x:c r="D2" s="75" t="s">
        <x:v>40</x:v>
      </x:c>
      <x:c r="E2" s="75" t="s">
        <x:v>35</x:v>
      </x:c>
      <x:c r="F2" s="75" t="s">
        <x:v>25</x:v>
      </x:c>
      <x:c r="G2" s="75" t="s">
        <x:v>53</x:v>
      </x:c>
      <x:c r="H2" s="78" t="s">
        <x:v>23</x:v>
      </x:c>
      <x:c r="I2" s="79"/>
      <x:c r="J2" s="79"/>
      <x:c r="K2" s="75" t="s">
        <x:v>48</x:v>
      </x:c>
    </x:row>
    <x:row r="3" spans="4:11" ht="30" customHeight="1">
      <x:c r="D3" s="76"/>
      <x:c r="E3" s="76"/>
      <x:c r="F3" s="76"/>
      <x:c r="G3" s="76"/>
      <x:c r="H3" s="42" t="s">
        <x:v>26</x:v>
      </x:c>
      <x:c r="I3" s="42" t="s">
        <x:v>34</x:v>
      </x:c>
      <x:c r="J3" s="42" t="s">
        <x:v>18</x:v>
      </x:c>
      <x:c r="K3" s="76"/>
    </x:row>
    <x:row r="4" spans="1:11" ht="30" customHeight="1">
      <x:c r="A4" s="5"/>
      <x:c r="B4" s="5"/>
      <x:c r="C4" s="4" t="str">
        <x:f t="shared" ref="C4:C10" si="0">E4&amp;F4</x:f>
        <x:v>주방기구설치공사</x:v>
      </x:c>
      <x:c r="D4" s="39"/>
      <x:c r="E4" s="45" t="s">
        <x:v>97</x:v>
      </x:c>
      <x:c r="F4" s="53" t="s">
        <x:v>47</x:v>
      </x:c>
      <x:c r="G4" s="37"/>
      <x:c r="H4" s="37"/>
      <x:c r="I4" s="46"/>
      <x:c r="J4" s="38"/>
      <x:c r="K4" s="38"/>
    </x:row>
    <x:row r="5" spans="1:11" ht="30" customHeight="1">
      <x:c r="A5" s="4" t="s">
        <x:v>37</x:v>
      </x:c>
      <x:c r="B5" s="4" t="s">
        <x:v>124</x:v>
      </x:c>
      <x:c r="C5" s="4" t="str">
        <x:f t="shared" si="0"/>
        <x:v>소독발판/노출형800*500*15</x:v>
      </x:c>
      <x:c r="D5" s="60" t="s">
        <x:v>81</x:v>
      </x:c>
      <x:c r="E5" s="66" t="s">
        <x:v>87</x:v>
      </x:c>
      <x:c r="F5" s="67" t="s">
        <x:v>15</x:v>
      </x:c>
      <x:c r="G5" s="68" t="s">
        <x:v>44</x:v>
      </x:c>
      <x:c r="H5" s="60">
        <x:v>1</x:v>
      </x:c>
      <x:c r="I5" s="69"/>
      <x:c r="J5" s="62"/>
      <x:c r="K5" s="63"/>
    </x:row>
    <x:row r="6" spans="1:11" ht="30" customHeight="1">
      <x:c r="A6" s="4" t="s">
        <x:v>37</x:v>
      </x:c>
      <x:c r="B6" s="4" t="s">
        <x:v>147</x:v>
      </x:c>
      <x:c r="C6" s="4" t="str">
        <x:f t="shared" si="0"/>
        <x:v>냉동실/내외부STS2650*2800*3000</x:v>
      </x:c>
      <x:c r="D6" s="60" t="s">
        <x:v>68</x:v>
      </x:c>
      <x:c r="E6" s="70" t="s">
        <x:v>91</x:v>
      </x:c>
      <x:c r="F6" s="64" t="s">
        <x:v>233</x:v>
      </x:c>
      <x:c r="G6" s="68" t="s">
        <x:v>44</x:v>
      </x:c>
      <x:c r="H6" s="60">
        <x:v>1</x:v>
      </x:c>
      <x:c r="I6" s="71"/>
      <x:c r="J6" s="62"/>
      <x:c r="K6" s="63"/>
    </x:row>
    <x:row r="7" spans="1:11" ht="30" customHeight="1">
      <x:c r="A7" s="4" t="s">
        <x:v>37</x:v>
      </x:c>
      <x:c r="B7" s="4" t="s">
        <x:v>144</x:v>
      </x:c>
      <x:c r="C7" s="4" t="str">
        <x:f t="shared" si="0"/>
        <x:v>롤인타입,반밀폐 콤프레셔,내외부STS</x:v>
      </x:c>
      <x:c r="D7" s="60"/>
      <x:c r="E7" s="70" t="s">
        <x:v>200</x:v>
      </x:c>
      <x:c r="F7" s="64"/>
      <x:c r="G7" s="68"/>
      <x:c r="H7" s="60"/>
      <x:c r="I7" s="71"/>
      <x:c r="J7" s="62"/>
      <x:c r="K7" s="63"/>
    </x:row>
    <x:row r="8" spans="1:11" s="44" customFormat="1" ht="30" customHeight="1">
      <x:c r="A8" s="43" t="s">
        <x:v>37</x:v>
      </x:c>
      <x:c r="B8" s="43" t="s">
        <x:v>145</x:v>
      </x:c>
      <x:c r="C8" s="43" t="str">
        <x:f t="shared" si="0"/>
        <x:v>냉장실/내외부STS2900*2800*3000</x:v>
      </x:c>
      <x:c r="D8" s="60" t="s">
        <x:v>61</x:v>
      </x:c>
      <x:c r="E8" s="70" t="s">
        <x:v>107</x:v>
      </x:c>
      <x:c r="F8" s="64" t="s">
        <x:v>209</x:v>
      </x:c>
      <x:c r="G8" s="72" t="s">
        <x:v>44</x:v>
      </x:c>
      <x:c r="H8" s="60">
        <x:v>1</x:v>
      </x:c>
      <x:c r="I8" s="71"/>
      <x:c r="J8" s="62"/>
      <x:c r="K8" s="63"/>
    </x:row>
    <x:row r="9" spans="1:11" s="44" customFormat="1" ht="30" customHeight="1">
      <x:c r="A9" s="43" t="s">
        <x:v>37</x:v>
      </x:c>
      <x:c r="B9" s="43" t="s">
        <x:v>140</x:v>
      </x:c>
      <x:c r="C9" s="43" t="str">
        <x:f t="shared" si="0"/>
        <x:v>롤인타입,반밀폐 콤프레셔,내외부STS</x:v>
      </x:c>
      <x:c r="D9" s="60"/>
      <x:c r="E9" s="70" t="s">
        <x:v>200</x:v>
      </x:c>
      <x:c r="F9" s="64"/>
      <x:c r="G9" s="72"/>
      <x:c r="H9" s="60"/>
      <x:c r="I9" s="71"/>
      <x:c r="J9" s="62"/>
      <x:c r="K9" s="63"/>
    </x:row>
    <x:row r="10" spans="1:11" s="44" customFormat="1" ht="30" customHeight="1">
      <x:c r="A10" s="43" t="s">
        <x:v>37</x:v>
      </x:c>
      <x:c r="B10" s="43" t="s">
        <x:v>139</x:v>
      </x:c>
      <x:c r="C10" s="43" t="str">
        <x:f t="shared" si="0"/>
        <x:v>곡물깔판/STS1200*600*300</x:v>
      </x:c>
      <x:c r="D10" s="56" t="s">
        <x:v>49</x:v>
      </x:c>
      <x:c r="E10" s="66" t="s">
        <x:v>115</x:v>
      </x:c>
      <x:c r="F10" s="64" t="s">
        <x:v>210</x:v>
      </x:c>
      <x:c r="G10" s="72" t="s">
        <x:v>44</x:v>
      </x:c>
      <x:c r="H10" s="60">
        <x:v>1</x:v>
      </x:c>
      <x:c r="I10" s="69"/>
      <x:c r="J10" s="62"/>
      <x:c r="K10" s="63"/>
    </x:row>
    <x:row r="11" spans="1:11" ht="30" customHeight="1">
      <x:c r="A11" s="4" t="s">
        <x:v>37</x:v>
      </x:c>
      <x:c r="B11" s="4" t="s">
        <x:v>134</x:v>
      </x:c>
      <x:c r="C11" s="4" t="str">
        <x:f t="shared" ref="C11:C12" si="1">E11&amp;F11</x:f>
        <x:v>청소용 워터릴/냉온수겸용15M</x:v>
      </x:c>
      <x:c r="D11" s="60" t="s">
        <x:v>46</x:v>
      </x:c>
      <x:c r="E11" s="74" t="s">
        <x:v>226</x:v>
      </x:c>
      <x:c r="F11" s="64" t="s">
        <x:v>39</x:v>
      </x:c>
      <x:c r="G11" s="68" t="s">
        <x:v>44</x:v>
      </x:c>
      <x:c r="H11" s="60">
        <x:v>2</x:v>
      </x:c>
      <x:c r="I11" s="73"/>
      <x:c r="J11" s="62"/>
      <x:c r="K11" s="63"/>
    </x:row>
    <x:row r="12" spans="1:11" s="44" customFormat="1" ht="30" customHeight="1">
      <x:c r="A12" s="43" t="s">
        <x:v>37</x:v>
      </x:c>
      <x:c r="B12" s="43" t="s">
        <x:v>118</x:v>
      </x:c>
      <x:c r="C12" s="43" t="str">
        <x:f t="shared" si="1"/>
        <x:v>보존식냉동고/110liter's605*570*954</x:v>
      </x:c>
      <x:c r="D12" s="60" t="s">
        <x:v>38</x:v>
      </x:c>
      <x:c r="E12" s="57" t="s">
        <x:v>159</x:v>
      </x:c>
      <x:c r="F12" s="64" t="s">
        <x:v>98</x:v>
      </x:c>
      <x:c r="G12" s="72" t="s">
        <x:v>44</x:v>
      </x:c>
      <x:c r="H12" s="60">
        <x:v>1</x:v>
      </x:c>
      <x:c r="I12" s="61"/>
      <x:c r="J12" s="62"/>
      <x:c r="K12" s="63"/>
    </x:row>
    <x:row r="13" spans="1:11" s="44" customFormat="1" ht="30" customHeight="1">
      <x:c r="A13" s="43"/>
      <x:c r="B13" s="43"/>
      <x:c r="C13" s="43"/>
      <x:c r="D13" s="60" t="s">
        <x:v>50</x:v>
      </x:c>
      <x:c r="E13" s="57" t="s">
        <x:v>189</x:v>
      </x:c>
      <x:c r="F13" s="64" t="s">
        <x:v>224</x:v>
      </x:c>
      <x:c r="G13" s="72" t="s">
        <x:v>44</x:v>
      </x:c>
      <x:c r="H13" s="60">
        <x:v>1</x:v>
      </x:c>
      <x:c r="I13" s="61"/>
      <x:c r="J13" s="62"/>
      <x:c r="K13" s="63"/>
    </x:row>
    <x:row r="14" spans="1:11" s="44" customFormat="1" ht="30" customHeight="1">
      <x:c r="A14" s="43"/>
      <x:c r="B14" s="43"/>
      <x:c r="C14" s="43"/>
      <x:c r="D14" s="60" t="s">
        <x:v>72</x:v>
      </x:c>
      <x:c r="E14" s="57" t="s">
        <x:v>197</x:v>
      </x:c>
      <x:c r="F14" s="64" t="s">
        <x:v>224</x:v>
      </x:c>
      <x:c r="G14" s="72" t="s">
        <x:v>44</x:v>
      </x:c>
      <x:c r="H14" s="60">
        <x:v>1</x:v>
      </x:c>
      <x:c r="I14" s="61"/>
      <x:c r="J14" s="62"/>
      <x:c r="K14" s="63"/>
    </x:row>
    <x:row r="15" spans="1:11" s="44" customFormat="1" ht="30" customHeight="1">
      <x:c r="A15" s="43"/>
      <x:c r="B15" s="43"/>
      <x:c r="C15" s="43"/>
      <x:c r="D15" s="60" t="s">
        <x:v>58</x:v>
      </x:c>
      <x:c r="E15" s="57" t="s">
        <x:v>87</x:v>
      </x:c>
      <x:c r="F15" s="64" t="s">
        <x:v>15</x:v>
      </x:c>
      <x:c r="G15" s="72" t="s">
        <x:v>44</x:v>
      </x:c>
      <x:c r="H15" s="60">
        <x:v>1</x:v>
      </x:c>
      <x:c r="I15" s="61"/>
      <x:c r="J15" s="62"/>
      <x:c r="K15" s="63"/>
    </x:row>
    <x:row r="16" spans="1:11" s="44" customFormat="1" ht="30" customHeight="1">
      <x:c r="A16" s="43"/>
      <x:c r="B16" s="43"/>
      <x:c r="C16" s="43"/>
      <x:c r="D16" s="60" t="s">
        <x:v>82</x:v>
      </x:c>
      <x:c r="E16" s="57" t="s">
        <x:v>28</x:v>
      </x:c>
      <x:c r="F16" s="58" t="s">
        <x:v>104</x:v>
      </x:c>
      <x:c r="G16" s="72" t="s">
        <x:v>44</x:v>
      </x:c>
      <x:c r="H16" s="60">
        <x:v>24</x:v>
      </x:c>
      <x:c r="I16" s="61"/>
      <x:c r="J16" s="62"/>
      <x:c r="K16" s="63"/>
    </x:row>
    <x:row r="17" spans="1:11" s="44" customFormat="1" ht="30" customHeight="1">
      <x:c r="A17" s="43"/>
      <x:c r="B17" s="43"/>
      <x:c r="C17" s="43"/>
      <x:c r="D17" s="60" t="s">
        <x:v>75</x:v>
      </x:c>
      <x:c r="E17" s="57" t="s">
        <x:v>101</x:v>
      </x:c>
      <x:c r="F17" s="64" t="s">
        <x:v>227</x:v>
      </x:c>
      <x:c r="G17" s="72" t="s">
        <x:v>44</x:v>
      </x:c>
      <x:c r="H17" s="60">
        <x:v>1</x:v>
      </x:c>
      <x:c r="I17" s="61"/>
      <x:c r="J17" s="62"/>
      <x:c r="K17" s="63"/>
    </x:row>
    <x:row r="18" spans="1:11" s="44" customFormat="1" ht="30" customHeight="1">
      <x:c r="A18" s="43"/>
      <x:c r="B18" s="43"/>
      <x:c r="C18" s="43"/>
      <x:c r="D18" s="60" t="s">
        <x:v>69</x:v>
      </x:c>
      <x:c r="E18" s="57" t="s">
        <x:v>103</x:v>
      </x:c>
      <x:c r="F18" s="58" t="s">
        <x:v>31</x:v>
      </x:c>
      <x:c r="G18" s="72" t="s">
        <x:v>44</x:v>
      </x:c>
      <x:c r="H18" s="60">
        <x:v>1</x:v>
      </x:c>
      <x:c r="I18" s="61"/>
      <x:c r="J18" s="62"/>
      <x:c r="K18" s="63"/>
    </x:row>
    <x:row r="19" spans="1:11" s="44" customFormat="1" ht="30" customHeight="1">
      <x:c r="A19" s="43"/>
      <x:c r="B19" s="43"/>
      <x:c r="C19" s="43"/>
      <x:c r="D19" s="56" t="s">
        <x:v>65</x:v>
      </x:c>
      <x:c r="E19" s="57" t="s">
        <x:v>20</x:v>
      </x:c>
      <x:c r="F19" s="64" t="s">
        <x:v>86</x:v>
      </x:c>
      <x:c r="G19" s="72" t="s">
        <x:v>44</x:v>
      </x:c>
      <x:c r="H19" s="60">
        <x:v>2</x:v>
      </x:c>
      <x:c r="I19" s="61"/>
      <x:c r="J19" s="62"/>
      <x:c r="K19" s="63"/>
    </x:row>
    <x:row r="20" spans="1:11" s="44" customFormat="1" ht="30" customHeight="1">
      <x:c r="A20" s="43"/>
      <x:c r="B20" s="43"/>
      <x:c r="C20" s="43"/>
      <x:c r="D20" s="56" t="s">
        <x:v>67</x:v>
      </x:c>
      <x:c r="E20" s="57" t="s">
        <x:v>11</x:v>
      </x:c>
      <x:c r="F20" s="58" t="s">
        <x:v>90</x:v>
      </x:c>
      <x:c r="G20" s="72" t="s">
        <x:v>44</x:v>
      </x:c>
      <x:c r="H20" s="60">
        <x:v>1</x:v>
      </x:c>
      <x:c r="I20" s="61"/>
      <x:c r="J20" s="62"/>
      <x:c r="K20" s="63"/>
    </x:row>
    <x:row r="21" spans="1:11" s="44" customFormat="1" ht="30" customHeight="1">
      <x:c r="A21" s="43"/>
      <x:c r="B21" s="43"/>
      <x:c r="C21" s="43"/>
      <x:c r="D21" s="56" t="s">
        <x:v>84</x:v>
      </x:c>
      <x:c r="E21" s="57" t="s">
        <x:v>77</x:v>
      </x:c>
      <x:c r="F21" s="64" t="s">
        <x:v>217</x:v>
      </x:c>
      <x:c r="G21" s="72" t="s">
        <x:v>44</x:v>
      </x:c>
      <x:c r="H21" s="60">
        <x:v>1</x:v>
      </x:c>
      <x:c r="I21" s="61"/>
      <x:c r="J21" s="62"/>
      <x:c r="K21" s="63"/>
    </x:row>
    <x:row r="22" spans="1:11" s="44" customFormat="1" ht="30" customHeight="1">
      <x:c r="A22" s="43"/>
      <x:c r="B22" s="43"/>
      <x:c r="C22" s="43"/>
      <x:c r="D22" s="56" t="s">
        <x:v>71</x:v>
      </x:c>
      <x:c r="E22" s="57" t="s">
        <x:v>20</x:v>
      </x:c>
      <x:c r="F22" s="64" t="s">
        <x:v>88</x:v>
      </x:c>
      <x:c r="G22" s="72" t="s">
        <x:v>44</x:v>
      </x:c>
      <x:c r="H22" s="60">
        <x:v>1</x:v>
      </x:c>
      <x:c r="I22" s="61"/>
      <x:c r="J22" s="62"/>
      <x:c r="K22" s="63"/>
    </x:row>
    <x:row r="23" spans="1:11" s="44" customFormat="1" ht="30" customHeight="1">
      <x:c r="A23" s="43"/>
      <x:c r="B23" s="43"/>
      <x:c r="C23" s="43"/>
      <x:c r="D23" s="47" t="s">
        <x:v>45</x:v>
      </x:c>
      <x:c r="E23" s="57" t="s">
        <x:v>32</x:v>
      </x:c>
      <x:c r="F23" s="58" t="s">
        <x:v>89</x:v>
      </x:c>
      <x:c r="G23" s="72" t="s">
        <x:v>44</x:v>
      </x:c>
      <x:c r="H23" s="60">
        <x:v>3</x:v>
      </x:c>
      <x:c r="I23" s="61"/>
      <x:c r="J23" s="62"/>
      <x:c r="K23" s="63"/>
    </x:row>
    <x:row r="24" spans="1:11" s="44" customFormat="1" ht="30" customHeight="1">
      <x:c r="A24" s="43"/>
      <x:c r="B24" s="43"/>
      <x:c r="C24" s="43"/>
      <x:c r="D24" s="56" t="s">
        <x:v>64</x:v>
      </x:c>
      <x:c r="E24" s="57" t="s">
        <x:v>226</x:v>
      </x:c>
      <x:c r="F24" s="58" t="s">
        <x:v>39</x:v>
      </x:c>
      <x:c r="G24" s="72" t="s">
        <x:v>44</x:v>
      </x:c>
      <x:c r="H24" s="60">
        <x:v>1</x:v>
      </x:c>
      <x:c r="I24" s="61"/>
      <x:c r="J24" s="62"/>
      <x:c r="K24" s="63"/>
    </x:row>
    <x:row r="25" spans="1:11" s="44" customFormat="1" ht="30" customHeight="1">
      <x:c r="A25" s="43"/>
      <x:c r="B25" s="43"/>
      <x:c r="C25" s="43"/>
      <x:c r="D25" s="56" t="s">
        <x:v>78</x:v>
      </x:c>
      <x:c r="E25" s="57" t="s">
        <x:v>100</x:v>
      </x:c>
      <x:c r="F25" s="64" t="s">
        <x:v>105</x:v>
      </x:c>
      <x:c r="G25" s="72" t="s">
        <x:v>44</x:v>
      </x:c>
      <x:c r="H25" s="60">
        <x:v>1</x:v>
      </x:c>
      <x:c r="I25" s="61"/>
      <x:c r="J25" s="62"/>
      <x:c r="K25" s="63"/>
    </x:row>
    <x:row r="26" spans="1:11" s="44" customFormat="1" ht="30" customHeight="1">
      <x:c r="A26" s="43"/>
      <x:c r="B26" s="43"/>
      <x:c r="C26" s="43"/>
      <x:c r="D26" s="56" t="s">
        <x:v>63</x:v>
      </x:c>
      <x:c r="E26" s="57" t="s">
        <x:v>32</x:v>
      </x:c>
      <x:c r="F26" s="58" t="s">
        <x:v>89</x:v>
      </x:c>
      <x:c r="G26" s="72" t="s">
        <x:v>44</x:v>
      </x:c>
      <x:c r="H26" s="60">
        <x:v>2</x:v>
      </x:c>
      <x:c r="I26" s="61"/>
      <x:c r="J26" s="62"/>
      <x:c r="K26" s="63"/>
    </x:row>
    <x:row r="27" spans="1:11" s="44" customFormat="1" ht="30" customHeight="1">
      <x:c r="A27" s="43"/>
      <x:c r="B27" s="43"/>
      <x:c r="C27" s="43"/>
      <x:c r="D27" s="56" t="s">
        <x:v>60</x:v>
      </x:c>
      <x:c r="E27" s="57" t="s">
        <x:v>27</x:v>
      </x:c>
      <x:c r="F27" s="64" t="s">
        <x:v>14</x:v>
      </x:c>
      <x:c r="G27" s="72" t="s">
        <x:v>44</x:v>
      </x:c>
      <x:c r="H27" s="60">
        <x:v>1</x:v>
      </x:c>
      <x:c r="I27" s="61"/>
      <x:c r="J27" s="62"/>
      <x:c r="K27" s="63"/>
    </x:row>
    <x:row r="28" spans="1:11" s="44" customFormat="1" ht="30" customHeight="1">
      <x:c r="A28" s="43"/>
      <x:c r="B28" s="43"/>
      <x:c r="C28" s="43"/>
      <x:c r="D28" s="56" t="s">
        <x:v>79</x:v>
      </x:c>
      <x:c r="E28" s="57" t="s">
        <x:v>123</x:v>
      </x:c>
      <x:c r="F28" s="64" t="s">
        <x:v>222</x:v>
      </x:c>
      <x:c r="G28" s="72" t="s">
        <x:v>44</x:v>
      </x:c>
      <x:c r="H28" s="60">
        <x:v>1</x:v>
      </x:c>
      <x:c r="I28" s="61"/>
      <x:c r="J28" s="62"/>
      <x:c r="K28" s="63"/>
    </x:row>
    <x:row r="29" spans="1:11" s="44" customFormat="1" ht="30" customHeight="1">
      <x:c r="A29" s="43"/>
      <x:c r="B29" s="43"/>
      <x:c r="C29" s="43"/>
      <x:c r="D29" s="56"/>
      <x:c r="E29" s="57"/>
      <x:c r="F29" s="65"/>
      <x:c r="G29" s="59"/>
      <x:c r="H29" s="60"/>
      <x:c r="I29" s="61"/>
      <x:c r="J29" s="62"/>
      <x:c r="K29" s="63"/>
    </x:row>
    <x:row r="30" spans="1:11" s="44" customFormat="1" ht="30" customHeight="1">
      <x:c r="A30" s="43" t="s">
        <x:v>37</x:v>
      </x:c>
      <x:c r="B30" s="43" t="s">
        <x:v>99</x:v>
      </x:c>
      <x:c r="C30" s="43" t="str">
        <x:f>E30&amp;F30</x:f>
        <x:v>[ 합           계 ]</x:v>
      </x:c>
      <x:c r="D30" s="48"/>
      <x:c r="E30" s="55" t="s">
        <x:v>165</x:v>
      </x:c>
      <x:c r="F30" s="54"/>
      <x:c r="G30" s="49"/>
      <x:c r="H30" s="49"/>
      <x:c r="I30" s="50"/>
      <x:c r="J30" s="51">
        <x:f>SUM(J5:J28)</x:f>
        <x:v>0</x:v>
      </x:c>
      <x:c r="K30" s="52" t="s">
        <x:v>47</x:v>
      </x:c>
    </x:row>
    <x:row r="31" spans="3:4">
      <x:c r="C31" s="4"/>
      <x:c r="D31" s="40"/>
    </x:row>
    <x:row r="32" spans="3:4">
      <x:c r="C32" s="4"/>
      <x:c r="D32" s="40"/>
    </x:row>
    <x:row r="33" spans="3:4">
      <x:c r="C33" s="4"/>
      <x:c r="D33" s="40"/>
    </x:row>
    <x:row r="34" spans="3:4">
      <x:c r="C34" s="4"/>
      <x:c r="D34" s="40"/>
    </x:row>
    <x:row r="35" spans="3:4">
      <x:c r="C35" s="4"/>
      <x:c r="D35" s="40"/>
    </x:row>
    <x:row r="36" spans="3:4">
      <x:c r="C36" s="4"/>
      <x:c r="D36" s="40"/>
    </x:row>
    <x:row r="37" spans="3:4">
      <x:c r="C37" s="4"/>
      <x:c r="D37" s="40"/>
    </x:row>
    <x:row r="38" spans="3:4">
      <x:c r="C38" s="4"/>
      <x:c r="D38" s="40"/>
    </x:row>
    <x:row r="39" spans="3:4">
      <x:c r="C39" s="4"/>
      <x:c r="D39" s="40"/>
    </x:row>
    <x:row r="40" spans="3:4">
      <x:c r="C40" s="4"/>
      <x:c r="D40" s="40"/>
    </x:row>
    <x:row r="41" spans="3:4">
      <x:c r="C41" s="4"/>
      <x:c r="D41" s="40"/>
    </x:row>
    <x:row r="42" spans="3:4">
      <x:c r="C42" s="4"/>
      <x:c r="D42" s="40"/>
    </x:row>
    <x:row r="43" spans="3:4">
      <x:c r="C43" s="4"/>
      <x:c r="D43" s="40"/>
    </x:row>
    <x:row r="44" spans="3:4">
      <x:c r="C44" s="4"/>
      <x:c r="D44" s="40"/>
    </x:row>
    <x:row r="45" spans="3:4">
      <x:c r="C45" s="4"/>
      <x:c r="D45" s="40"/>
    </x:row>
    <x:row r="46" spans="3:4">
      <x:c r="C46" s="4"/>
      <x:c r="D46" s="40"/>
    </x:row>
    <x:row r="47" spans="3:4">
      <x:c r="C47" s="4"/>
      <x:c r="D47" s="40"/>
    </x:row>
    <x:row r="48" spans="3:4">
      <x:c r="C48" s="4"/>
      <x:c r="D48" s="40"/>
    </x:row>
    <x:row r="49" spans="3:4">
      <x:c r="C49" s="4"/>
      <x:c r="D49" s="40"/>
    </x:row>
    <x:row r="50" spans="3:4">
      <x:c r="C50" s="4"/>
      <x:c r="D50" s="40"/>
    </x:row>
    <x:row r="51" spans="3:4">
      <x:c r="C51" s="4"/>
      <x:c r="D51" s="40"/>
    </x:row>
    <x:row r="52" spans="3:4">
      <x:c r="C52" s="4"/>
      <x:c r="D52" s="40"/>
    </x:row>
    <x:row r="53" spans="3:4">
      <x:c r="C53" s="4"/>
      <x:c r="D53" s="40"/>
    </x:row>
    <x:row r="54" spans="3:4">
      <x:c r="C54" s="4"/>
      <x:c r="D54" s="40"/>
    </x:row>
    <x:row r="55" spans="3:4">
      <x:c r="C55" s="4"/>
      <x:c r="D55" s="40"/>
    </x:row>
    <x:row r="56" spans="3:4">
      <x:c r="C56" s="4" t="str">
        <x:f t="shared" ref="C56:C78" si="2">E56&amp;F56</x:f>
        <x:v/>
      </x:c>
      <x:c r="D56" s="40"/>
    </x:row>
    <x:row r="57" spans="3:4">
      <x:c r="C57" s="4" t="str">
        <x:f t="shared" si="2"/>
        <x:v/>
      </x:c>
      <x:c r="D57" s="40"/>
    </x:row>
    <x:row r="58" spans="3:4">
      <x:c r="C58" s="4" t="str">
        <x:f t="shared" si="2"/>
        <x:v/>
      </x:c>
      <x:c r="D58" s="40"/>
    </x:row>
    <x:row r="59" spans="3:4">
      <x:c r="C59" s="4" t="str">
        <x:f t="shared" si="2"/>
        <x:v/>
      </x:c>
      <x:c r="D59" s="40"/>
    </x:row>
    <x:row r="60" spans="3:4">
      <x:c r="C60" s="4" t="str">
        <x:f t="shared" si="2"/>
        <x:v/>
      </x:c>
      <x:c r="D60" s="40"/>
    </x:row>
    <x:row r="61" spans="3:4">
      <x:c r="C61" s="4" t="str">
        <x:f t="shared" si="2"/>
        <x:v/>
      </x:c>
      <x:c r="D61" s="40"/>
    </x:row>
    <x:row r="62" spans="3:4">
      <x:c r="C62" s="4" t="str">
        <x:f t="shared" si="2"/>
        <x:v/>
      </x:c>
      <x:c r="D62" s="40"/>
    </x:row>
    <x:row r="63" spans="3:4">
      <x:c r="C63" s="4" t="str">
        <x:f t="shared" si="2"/>
        <x:v/>
      </x:c>
      <x:c r="D63" s="40"/>
    </x:row>
    <x:row r="64" spans="3:4">
      <x:c r="C64" s="4" t="str">
        <x:f t="shared" si="2"/>
        <x:v/>
      </x:c>
      <x:c r="D64" s="40"/>
    </x:row>
    <x:row r="65" spans="3:4">
      <x:c r="C65" s="4" t="str">
        <x:f t="shared" si="2"/>
        <x:v/>
      </x:c>
      <x:c r="D65" s="40"/>
    </x:row>
    <x:row r="66" spans="3:4">
      <x:c r="C66" s="4" t="str">
        <x:f t="shared" si="2"/>
        <x:v/>
      </x:c>
      <x:c r="D66" s="40"/>
    </x:row>
    <x:row r="67" spans="3:4">
      <x:c r="C67" s="4" t="str">
        <x:f t="shared" si="2"/>
        <x:v/>
      </x:c>
      <x:c r="D67" s="40"/>
    </x:row>
    <x:row r="68" spans="3:4">
      <x:c r="C68" s="4" t="str">
        <x:f t="shared" si="2"/>
        <x:v/>
      </x:c>
      <x:c r="D68" s="40"/>
    </x:row>
    <x:row r="69" spans="3:4">
      <x:c r="C69" s="4" t="str">
        <x:f t="shared" si="2"/>
        <x:v/>
      </x:c>
      <x:c r="D69" s="40"/>
    </x:row>
    <x:row r="70" spans="3:4">
      <x:c r="C70" s="4" t="str">
        <x:f t="shared" si="2"/>
        <x:v/>
      </x:c>
      <x:c r="D70" s="40"/>
    </x:row>
    <x:row r="71" spans="3:4">
      <x:c r="C71" s="4" t="str">
        <x:f t="shared" si="2"/>
        <x:v/>
      </x:c>
      <x:c r="D71" s="40"/>
    </x:row>
    <x:row r="72" spans="3:4">
      <x:c r="C72" s="4" t="str">
        <x:f t="shared" si="2"/>
        <x:v/>
      </x:c>
      <x:c r="D72" s="40"/>
    </x:row>
    <x:row r="73" spans="3:4">
      <x:c r="C73" s="4" t="str">
        <x:f t="shared" si="2"/>
        <x:v/>
      </x:c>
      <x:c r="D73" s="40"/>
    </x:row>
    <x:row r="74" spans="3:4">
      <x:c r="C74" s="4" t="str">
        <x:f t="shared" si="2"/>
        <x:v/>
      </x:c>
      <x:c r="D74" s="40"/>
    </x:row>
    <x:row r="75" spans="3:4">
      <x:c r="C75" s="4" t="str">
        <x:f t="shared" si="2"/>
        <x:v/>
      </x:c>
      <x:c r="D75" s="40"/>
    </x:row>
    <x:row r="76" spans="3:4">
      <x:c r="C76" s="4" t="str">
        <x:f t="shared" si="2"/>
        <x:v/>
      </x:c>
      <x:c r="D76" s="40"/>
    </x:row>
    <x:row r="77" spans="3:4">
      <x:c r="C77" s="4" t="str">
        <x:f t="shared" si="2"/>
        <x:v/>
      </x:c>
      <x:c r="D77" s="40"/>
    </x:row>
    <x:row r="78" spans="3:4">
      <x:c r="C78" s="4" t="str">
        <x:f t="shared" si="2"/>
        <x:v/>
      </x:c>
      <x:c r="D78" s="40"/>
    </x:row>
    <x:row r="79" spans="3:4">
      <x:c r="C79" s="4" t="str">
        <x:f t="shared" ref="C79:C124" si="3">E79&amp;F79</x:f>
        <x:v/>
      </x:c>
      <x:c r="D79" s="40"/>
    </x:row>
    <x:row r="80" spans="3:4">
      <x:c r="C80" s="4" t="str">
        <x:f t="shared" si="3"/>
        <x:v/>
      </x:c>
      <x:c r="D80" s="40"/>
    </x:row>
    <x:row r="81" spans="3:4">
      <x:c r="C81" s="4" t="str">
        <x:f t="shared" si="3"/>
        <x:v/>
      </x:c>
      <x:c r="D81" s="40"/>
    </x:row>
    <x:row r="82" spans="3:4">
      <x:c r="C82" s="4" t="str">
        <x:f t="shared" si="3"/>
        <x:v/>
      </x:c>
      <x:c r="D82" s="40"/>
    </x:row>
    <x:row r="83" spans="3:4">
      <x:c r="C83" s="4" t="str">
        <x:f t="shared" si="3"/>
        <x:v/>
      </x:c>
      <x:c r="D83" s="40"/>
    </x:row>
    <x:row r="84" spans="3:4">
      <x:c r="C84" s="4" t="str">
        <x:f t="shared" si="3"/>
        <x:v/>
      </x:c>
      <x:c r="D84" s="40"/>
    </x:row>
    <x:row r="85" spans="3:4">
      <x:c r="C85" s="4" t="str">
        <x:f t="shared" si="3"/>
        <x:v/>
      </x:c>
      <x:c r="D85" s="40"/>
    </x:row>
    <x:row r="86" spans="3:4">
      <x:c r="C86" s="4" t="str">
        <x:f t="shared" si="3"/>
        <x:v/>
      </x:c>
      <x:c r="D86" s="40"/>
    </x:row>
    <x:row r="87" spans="3:4">
      <x:c r="C87" s="4" t="str">
        <x:f t="shared" si="3"/>
        <x:v/>
      </x:c>
      <x:c r="D87" s="40"/>
    </x:row>
    <x:row r="88" spans="3:4">
      <x:c r="C88" s="4" t="str">
        <x:f t="shared" si="3"/>
        <x:v/>
      </x:c>
      <x:c r="D88" s="40"/>
    </x:row>
    <x:row r="89" spans="3:4">
      <x:c r="C89" s="4" t="str">
        <x:f t="shared" si="3"/>
        <x:v/>
      </x:c>
      <x:c r="D89" s="40"/>
    </x:row>
    <x:row r="90" spans="3:4">
      <x:c r="C90" s="4" t="str">
        <x:f t="shared" si="3"/>
        <x:v/>
      </x:c>
      <x:c r="D90" s="40"/>
    </x:row>
    <x:row r="91" spans="3:4">
      <x:c r="C91" s="4" t="str">
        <x:f t="shared" si="3"/>
        <x:v/>
      </x:c>
      <x:c r="D91" s="40"/>
    </x:row>
    <x:row r="92" spans="3:4">
      <x:c r="C92" s="4" t="str">
        <x:f t="shared" si="3"/>
        <x:v/>
      </x:c>
      <x:c r="D92" s="40"/>
    </x:row>
    <x:row r="93" spans="3:4">
      <x:c r="C93" s="4" t="str">
        <x:f t="shared" si="3"/>
        <x:v/>
      </x:c>
      <x:c r="D93" s="40"/>
    </x:row>
    <x:row r="94" spans="3:4">
      <x:c r="C94" s="4" t="str">
        <x:f t="shared" si="3"/>
        <x:v/>
      </x:c>
      <x:c r="D94" s="40"/>
    </x:row>
    <x:row r="95" spans="3:4">
      <x:c r="C95" s="4" t="str">
        <x:f t="shared" si="3"/>
        <x:v/>
      </x:c>
      <x:c r="D95" s="40"/>
    </x:row>
    <x:row r="96" spans="3:4">
      <x:c r="C96" s="4" t="str">
        <x:f t="shared" si="3"/>
        <x:v/>
      </x:c>
      <x:c r="D96" s="40"/>
    </x:row>
    <x:row r="97" spans="3:4">
      <x:c r="C97" s="4" t="str">
        <x:f t="shared" si="3"/>
        <x:v/>
      </x:c>
      <x:c r="D97" s="40"/>
    </x:row>
    <x:row r="98" spans="3:4">
      <x:c r="C98" s="4" t="str">
        <x:f t="shared" si="3"/>
        <x:v/>
      </x:c>
      <x:c r="D98" s="40"/>
    </x:row>
    <x:row r="99" spans="3:4">
      <x:c r="C99" s="4" t="str">
        <x:f t="shared" si="3"/>
        <x:v/>
      </x:c>
      <x:c r="D99" s="40"/>
    </x:row>
    <x:row r="100" spans="3:4">
      <x:c r="C100" s="4" t="str">
        <x:f t="shared" si="3"/>
        <x:v/>
      </x:c>
      <x:c r="D100" s="40"/>
    </x:row>
    <x:row r="101" spans="3:4">
      <x:c r="C101" s="4" t="str">
        <x:f t="shared" si="3"/>
        <x:v/>
      </x:c>
      <x:c r="D101" s="40"/>
    </x:row>
    <x:row r="102" spans="3:4">
      <x:c r="C102" s="4" t="str">
        <x:f t="shared" si="3"/>
        <x:v/>
      </x:c>
      <x:c r="D102" s="40"/>
    </x:row>
    <x:row r="103" spans="3:4">
      <x:c r="C103" s="4" t="str">
        <x:f t="shared" si="3"/>
        <x:v/>
      </x:c>
      <x:c r="D103" s="40"/>
    </x:row>
    <x:row r="104" spans="3:4">
      <x:c r="C104" s="4" t="str">
        <x:f t="shared" si="3"/>
        <x:v/>
      </x:c>
      <x:c r="D104" s="40"/>
    </x:row>
    <x:row r="105" spans="3:4">
      <x:c r="C105" s="4" t="str">
        <x:f t="shared" si="3"/>
        <x:v/>
      </x:c>
      <x:c r="D105" s="40"/>
    </x:row>
    <x:row r="106" spans="3:4">
      <x:c r="C106" s="4" t="str">
        <x:f t="shared" si="3"/>
        <x:v/>
      </x:c>
      <x:c r="D106" s="40"/>
    </x:row>
    <x:row r="107" spans="3:4">
      <x:c r="C107" s="4" t="str">
        <x:f t="shared" si="3"/>
        <x:v/>
      </x:c>
      <x:c r="D107" s="40"/>
    </x:row>
    <x:row r="108" spans="3:4">
      <x:c r="C108" s="4" t="str">
        <x:f t="shared" si="3"/>
        <x:v/>
      </x:c>
      <x:c r="D108" s="40"/>
    </x:row>
    <x:row r="109" spans="3:4">
      <x:c r="C109" s="4" t="str">
        <x:f t="shared" si="3"/>
        <x:v/>
      </x:c>
      <x:c r="D109" s="40"/>
    </x:row>
    <x:row r="110" spans="3:4">
      <x:c r="C110" s="4" t="str">
        <x:f t="shared" si="3"/>
        <x:v/>
      </x:c>
      <x:c r="D110" s="40"/>
    </x:row>
    <x:row r="111" spans="3:4">
      <x:c r="C111" s="4" t="str">
        <x:f t="shared" si="3"/>
        <x:v/>
      </x:c>
      <x:c r="D111" s="40"/>
    </x:row>
    <x:row r="112" spans="3:4">
      <x:c r="C112" s="4" t="str">
        <x:f t="shared" si="3"/>
        <x:v/>
      </x:c>
      <x:c r="D112" s="40"/>
    </x:row>
    <x:row r="113" spans="3:4">
      <x:c r="C113" s="4" t="str">
        <x:f t="shared" si="3"/>
        <x:v/>
      </x:c>
      <x:c r="D113" s="40"/>
    </x:row>
    <x:row r="114" spans="3:4">
      <x:c r="C114" s="4" t="str">
        <x:f t="shared" si="3"/>
        <x:v/>
      </x:c>
      <x:c r="D114" s="40"/>
    </x:row>
    <x:row r="115" spans="3:4">
      <x:c r="C115" s="4" t="str">
        <x:f t="shared" si="3"/>
        <x:v/>
      </x:c>
      <x:c r="D115" s="40"/>
    </x:row>
    <x:row r="116" spans="3:4">
      <x:c r="C116" s="4" t="str">
        <x:f t="shared" si="3"/>
        <x:v/>
      </x:c>
      <x:c r="D116" s="40"/>
    </x:row>
    <x:row r="117" spans="3:4">
      <x:c r="C117" s="4" t="str">
        <x:f t="shared" si="3"/>
        <x:v/>
      </x:c>
      <x:c r="D117" s="40"/>
    </x:row>
    <x:row r="118" spans="3:4">
      <x:c r="C118" s="4" t="str">
        <x:f t="shared" si="3"/>
        <x:v/>
      </x:c>
      <x:c r="D118" s="40"/>
    </x:row>
    <x:row r="119" spans="3:4">
      <x:c r="C119" s="4" t="str">
        <x:f t="shared" si="3"/>
        <x:v/>
      </x:c>
      <x:c r="D119" s="40"/>
    </x:row>
    <x:row r="120" spans="3:4">
      <x:c r="C120" s="4" t="str">
        <x:f t="shared" si="3"/>
        <x:v/>
      </x:c>
      <x:c r="D120" s="40"/>
    </x:row>
    <x:row r="121" spans="3:4">
      <x:c r="C121" s="4" t="str">
        <x:f t="shared" si="3"/>
        <x:v/>
      </x:c>
      <x:c r="D121" s="40"/>
    </x:row>
    <x:row r="122" spans="3:4">
      <x:c r="C122" s="4" t="str">
        <x:f t="shared" si="3"/>
        <x:v/>
      </x:c>
      <x:c r="D122" s="40"/>
    </x:row>
    <x:row r="123" spans="3:4">
      <x:c r="C123" s="4" t="str">
        <x:f t="shared" si="3"/>
        <x:v/>
      </x:c>
      <x:c r="D123" s="40"/>
    </x:row>
    <x:row r="124" spans="3:4">
      <x:c r="C124" s="4" t="str">
        <x:f t="shared" si="3"/>
        <x:v/>
      </x:c>
      <x:c r="D124" s="40"/>
    </x:row>
  </x:sheetData>
  <x:mergeCells count="7">
    <x:mergeCell ref="D2:D3"/>
    <x:mergeCell ref="D1:K1"/>
    <x:mergeCell ref="K2:K3"/>
    <x:mergeCell ref="G2:G3"/>
    <x:mergeCell ref="F2:F3"/>
    <x:mergeCell ref="E2:E3"/>
    <x:mergeCell ref="H2:J2"/>
  </x:mergeCells>
  <x:printOptions horizontalCentered="1" verticalCentered="0" headings="0" gridLines="0" gridLinesSet="1"/>
  <x:pageMargins left="0.39347222447395325" right="0.39347222447395325" top="0.39347222447395325" bottom="0.39347222447395325" header="0.31486111879348755" footer="0.31486111879348755"/>
  <x:pageSetup paperSize="9" scale="70" firstPageNumber="1" fitToWidth="1" fitToHeight="1" orientation="portrait" usePrinterDefaults="1" blackAndWhite="0" draft="0" useFirstPageNumber="0" horizontalDpi="600" verticalDpi="600" copies="1"/>
  <x:colBreaks count="1" manualBreakCount="1">
    <x:brk id="3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P376"/>
  <x:sheetViews>
    <x:sheetView view="pageBreakPreview" topLeftCell="D19" zoomScaleNormal="100" zoomScaleSheetLayoutView="100" workbookViewId="0">
      <x:selection activeCell="C18" activeCellId="0" sqref="C18:C18"/>
    </x:sheetView>
  </x:sheetViews>
  <x:sheetFormatPr defaultColWidth="9.00390625" defaultRowHeight="16.5"/>
  <x:cols>
    <x:col min="1" max="1" width="12.625" style="2" hidden="1" customWidth="1"/>
    <x:col min="2" max="2" width="8.875" style="2" hidden="1" customWidth="1"/>
    <x:col min="3" max="3" width="28.5" style="2" hidden="1" customWidth="1"/>
    <x:col min="4" max="4" width="28.625" style="2" customWidth="1"/>
    <x:col min="5" max="5" width="35.5" style="2" customWidth="1"/>
    <x:col min="6" max="6" width="4.625" style="2" customWidth="1"/>
    <x:col min="7" max="7" width="10.625" style="2" customWidth="1"/>
    <x:col min="8" max="15" width="14.625" style="2" customWidth="1"/>
    <x:col min="16" max="16" width="12.625" style="2" customWidth="1"/>
    <x:col min="17" max="17" width="9.125" style="2" customWidth="1"/>
    <x:col min="18" max="31" width="9" style="2" customWidth="1"/>
  </x:cols>
  <x:sheetData>
    <x:row r="1" spans="4:16" ht="30" customHeight="1">
      <x:c r="D1" s="9" t="s">
        <x:v>9</x:v>
      </x:c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</x:row>
    <x:row r="2" spans="1:16" ht="30" customHeight="1">
      <x:c r="A2" s="8" t="s">
        <x:v>74</x:v>
      </x:c>
      <x:c r="B2" s="8" t="s">
        <x:v>56</x:v>
      </x:c>
      <x:c r="C2" s="7"/>
      <x:c r="D2" s="100" t="s">
        <x:v>215</x:v>
      </x:c>
      <x:c r="E2" s="100" t="s">
        <x:v>127</x:v>
      </x:c>
      <x:c r="F2" s="100" t="s">
        <x:v>53</x:v>
      </x:c>
      <x:c r="G2" s="100" t="s">
        <x:v>83</x:v>
      </x:c>
      <x:c r="H2" s="98" t="s">
        <x:v>24</x:v>
      </x:c>
      <x:c r="I2" s="99"/>
      <x:c r="J2" s="98" t="s">
        <x:v>33</x:v>
      </x:c>
      <x:c r="K2" s="99"/>
      <x:c r="L2" s="98" t="s">
        <x:v>22</x:v>
      </x:c>
      <x:c r="M2" s="99"/>
      <x:c r="N2" s="98" t="s">
        <x:v>17</x:v>
      </x:c>
      <x:c r="O2" s="99"/>
      <x:c r="P2" s="100" t="s">
        <x:v>76</x:v>
      </x:c>
    </x:row>
    <x:row r="3" spans="1:16" ht="30" customHeight="1">
      <x:c r="A3" s="8"/>
      <x:c r="B3" s="8"/>
      <x:c r="C3" s="7"/>
      <x:c r="D3" s="101"/>
      <x:c r="E3" s="101"/>
      <x:c r="F3" s="101"/>
      <x:c r="G3" s="101"/>
      <x:c r="H3" s="7" t="s">
        <x:v>52</x:v>
      </x:c>
      <x:c r="I3" s="7" t="s">
        <x:v>55</x:v>
      </x:c>
      <x:c r="J3" s="7" t="s">
        <x:v>52</x:v>
      </x:c>
      <x:c r="K3" s="7" t="s">
        <x:v>55</x:v>
      </x:c>
      <x:c r="L3" s="7" t="s">
        <x:v>52</x:v>
      </x:c>
      <x:c r="M3" s="7" t="s">
        <x:v>55</x:v>
      </x:c>
      <x:c r="N3" s="7" t="s">
        <x:v>52</x:v>
      </x:c>
      <x:c r="O3" s="7" t="s">
        <x:v>55</x:v>
      </x:c>
      <x:c r="P3" s="101"/>
    </x:row>
    <x:row r="4" spans="1:16" ht="30" customHeight="1">
      <x:c r="A4" s="5"/>
      <x:c r="B4" s="5"/>
      <x:c r="C4" s="4" t="str">
        <x:f>D4&amp;E4</x:f>
        <x:v>내화채움구조(강관,벽체)D15</x:v>
      </x:c>
      <x:c r="D4" s="10" t="s">
        <x:v>219</x:v>
      </x:c>
      <x:c r="E4" s="10" t="s">
        <x:v>73</x:v>
      </x:c>
      <x:c r="F4" s="10" t="s">
        <x:v>57</x:v>
      </x:c>
      <x:c r="G4" s="11">
        <x:v>1</x:v>
      </x:c>
      <x:c r="H4" s="5">
        <x:v>20016</x:v>
      </x:c>
      <x:c r="I4" s="6"/>
      <x:c r="J4" s="5">
        <x:v>25000</x:v>
      </x:c>
      <x:c r="K4" s="6"/>
      <x:c r="L4" s="6"/>
      <x:c r="M4" s="6"/>
      <x:c r="N4" s="5">
        <x:v>45016</x:v>
      </x:c>
      <x:c r="O4" s="6"/>
      <x:c r="P4" s="6"/>
    </x:row>
    <x:row r="5" spans="1:16" ht="30" customHeight="1">
      <x:c r="A5" s="4" t="s">
        <x:v>21</x:v>
      </x:c>
      <x:c r="B5" s="4" t="s">
        <x:v>117</x:v>
      </x:c>
      <x:c r="C5" s="4" t="str">
        <x:f>D5&amp;E5</x:f>
        <x:v>내화채움구조(강관,벽체)D20</x:v>
      </x:c>
      <x:c r="D5" s="10" t="s">
        <x:v>219</x:v>
      </x:c>
      <x:c r="E5" s="10" t="s">
        <x:v>80</x:v>
      </x:c>
      <x:c r="F5" s="10" t="s">
        <x:v>57</x:v>
      </x:c>
      <x:c r="G5" s="11">
        <x:v>1</x:v>
      </x:c>
      <x:c r="H5" s="5">
        <x:v>22440</x:v>
      </x:c>
      <x:c r="I5" s="5"/>
      <x:c r="J5" s="5">
        <x:v>25000</x:v>
      </x:c>
      <x:c r="K5" s="5"/>
      <x:c r="L5" s="5"/>
      <x:c r="M5" s="5"/>
      <x:c r="N5" s="5">
        <x:v>47440</x:v>
      </x:c>
      <x:c r="O5" s="5"/>
      <x:c r="P5" s="4"/>
    </x:row>
    <x:row r="6" spans="1:16" ht="30" customHeight="1">
      <x:c r="A6" s="4" t="s">
        <x:v>21</x:v>
      </x:c>
      <x:c r="B6" s="4" t="s">
        <x:v>119</x:v>
      </x:c>
      <x:c r="C6" s="4" t="str">
        <x:f t="shared" ref="C6:C69" si="0">D6&amp;E6</x:f>
        <x:v>내화채움구조(강관,벽체)D25</x:v>
      </x:c>
      <x:c r="D6" s="10" t="s">
        <x:v>219</x:v>
      </x:c>
      <x:c r="E6" s="10" t="s">
        <x:v>66</x:v>
      </x:c>
      <x:c r="F6" s="10" t="s">
        <x:v>57</x:v>
      </x:c>
      <x:c r="G6" s="11">
        <x:v>1</x:v>
      </x:c>
      <x:c r="H6" s="5">
        <x:v>22920</x:v>
      </x:c>
      <x:c r="I6" s="5"/>
      <x:c r="J6" s="5">
        <x:v>25000</x:v>
      </x:c>
      <x:c r="K6" s="5"/>
      <x:c r="L6" s="5"/>
      <x:c r="M6" s="5"/>
      <x:c r="N6" s="5">
        <x:v>47920</x:v>
      </x:c>
      <x:c r="O6" s="5"/>
      <x:c r="P6" s="4"/>
    </x:row>
    <x:row r="7" spans="1:16" ht="30" customHeight="1">
      <x:c r="A7" s="4" t="s">
        <x:v>21</x:v>
      </x:c>
      <x:c r="B7" s="4" t="s">
        <x:v>111</x:v>
      </x:c>
      <x:c r="C7" s="4" t="str">
        <x:f t="shared" si="0"/>
        <x:v>내화채움구조(강관,벽체)D32</x:v>
      </x:c>
      <x:c r="D7" s="10" t="s">
        <x:v>219</x:v>
      </x:c>
      <x:c r="E7" s="10" t="s">
        <x:v>41</x:v>
      </x:c>
      <x:c r="F7" s="10" t="s">
        <x:v>57</x:v>
      </x:c>
      <x:c r="G7" s="11">
        <x:v>1</x:v>
      </x:c>
      <x:c r="H7" s="5">
        <x:v>24000</x:v>
      </x:c>
      <x:c r="I7" s="5"/>
      <x:c r="J7" s="5">
        <x:v>25000</x:v>
      </x:c>
      <x:c r="K7" s="5"/>
      <x:c r="L7" s="5"/>
      <x:c r="M7" s="5"/>
      <x:c r="N7" s="5">
        <x:v>49000</x:v>
      </x:c>
      <x:c r="O7" s="5"/>
      <x:c r="P7" s="4"/>
    </x:row>
    <x:row r="8" spans="1:16" s="13" customFormat="1" ht="30" customHeight="1">
      <x:c r="A8" s="12" t="s">
        <x:v>21</x:v>
      </x:c>
      <x:c r="B8" s="12" t="s">
        <x:v>92</x:v>
      </x:c>
      <x:c r="C8" s="12" t="str">
        <x:f t="shared" si="0"/>
        <x:v>내화채움구조(강관,벽체)D40</x:v>
      </x:c>
      <x:c r="D8" s="10" t="s">
        <x:v>219</x:v>
      </x:c>
      <x:c r="E8" s="10" t="s">
        <x:v>43</x:v>
      </x:c>
      <x:c r="F8" s="10" t="s">
        <x:v>57</x:v>
      </x:c>
      <x:c r="G8" s="11">
        <x:v>1</x:v>
      </x:c>
      <x:c r="H8" s="5">
        <x:v>24528</x:v>
      </x:c>
      <x:c r="I8" s="5"/>
      <x:c r="J8" s="5">
        <x:v>25000</x:v>
      </x:c>
      <x:c r="K8" s="5"/>
      <x:c r="L8" s="5"/>
      <x:c r="M8" s="5"/>
      <x:c r="N8" s="5">
        <x:v>49528</x:v>
      </x:c>
      <x:c r="O8" s="5"/>
      <x:c r="P8" s="4"/>
    </x:row>
    <x:row r="9" spans="1:16" ht="30" customHeight="1">
      <x:c r="A9" s="4" t="s">
        <x:v>21</x:v>
      </x:c>
      <x:c r="B9" s="4" t="s">
        <x:v>142</x:v>
      </x:c>
      <x:c r="C9" s="4" t="str">
        <x:f t="shared" si="0"/>
        <x:v>내화채움구조(강관,벽체)D50</x:v>
      </x:c>
      <x:c r="D9" s="10" t="s">
        <x:v>219</x:v>
      </x:c>
      <x:c r="E9" s="10" t="s">
        <x:v>59</x:v>
      </x:c>
      <x:c r="F9" s="10" t="s">
        <x:v>57</x:v>
      </x:c>
      <x:c r="G9" s="11">
        <x:v>1</x:v>
      </x:c>
      <x:c r="H9" s="5">
        <x:v>25368</x:v>
      </x:c>
      <x:c r="I9" s="5"/>
      <x:c r="J9" s="5">
        <x:v>25000</x:v>
      </x:c>
      <x:c r="K9" s="5"/>
      <x:c r="L9" s="5"/>
      <x:c r="M9" s="5"/>
      <x:c r="N9" s="5">
        <x:v>50368</x:v>
      </x:c>
      <x:c r="O9" s="5"/>
      <x:c r="P9" s="4"/>
    </x:row>
    <x:row r="10" spans="1:16" ht="30" customHeight="1">
      <x:c r="A10" s="4" t="s">
        <x:v>21</x:v>
      </x:c>
      <x:c r="B10" s="4" t="s">
        <x:v>94</x:v>
      </x:c>
      <x:c r="C10" s="4" t="str">
        <x:f t="shared" si="0"/>
        <x:v>내화채움구조(강관,벽체)D65</x:v>
      </x:c>
      <x:c r="D10" s="10" t="s">
        <x:v>219</x:v>
      </x:c>
      <x:c r="E10" s="10" t="s">
        <x:v>54</x:v>
      </x:c>
      <x:c r="F10" s="10" t="s">
        <x:v>57</x:v>
      </x:c>
      <x:c r="G10" s="11">
        <x:v>1</x:v>
      </x:c>
      <x:c r="H10" s="5">
        <x:v>32832</x:v>
      </x:c>
      <x:c r="I10" s="5"/>
      <x:c r="J10" s="5">
        <x:v>30000</x:v>
      </x:c>
      <x:c r="K10" s="5"/>
      <x:c r="L10" s="5"/>
      <x:c r="M10" s="5"/>
      <x:c r="N10" s="5">
        <x:v>62832</x:v>
      </x:c>
      <x:c r="O10" s="5"/>
      <x:c r="P10" s="4"/>
    </x:row>
    <x:row r="11" spans="1:16" ht="30" customHeight="1">
      <x:c r="A11" s="4" t="s">
        <x:v>21</x:v>
      </x:c>
      <x:c r="B11" s="4" t="s">
        <x:v>108</x:v>
      </x:c>
      <x:c r="C11" s="4" t="str">
        <x:f t="shared" si="0"/>
        <x:v>내화채움구조(강관,벽체)D80</x:v>
      </x:c>
      <x:c r="D11" s="10" t="s">
        <x:v>219</x:v>
      </x:c>
      <x:c r="E11" s="10" t="s">
        <x:v>51</x:v>
      </x:c>
      <x:c r="F11" s="10" t="s">
        <x:v>57</x:v>
      </x:c>
      <x:c r="G11" s="11">
        <x:v>1</x:v>
      </x:c>
      <x:c r="H11" s="5">
        <x:v>39960</x:v>
      </x:c>
      <x:c r="I11" s="5"/>
      <x:c r="J11" s="5">
        <x:v>30000</x:v>
      </x:c>
      <x:c r="K11" s="5"/>
      <x:c r="L11" s="5"/>
      <x:c r="M11" s="5"/>
      <x:c r="N11" s="5">
        <x:v>69960</x:v>
      </x:c>
      <x:c r="O11" s="5"/>
      <x:c r="P11" s="4"/>
    </x:row>
    <x:row r="12" spans="1:16" ht="30" customHeight="1">
      <x:c r="A12" s="4" t="s">
        <x:v>21</x:v>
      </x:c>
      <x:c r="B12" s="4" t="s">
        <x:v>130</x:v>
      </x:c>
      <x:c r="C12" s="4" t="str">
        <x:f t="shared" si="0"/>
        <x:v>내화채움구조(강관,벽체)D100</x:v>
      </x:c>
      <x:c r="D12" s="10" t="s">
        <x:v>219</x:v>
      </x:c>
      <x:c r="E12" s="10" t="s">
        <x:v>29</x:v>
      </x:c>
      <x:c r="F12" s="10" t="s">
        <x:v>57</x:v>
      </x:c>
      <x:c r="G12" s="11">
        <x:v>1</x:v>
      </x:c>
      <x:c r="H12" s="5">
        <x:v>43632</x:v>
      </x:c>
      <x:c r="I12" s="5"/>
      <x:c r="J12" s="5">
        <x:v>30000</x:v>
      </x:c>
      <x:c r="K12" s="5"/>
      <x:c r="L12" s="5"/>
      <x:c r="M12" s="5"/>
      <x:c r="N12" s="5">
        <x:v>73632</x:v>
      </x:c>
      <x:c r="O12" s="5"/>
      <x:c r="P12" s="4"/>
    </x:row>
    <x:row r="13" spans="1:16" s="13" customFormat="1" ht="30" customHeight="1">
      <x:c r="A13" s="12" t="s">
        <x:v>21</x:v>
      </x:c>
      <x:c r="B13" s="12" t="s">
        <x:v>96</x:v>
      </x:c>
      <x:c r="C13" s="12" t="str">
        <x:f t="shared" si="0"/>
        <x:v>내화채움구조(강관,벽체)D125</x:v>
      </x:c>
      <x:c r="D13" s="10" t="s">
        <x:v>219</x:v>
      </x:c>
      <x:c r="E13" s="10" t="s">
        <x:v>19</x:v>
      </x:c>
      <x:c r="F13" s="10" t="s">
        <x:v>57</x:v>
      </x:c>
      <x:c r="G13" s="11">
        <x:v>1</x:v>
      </x:c>
      <x:c r="H13" s="5">
        <x:v>45408</x:v>
      </x:c>
      <x:c r="I13" s="5"/>
      <x:c r="J13" s="5">
        <x:v>35000</x:v>
      </x:c>
      <x:c r="K13" s="5"/>
      <x:c r="L13" s="5"/>
      <x:c r="M13" s="5"/>
      <x:c r="N13" s="5">
        <x:v>80408</x:v>
      </x:c>
      <x:c r="O13" s="5"/>
      <x:c r="P13" s="4"/>
    </x:row>
    <x:row r="14" spans="1:16" s="13" customFormat="1" ht="30" customHeight="1">
      <x:c r="A14" s="12" t="s">
        <x:v>21</x:v>
      </x:c>
      <x:c r="B14" s="12" t="s">
        <x:v>109</x:v>
      </x:c>
      <x:c r="C14" s="12" t="str">
        <x:f t="shared" si="0"/>
        <x:v>내화채움구조(강관,벽체)D150</x:v>
      </x:c>
      <x:c r="D14" s="10" t="s">
        <x:v>219</x:v>
      </x:c>
      <x:c r="E14" s="10" t="s">
        <x:v>30</x:v>
      </x:c>
      <x:c r="F14" s="10" t="s">
        <x:v>57</x:v>
      </x:c>
      <x:c r="G14" s="11">
        <x:v>1</x:v>
      </x:c>
      <x:c r="H14" s="5">
        <x:v>48864</x:v>
      </x:c>
      <x:c r="I14" s="5"/>
      <x:c r="J14" s="5">
        <x:v>40000</x:v>
      </x:c>
      <x:c r="K14" s="5"/>
      <x:c r="L14" s="5"/>
      <x:c r="M14" s="5"/>
      <x:c r="N14" s="5">
        <x:v>88864</x:v>
      </x:c>
      <x:c r="O14" s="5"/>
      <x:c r="P14" s="4"/>
    </x:row>
    <x:row r="15" spans="1:16" s="13" customFormat="1" ht="30" customHeight="1">
      <x:c r="A15" s="12" t="s">
        <x:v>21</x:v>
      </x:c>
      <x:c r="B15" s="12" t="s">
        <x:v>112</x:v>
      </x:c>
      <x:c r="C15" s="12" t="str">
        <x:f t="shared" si="0"/>
        <x:v>내화채움구조(강관,벽체)D200</x:v>
      </x:c>
      <x:c r="D15" s="10" t="s">
        <x:v>219</x:v>
      </x:c>
      <x:c r="E15" s="10" t="s">
        <x:v>36</x:v>
      </x:c>
      <x:c r="F15" s="10" t="s">
        <x:v>57</x:v>
      </x:c>
      <x:c r="G15" s="11">
        <x:v>1</x:v>
      </x:c>
      <x:c r="H15" s="5">
        <x:v>192576</x:v>
      </x:c>
      <x:c r="I15" s="5"/>
      <x:c r="J15" s="5">
        <x:v>80000</x:v>
      </x:c>
      <x:c r="K15" s="5"/>
      <x:c r="L15" s="5"/>
      <x:c r="M15" s="5"/>
      <x:c r="N15" s="5">
        <x:v>272576</x:v>
      </x:c>
      <x:c r="O15" s="5"/>
      <x:c r="P15" s="4"/>
    </x:row>
    <x:row r="16" spans="1:16" s="13" customFormat="1" ht="30" customHeight="1">
      <x:c r="A16" s="12" t="s">
        <x:v>21</x:v>
      </x:c>
      <x:c r="B16" s="12" t="s">
        <x:v>128</x:v>
      </x:c>
      <x:c r="C16" s="12" t="str">
        <x:f t="shared" si="0"/>
        <x:v>내화채움구조(강관,바닥)D20</x:v>
      </x:c>
      <x:c r="D16" s="10" t="s">
        <x:v>207</x:v>
      </x:c>
      <x:c r="E16" s="10" t="s">
        <x:v>80</x:v>
      </x:c>
      <x:c r="F16" s="10" t="s">
        <x:v>57</x:v>
      </x:c>
      <x:c r="G16" s="11">
        <x:v>1</x:v>
      </x:c>
      <x:c r="H16" s="5">
        <x:v>18660</x:v>
      </x:c>
      <x:c r="I16" s="5"/>
      <x:c r="J16" s="5">
        <x:v>20000</x:v>
      </x:c>
      <x:c r="K16" s="5"/>
      <x:c r="L16" s="5"/>
      <x:c r="M16" s="5"/>
      <x:c r="N16" s="5">
        <x:v>38660</x:v>
      </x:c>
      <x:c r="O16" s="5"/>
      <x:c r="P16" s="4"/>
    </x:row>
    <x:row r="17" spans="1:16" s="13" customFormat="1" ht="30" customHeight="1">
      <x:c r="A17" s="12" t="s">
        <x:v>21</x:v>
      </x:c>
      <x:c r="B17" s="12" t="s">
        <x:v>129</x:v>
      </x:c>
      <x:c r="C17" s="12" t="str">
        <x:f t="shared" si="0"/>
        <x:v>내화채움구조(강관,바닥)D25</x:v>
      </x:c>
      <x:c r="D17" s="10" t="s">
        <x:v>207</x:v>
      </x:c>
      <x:c r="E17" s="10" t="s">
        <x:v>66</x:v>
      </x:c>
      <x:c r="F17" s="10" t="s">
        <x:v>57</x:v>
      </x:c>
      <x:c r="G17" s="11">
        <x:v>1</x:v>
      </x:c>
      <x:c r="H17" s="5">
        <x:v>22056</x:v>
      </x:c>
      <x:c r="I17" s="5"/>
      <x:c r="J17" s="5">
        <x:v>20000</x:v>
      </x:c>
      <x:c r="K17" s="5"/>
      <x:c r="L17" s="5"/>
      <x:c r="M17" s="5"/>
      <x:c r="N17" s="5">
        <x:v>42056</x:v>
      </x:c>
      <x:c r="O17" s="5"/>
      <x:c r="P17" s="4"/>
    </x:row>
    <x:row r="18" spans="1:16" s="13" customFormat="1" ht="30" customHeight="1">
      <x:c r="A18" s="12" t="s">
        <x:v>21</x:v>
      </x:c>
      <x:c r="B18" s="12" t="s">
        <x:v>131</x:v>
      </x:c>
      <x:c r="C18" s="12" t="str">
        <x:f t="shared" si="0"/>
        <x:v>내화채움구조(강관,바닥)D32</x:v>
      </x:c>
      <x:c r="D18" s="10" t="s">
        <x:v>207</x:v>
      </x:c>
      <x:c r="E18" s="10" t="s">
        <x:v>41</x:v>
      </x:c>
      <x:c r="F18" s="10" t="s">
        <x:v>57</x:v>
      </x:c>
      <x:c r="G18" s="11">
        <x:v>1</x:v>
      </x:c>
      <x:c r="H18" s="5">
        <x:v>24816</x:v>
      </x:c>
      <x:c r="I18" s="5"/>
      <x:c r="J18" s="5">
        <x:v>20000</x:v>
      </x:c>
      <x:c r="K18" s="5"/>
      <x:c r="L18" s="5"/>
      <x:c r="M18" s="5"/>
      <x:c r="N18" s="5">
        <x:v>44816</x:v>
      </x:c>
      <x:c r="O18" s="5"/>
      <x:c r="P18" s="4"/>
    </x:row>
    <x:row r="19" spans="1:16" s="13" customFormat="1" ht="30" customHeight="1">
      <x:c r="A19" s="12" t="s">
        <x:v>21</x:v>
      </x:c>
      <x:c r="B19" s="12" t="s">
        <x:v>125</x:v>
      </x:c>
      <x:c r="C19" s="12" t="str">
        <x:f t="shared" si="0"/>
        <x:v>내화채움구조(강관,바닥)D40</x:v>
      </x:c>
      <x:c r="D19" s="10" t="s">
        <x:v>207</x:v>
      </x:c>
      <x:c r="E19" s="10" t="s">
        <x:v>43</x:v>
      </x:c>
      <x:c r="F19" s="10" t="s">
        <x:v>57</x:v>
      </x:c>
      <x:c r="G19" s="11">
        <x:v>1</x:v>
      </x:c>
      <x:c r="H19" s="5">
        <x:v>25896</x:v>
      </x:c>
      <x:c r="I19" s="5"/>
      <x:c r="J19" s="5">
        <x:v>20000</x:v>
      </x:c>
      <x:c r="K19" s="5"/>
      <x:c r="L19" s="5"/>
      <x:c r="M19" s="5"/>
      <x:c r="N19" s="5">
        <x:v>45896</x:v>
      </x:c>
      <x:c r="O19" s="5"/>
      <x:c r="P19" s="4"/>
    </x:row>
    <x:row r="20" spans="1:16" s="13" customFormat="1" ht="30" customHeight="1">
      <x:c r="A20" s="12" t="s">
        <x:v>21</x:v>
      </x:c>
      <x:c r="B20" s="12" t="s">
        <x:v>120</x:v>
      </x:c>
      <x:c r="C20" s="12" t="str">
        <x:f t="shared" si="0"/>
        <x:v>내화채움구조(강관,바닥)D50</x:v>
      </x:c>
      <x:c r="D20" s="10" t="s">
        <x:v>207</x:v>
      </x:c>
      <x:c r="E20" s="10" t="s">
        <x:v>59</x:v>
      </x:c>
      <x:c r="F20" s="10" t="s">
        <x:v>57</x:v>
      </x:c>
      <x:c r="G20" s="11">
        <x:v>1</x:v>
      </x:c>
      <x:c r="H20" s="5">
        <x:v>27840</x:v>
      </x:c>
      <x:c r="I20" s="5"/>
      <x:c r="J20" s="5">
        <x:v>20000</x:v>
      </x:c>
      <x:c r="K20" s="5"/>
      <x:c r="L20" s="5"/>
      <x:c r="M20" s="5"/>
      <x:c r="N20" s="5">
        <x:v>47840</x:v>
      </x:c>
      <x:c r="O20" s="5"/>
      <x:c r="P20" s="4"/>
    </x:row>
    <x:row r="21" spans="1:16" s="13" customFormat="1" ht="30" customHeight="1">
      <x:c r="A21" s="12" t="s">
        <x:v>21</x:v>
      </x:c>
      <x:c r="B21" s="12" t="s">
        <x:v>122</x:v>
      </x:c>
      <x:c r="C21" s="12" t="str">
        <x:f t="shared" si="0"/>
        <x:v>내화채움구조(강관,바닥)D65</x:v>
      </x:c>
      <x:c r="D21" s="10" t="s">
        <x:v>207</x:v>
      </x:c>
      <x:c r="E21" s="10" t="s">
        <x:v>54</x:v>
      </x:c>
      <x:c r="F21" s="10" t="s">
        <x:v>57</x:v>
      </x:c>
      <x:c r="G21" s="11">
        <x:v>1</x:v>
      </x:c>
      <x:c r="H21" s="5">
        <x:v>29760</x:v>
      </x:c>
      <x:c r="I21" s="5"/>
      <x:c r="J21" s="5">
        <x:v>25000</x:v>
      </x:c>
      <x:c r="K21" s="5"/>
      <x:c r="L21" s="5"/>
      <x:c r="M21" s="5"/>
      <x:c r="N21" s="5">
        <x:v>54760</x:v>
      </x:c>
      <x:c r="O21" s="5"/>
      <x:c r="P21" s="4"/>
    </x:row>
    <x:row r="22" spans="1:16" s="13" customFormat="1" ht="30" customHeight="1">
      <x:c r="A22" s="12" t="s">
        <x:v>21</x:v>
      </x:c>
      <x:c r="B22" s="12" t="s">
        <x:v>114</x:v>
      </x:c>
      <x:c r="C22" s="12" t="str">
        <x:f t="shared" si="0"/>
        <x:v>내화채움구조(강관,바닥)D80</x:v>
      </x:c>
      <x:c r="D22" s="10" t="s">
        <x:v>207</x:v>
      </x:c>
      <x:c r="E22" s="10" t="s">
        <x:v>51</x:v>
      </x:c>
      <x:c r="F22" s="10" t="s">
        <x:v>57</x:v>
      </x:c>
      <x:c r="G22" s="11">
        <x:v>1</x:v>
      </x:c>
      <x:c r="H22" s="5">
        <x:v>33804</x:v>
      </x:c>
      <x:c r="I22" s="5"/>
      <x:c r="J22" s="5">
        <x:v>25000</x:v>
      </x:c>
      <x:c r="K22" s="5"/>
      <x:c r="L22" s="5"/>
      <x:c r="M22" s="5"/>
      <x:c r="N22" s="5">
        <x:v>58804</x:v>
      </x:c>
      <x:c r="O22" s="5"/>
      <x:c r="P22" s="4"/>
    </x:row>
    <x:row r="23" spans="1:16" s="13" customFormat="1" ht="30" customHeight="1">
      <x:c r="A23" s="12" t="s">
        <x:v>21</x:v>
      </x:c>
      <x:c r="B23" s="12" t="s">
        <x:v>110</x:v>
      </x:c>
      <x:c r="C23" s="12" t="str">
        <x:f t="shared" si="0"/>
        <x:v>내화채움구조(강관,바닥)D100</x:v>
      </x:c>
      <x:c r="D23" s="10" t="s">
        <x:v>207</x:v>
      </x:c>
      <x:c r="E23" s="10" t="s">
        <x:v>29</x:v>
      </x:c>
      <x:c r="F23" s="10" t="s">
        <x:v>57</x:v>
      </x:c>
      <x:c r="G23" s="11">
        <x:v>1</x:v>
      </x:c>
      <x:c r="H23" s="5">
        <x:v>40716</x:v>
      </x:c>
      <x:c r="I23" s="5"/>
      <x:c r="J23" s="5">
        <x:v>25000</x:v>
      </x:c>
      <x:c r="K23" s="5"/>
      <x:c r="L23" s="5"/>
      <x:c r="M23" s="5"/>
      <x:c r="N23" s="5">
        <x:v>65716</x:v>
      </x:c>
      <x:c r="O23" s="5"/>
      <x:c r="P23" s="4"/>
    </x:row>
    <x:row r="24" spans="1:16" s="13" customFormat="1" ht="30" customHeight="1">
      <x:c r="A24" s="12" t="s">
        <x:v>21</x:v>
      </x:c>
      <x:c r="B24" s="12" t="s">
        <x:v>116</x:v>
      </x:c>
      <x:c r="C24" s="12" t="str">
        <x:f t="shared" si="0"/>
        <x:v>내화채움구조(강관,바닥)D125</x:v>
      </x:c>
      <x:c r="D24" s="10" t="s">
        <x:v>207</x:v>
      </x:c>
      <x:c r="E24" s="10" t="s">
        <x:v>19</x:v>
      </x:c>
      <x:c r="F24" s="10" t="s">
        <x:v>57</x:v>
      </x:c>
      <x:c r="G24" s="11">
        <x:v>1</x:v>
      </x:c>
      <x:c r="H24" s="5">
        <x:v>45912</x:v>
      </x:c>
      <x:c r="I24" s="5"/>
      <x:c r="J24" s="5">
        <x:v>35000</x:v>
      </x:c>
      <x:c r="K24" s="5"/>
      <x:c r="L24" s="5"/>
      <x:c r="M24" s="5"/>
      <x:c r="N24" s="5">
        <x:v>80912</x:v>
      </x:c>
      <x:c r="O24" s="5"/>
      <x:c r="P24" s="4"/>
    </x:row>
    <x:row r="25" spans="1:16" s="13" customFormat="1" ht="30" customHeight="1">
      <x:c r="A25" s="12" t="s">
        <x:v>21</x:v>
      </x:c>
      <x:c r="B25" s="12" t="s">
        <x:v>132</x:v>
      </x:c>
      <x:c r="C25" s="12" t="str">
        <x:f t="shared" si="0"/>
        <x:v>내화채움구조(강관,바닥)D150</x:v>
      </x:c>
      <x:c r="D25" s="10" t="s">
        <x:v>207</x:v>
      </x:c>
      <x:c r="E25" s="10" t="s">
        <x:v>30</x:v>
      </x:c>
      <x:c r="F25" s="10" t="s">
        <x:v>57</x:v>
      </x:c>
      <x:c r="G25" s="11">
        <x:v>1</x:v>
      </x:c>
      <x:c r="H25" s="5">
        <x:v>53748</x:v>
      </x:c>
      <x:c r="I25" s="5"/>
      <x:c r="J25" s="5">
        <x:v>35000</x:v>
      </x:c>
      <x:c r="K25" s="5"/>
      <x:c r="L25" s="5"/>
      <x:c r="M25" s="5"/>
      <x:c r="N25" s="5">
        <x:v>88748</x:v>
      </x:c>
      <x:c r="O25" s="5"/>
      <x:c r="P25" s="4"/>
    </x:row>
    <x:row r="26" spans="1:16" s="13" customFormat="1" ht="30" customHeight="1">
      <x:c r="A26" s="12" t="s">
        <x:v>21</x:v>
      </x:c>
      <x:c r="B26" s="12" t="s">
        <x:v>113</x:v>
      </x:c>
      <x:c r="C26" s="12" t="str">
        <x:f t="shared" si="0"/>
        <x:v>내화채움구조(강관,바닥)D200</x:v>
      </x:c>
      <x:c r="D26" s="10" t="s">
        <x:v>207</x:v>
      </x:c>
      <x:c r="E26" s="10" t="s">
        <x:v>36</x:v>
      </x:c>
      <x:c r="F26" s="10" t="s">
        <x:v>57</x:v>
      </x:c>
      <x:c r="G26" s="11">
        <x:v>1</x:v>
      </x:c>
      <x:c r="H26" s="5">
        <x:v>149436</x:v>
      </x:c>
      <x:c r="I26" s="5"/>
      <x:c r="J26" s="5">
        <x:v>65000</x:v>
      </x:c>
      <x:c r="K26" s="5"/>
      <x:c r="L26" s="5"/>
      <x:c r="M26" s="5"/>
      <x:c r="N26" s="5">
        <x:v>214436</x:v>
      </x:c>
      <x:c r="O26" s="5"/>
      <x:c r="P26" s="4"/>
    </x:row>
    <x:row r="27" spans="1:16" s="13" customFormat="1" ht="30" customHeight="1">
      <x:c r="A27" s="12" t="s">
        <x:v>21</x:v>
      </x:c>
      <x:c r="B27" s="12" t="s">
        <x:v>137</x:v>
      </x:c>
      <x:c r="C27" s="12" t="str">
        <x:f t="shared" si="0"/>
        <x:v>내화채움구조(PVC관,벽체)D50</x:v>
      </x:c>
      <x:c r="D27" s="10" t="s">
        <x:v>206</x:v>
      </x:c>
      <x:c r="E27" s="10" t="s">
        <x:v>59</x:v>
      </x:c>
      <x:c r="F27" s="10" t="s">
        <x:v>57</x:v>
      </x:c>
      <x:c r="G27" s="11">
        <x:v>1</x:v>
      </x:c>
      <x:c r="H27" s="5">
        <x:v>14924</x:v>
      </x:c>
      <x:c r="I27" s="5"/>
      <x:c r="J27" s="5">
        <x:v>15000</x:v>
      </x:c>
      <x:c r="K27" s="5"/>
      <x:c r="L27" s="5"/>
      <x:c r="M27" s="5"/>
      <x:c r="N27" s="5">
        <x:v>29924</x:v>
      </x:c>
      <x:c r="O27" s="5"/>
      <x:c r="P27" s="4"/>
    </x:row>
    <x:row r="28" spans="1:16" ht="30" customHeight="1">
      <x:c r="A28" s="4" t="s">
        <x:v>21</x:v>
      </x:c>
      <x:c r="B28" s="4" t="s">
        <x:v>136</x:v>
      </x:c>
      <x:c r="C28" s="4" t="str">
        <x:f t="shared" si="0"/>
        <x:v>내화채움구조(PVC관,벽체)D75</x:v>
      </x:c>
      <x:c r="D28" s="10" t="s">
        <x:v>206</x:v>
      </x:c>
      <x:c r="E28" s="10" t="s">
        <x:v>62</x:v>
      </x:c>
      <x:c r="F28" s="10" t="s">
        <x:v>57</x:v>
      </x:c>
      <x:c r="G28" s="11">
        <x:v>1</x:v>
      </x:c>
      <x:c r="H28" s="5">
        <x:v>18252</x:v>
      </x:c>
      <x:c r="I28" s="5"/>
      <x:c r="J28" s="5">
        <x:v>20000</x:v>
      </x:c>
      <x:c r="K28" s="5"/>
      <x:c r="L28" s="5"/>
      <x:c r="M28" s="5"/>
      <x:c r="N28" s="5">
        <x:v>38252</x:v>
      </x:c>
      <x:c r="O28" s="5"/>
      <x:c r="P28" s="4"/>
    </x:row>
    <x:row r="29" spans="1:16" ht="30" customHeight="1">
      <x:c r="A29" s="4" t="s">
        <x:v>21</x:v>
      </x:c>
      <x:c r="B29" s="4" t="s">
        <x:v>135</x:v>
      </x:c>
      <x:c r="C29" s="4" t="str">
        <x:f t="shared" si="0"/>
        <x:v>내화채움구조(PVC관,벽체)D100</x:v>
      </x:c>
      <x:c r="D29" s="10" t="s">
        <x:v>206</x:v>
      </x:c>
      <x:c r="E29" s="10" t="s">
        <x:v>29</x:v>
      </x:c>
      <x:c r="F29" s="10" t="s">
        <x:v>57</x:v>
      </x:c>
      <x:c r="G29" s="11">
        <x:v>1</x:v>
      </x:c>
      <x:c r="H29" s="5">
        <x:v>24986</x:v>
      </x:c>
      <x:c r="I29" s="5"/>
      <x:c r="J29" s="5">
        <x:v>25000</x:v>
      </x:c>
      <x:c r="K29" s="5"/>
      <x:c r="L29" s="5"/>
      <x:c r="M29" s="5"/>
      <x:c r="N29" s="5">
        <x:v>49986</x:v>
      </x:c>
      <x:c r="O29" s="5"/>
      <x:c r="P29" s="4"/>
    </x:row>
    <x:row r="30" spans="1:16" ht="30" customHeight="1">
      <x:c r="A30" s="4" t="s">
        <x:v>21</x:v>
      </x:c>
      <x:c r="B30" s="4" t="s">
        <x:v>138</x:v>
      </x:c>
      <x:c r="C30" s="4" t="str">
        <x:f t="shared" si="0"/>
        <x:v>내화채움구조(PVC관,벽체)D150</x:v>
      </x:c>
      <x:c r="D30" s="10" t="s">
        <x:v>206</x:v>
      </x:c>
      <x:c r="E30" s="10" t="s">
        <x:v>30</x:v>
      </x:c>
      <x:c r="F30" s="10" t="s">
        <x:v>57</x:v>
      </x:c>
      <x:c r="G30" s="11">
        <x:v>1</x:v>
      </x:c>
      <x:c r="H30" s="5">
        <x:v>255580</x:v>
      </x:c>
      <x:c r="I30" s="5"/>
      <x:c r="J30" s="5">
        <x:v>60000</x:v>
      </x:c>
      <x:c r="K30" s="5"/>
      <x:c r="L30" s="5"/>
      <x:c r="M30" s="5"/>
      <x:c r="N30" s="5">
        <x:v>315580</x:v>
      </x:c>
      <x:c r="O30" s="5"/>
      <x:c r="P30" s="4"/>
    </x:row>
    <x:row r="31" spans="1:16" s="13" customFormat="1" ht="30" customHeight="1">
      <x:c r="A31" s="12" t="s">
        <x:v>21</x:v>
      </x:c>
      <x:c r="B31" s="12" t="s">
        <x:v>133</x:v>
      </x:c>
      <x:c r="C31" s="12" t="str">
        <x:f t="shared" si="0"/>
        <x:v>내화채움구조(PVC관,바닥)D50</x:v>
      </x:c>
      <x:c r="D31" s="10" t="s">
        <x:v>208</x:v>
      </x:c>
      <x:c r="E31" s="10" t="s">
        <x:v>59</x:v>
      </x:c>
      <x:c r="F31" s="10" t="s">
        <x:v>57</x:v>
      </x:c>
      <x:c r="G31" s="11">
        <x:v>1</x:v>
      </x:c>
      <x:c r="H31" s="5">
        <x:v>8610</x:v>
      </x:c>
      <x:c r="I31" s="5"/>
      <x:c r="J31" s="5">
        <x:v>15000</x:v>
      </x:c>
      <x:c r="K31" s="5"/>
      <x:c r="L31" s="5"/>
      <x:c r="M31" s="5"/>
      <x:c r="N31" s="5">
        <x:v>23610</x:v>
      </x:c>
      <x:c r="O31" s="5"/>
      <x:c r="P31" s="4"/>
    </x:row>
    <x:row r="32" spans="1:16" s="13" customFormat="1" ht="30" customHeight="1">
      <x:c r="A32" s="12" t="s">
        <x:v>21</x:v>
      </x:c>
      <x:c r="B32" s="12" t="s">
        <x:v>126</x:v>
      </x:c>
      <x:c r="C32" s="12" t="str">
        <x:f t="shared" si="0"/>
        <x:v>내화채움구조(PVC관,바닥)D75</x:v>
      </x:c>
      <x:c r="D32" s="10" t="s">
        <x:v>208</x:v>
      </x:c>
      <x:c r="E32" s="10" t="s">
        <x:v>62</x:v>
      </x:c>
      <x:c r="F32" s="10" t="s">
        <x:v>57</x:v>
      </x:c>
      <x:c r="G32" s="11">
        <x:v>1</x:v>
      </x:c>
      <x:c r="H32" s="5">
        <x:v>9825</x:v>
      </x:c>
      <x:c r="I32" s="5"/>
      <x:c r="J32" s="5">
        <x:v>15000</x:v>
      </x:c>
      <x:c r="K32" s="5"/>
      <x:c r="L32" s="5"/>
      <x:c r="M32" s="5"/>
      <x:c r="N32" s="5">
        <x:v>24825</x:v>
      </x:c>
      <x:c r="O32" s="5"/>
      <x:c r="P32" s="4"/>
    </x:row>
    <x:row r="33" spans="1:16" s="13" customFormat="1" ht="30" customHeight="1">
      <x:c r="A33" s="12" t="s">
        <x:v>21</x:v>
      </x:c>
      <x:c r="B33" s="12" t="s">
        <x:v>141</x:v>
      </x:c>
      <x:c r="C33" s="12" t="str">
        <x:f t="shared" si="0"/>
        <x:v>내화채움구조(PVC관,바닥)D100</x:v>
      </x:c>
      <x:c r="D33" s="10" t="s">
        <x:v>208</x:v>
      </x:c>
      <x:c r="E33" s="10" t="s">
        <x:v>29</x:v>
      </x:c>
      <x:c r="F33" s="10" t="s">
        <x:v>57</x:v>
      </x:c>
      <x:c r="G33" s="11">
        <x:v>1</x:v>
      </x:c>
      <x:c r="H33" s="5">
        <x:v>14415</x:v>
      </x:c>
      <x:c r="I33" s="5"/>
      <x:c r="J33" s="5">
        <x:v>20000</x:v>
      </x:c>
      <x:c r="K33" s="5"/>
      <x:c r="L33" s="5"/>
      <x:c r="M33" s="5"/>
      <x:c r="N33" s="5">
        <x:v>34415</x:v>
      </x:c>
      <x:c r="O33" s="5"/>
      <x:c r="P33" s="4"/>
    </x:row>
    <x:row r="34" spans="1:16" s="13" customFormat="1" ht="30" customHeight="1">
      <x:c r="A34" s="12" t="s">
        <x:v>21</x:v>
      </x:c>
      <x:c r="B34" s="12" t="s">
        <x:v>121</x:v>
      </x:c>
      <x:c r="C34" s="12" t="str">
        <x:f t="shared" si="0"/>
        <x:v>내화채움구조(PVC관,바닥)D150</x:v>
      </x:c>
      <x:c r="D34" s="10" t="s">
        <x:v>208</x:v>
      </x:c>
      <x:c r="E34" s="10" t="s">
        <x:v>30</x:v>
      </x:c>
      <x:c r="F34" s="10" t="s">
        <x:v>57</x:v>
      </x:c>
      <x:c r="G34" s="11">
        <x:v>1</x:v>
      </x:c>
      <x:c r="H34" s="5">
        <x:v>30570</x:v>
      </x:c>
      <x:c r="I34" s="5"/>
      <x:c r="J34" s="5">
        <x:v>25000</x:v>
      </x:c>
      <x:c r="K34" s="5"/>
      <x:c r="L34" s="5"/>
      <x:c r="M34" s="5"/>
      <x:c r="N34" s="5">
        <x:v>55570</x:v>
      </x:c>
      <x:c r="O34" s="5"/>
      <x:c r="P34" s="4"/>
    </x:row>
    <x:row r="35" spans="1:16" s="13" customFormat="1" ht="30" customHeight="1">
      <x:c r="A35" s="12" t="s">
        <x:v>21</x:v>
      </x:c>
      <x:c r="B35" s="12" t="s">
        <x:v>143</x:v>
      </x:c>
      <x:c r="C35" s="12" t="str">
        <x:f t="shared" si="0"/>
        <x:v>내화채움구조(덕트,벽체)</x:v>
      </x:c>
      <x:c r="D35" s="10" t="s">
        <x:v>216</x:v>
      </x:c>
      <x:c r="E35" s="10" t="s">
        <x:v>47</x:v>
      </x:c>
      <x:c r="F35" s="10" t="s">
        <x:v>70</x:v>
      </x:c>
      <x:c r="G35" s="11">
        <x:v>1</x:v>
      </x:c>
      <x:c r="H35" s="5">
        <x:v>632712</x:v>
      </x:c>
      <x:c r="I35" s="5"/>
      <x:c r="J35" s="5">
        <x:v>320000</x:v>
      </x:c>
      <x:c r="K35" s="5"/>
      <x:c r="L35" s="5"/>
      <x:c r="M35" s="5"/>
      <x:c r="N35" s="5">
        <x:v>952712</x:v>
      </x:c>
      <x:c r="O35" s="5"/>
      <x:c r="P35" s="4"/>
    </x:row>
    <x:row r="36" spans="1:16" s="13" customFormat="1" ht="30" customHeight="1">
      <x:c r="A36" s="12" t="s">
        <x:v>21</x:v>
      </x:c>
      <x:c r="B36" s="12" t="s">
        <x:v>146</x:v>
      </x:c>
      <x:c r="C36" s="12" t="str">
        <x:f t="shared" si="0"/>
        <x:v>내화채움구조(덕트,바닥)</x:v>
      </x:c>
      <x:c r="D36" s="10" t="s">
        <x:v>223</x:v>
      </x:c>
      <x:c r="E36" s="10" t="s">
        <x:v>47</x:v>
      </x:c>
      <x:c r="F36" s="10" t="s">
        <x:v>70</x:v>
      </x:c>
      <x:c r="G36" s="11">
        <x:v>1</x:v>
      </x:c>
      <x:c r="H36" s="5">
        <x:v>527260</x:v>
      </x:c>
      <x:c r="I36" s="5"/>
      <x:c r="J36" s="5">
        <x:v>280000</x:v>
      </x:c>
      <x:c r="K36" s="5"/>
      <x:c r="L36" s="5"/>
      <x:c r="M36" s="5"/>
      <x:c r="N36" s="5">
        <x:v>807260</x:v>
      </x:c>
      <x:c r="O36" s="5"/>
      <x:c r="P36" s="4"/>
    </x:row>
    <x:row r="37" spans="1:16" ht="30" customHeight="1">
      <x:c r="A37" s="4"/>
      <x:c r="B37" s="4"/>
      <x:c r="C37" s="4"/>
      <x:c r="D37" s="4"/>
      <x:c r="E37" s="4"/>
      <x:c r="F37" s="4"/>
      <x:c r="G37" s="11"/>
      <x:c r="H37" s="5"/>
      <x:c r="I37" s="5"/>
      <x:c r="J37" s="5"/>
      <x:c r="K37" s="5"/>
      <x:c r="L37" s="5"/>
      <x:c r="M37" s="5"/>
      <x:c r="N37" s="5"/>
      <x:c r="O37" s="5"/>
      <x:c r="P37" s="4"/>
    </x:row>
    <x:row r="38" spans="1:16" ht="30" customHeight="1">
      <x:c r="A38" s="4"/>
      <x:c r="B38" s="4"/>
      <x:c r="C38" s="4"/>
      <x:c r="D38" s="4"/>
      <x:c r="E38" s="4"/>
      <x:c r="F38" s="4"/>
      <x:c r="G38" s="11"/>
      <x:c r="H38" s="5"/>
      <x:c r="I38" s="5"/>
      <x:c r="J38" s="5"/>
      <x:c r="K38" s="5"/>
      <x:c r="L38" s="5"/>
      <x:c r="M38" s="5"/>
      <x:c r="N38" s="5"/>
      <x:c r="O38" s="5"/>
      <x:c r="P38" s="4"/>
    </x:row>
    <x:row r="39" spans="1:16" ht="30" customHeight="1">
      <x:c r="A39" s="4"/>
      <x:c r="B39" s="4"/>
      <x:c r="C39" s="4"/>
      <x:c r="D39" s="4"/>
      <x:c r="E39" s="4"/>
      <x:c r="F39" s="4"/>
      <x:c r="G39" s="11"/>
      <x:c r="H39" s="5"/>
      <x:c r="I39" s="5"/>
      <x:c r="J39" s="5"/>
      <x:c r="K39" s="5"/>
      <x:c r="L39" s="5"/>
      <x:c r="M39" s="5"/>
      <x:c r="N39" s="5"/>
      <x:c r="O39" s="5"/>
      <x:c r="P39" s="4"/>
    </x:row>
    <x:row r="40" spans="1:16" ht="30" customHeight="1">
      <x:c r="A40" s="4"/>
      <x:c r="B40" s="4"/>
      <x:c r="C40" s="4"/>
      <x:c r="D40" s="4"/>
      <x:c r="E40" s="4"/>
      <x:c r="F40" s="4"/>
      <x:c r="G40" s="11"/>
      <x:c r="H40" s="5"/>
      <x:c r="I40" s="5"/>
      <x:c r="J40" s="5"/>
      <x:c r="K40" s="5"/>
      <x:c r="L40" s="5"/>
      <x:c r="M40" s="5"/>
      <x:c r="N40" s="5"/>
      <x:c r="O40" s="5"/>
      <x:c r="P40" s="4"/>
    </x:row>
    <x:row r="41" spans="1:16" ht="30" customHeight="1">
      <x:c r="A41" s="4"/>
      <x:c r="B41" s="4"/>
      <x:c r="C41" s="4"/>
      <x:c r="D41" s="4"/>
      <x:c r="E41" s="4"/>
      <x:c r="F41" s="4"/>
      <x:c r="G41" s="11"/>
      <x:c r="H41" s="5"/>
      <x:c r="I41" s="5"/>
      <x:c r="J41" s="5"/>
      <x:c r="K41" s="5"/>
      <x:c r="L41" s="5"/>
      <x:c r="M41" s="5"/>
      <x:c r="N41" s="5"/>
      <x:c r="O41" s="5"/>
      <x:c r="P41" s="4"/>
    </x:row>
    <x:row r="42" spans="1:16" ht="30" customHeight="1">
      <x:c r="A42" s="4"/>
      <x:c r="B42" s="4"/>
      <x:c r="C42" s="4"/>
      <x:c r="D42" s="4"/>
      <x:c r="E42" s="4"/>
      <x:c r="F42" s="4"/>
      <x:c r="G42" s="11"/>
      <x:c r="H42" s="5"/>
      <x:c r="I42" s="5"/>
      <x:c r="J42" s="5"/>
      <x:c r="K42" s="5"/>
      <x:c r="L42" s="5"/>
      <x:c r="M42" s="5"/>
      <x:c r="N42" s="5"/>
      <x:c r="O42" s="5"/>
      <x:c r="P42" s="4"/>
    </x:row>
    <x:row r="43" spans="1:16" ht="30" customHeight="1">
      <x:c r="A43" s="4"/>
      <x:c r="B43" s="4"/>
      <x:c r="C43" s="4"/>
      <x:c r="D43" s="4"/>
      <x:c r="E43" s="4"/>
      <x:c r="F43" s="4"/>
      <x:c r="G43" s="11"/>
      <x:c r="H43" s="5"/>
      <x:c r="I43" s="5"/>
      <x:c r="J43" s="5"/>
      <x:c r="K43" s="5"/>
      <x:c r="L43" s="5"/>
      <x:c r="M43" s="5"/>
      <x:c r="N43" s="5"/>
      <x:c r="O43" s="5"/>
      <x:c r="P43" s="4"/>
    </x:row>
    <x:row r="44" spans="1:16" ht="30" customHeight="1">
      <x:c r="A44" s="4"/>
      <x:c r="B44" s="4"/>
      <x:c r="C44" s="4"/>
      <x:c r="D44" s="4"/>
      <x:c r="E44" s="4"/>
      <x:c r="F44" s="4"/>
      <x:c r="G44" s="11"/>
      <x:c r="H44" s="5"/>
      <x:c r="I44" s="5"/>
      <x:c r="J44" s="5"/>
      <x:c r="K44" s="5"/>
      <x:c r="L44" s="5"/>
      <x:c r="M44" s="5"/>
      <x:c r="N44" s="5"/>
      <x:c r="O44" s="5"/>
      <x:c r="P44" s="4"/>
    </x:row>
    <x:row r="45" spans="1:16" ht="30" customHeight="1">
      <x:c r="A45" s="5"/>
      <x:c r="B45" s="5"/>
      <x:c r="C45" s="4" t="str">
        <x:f t="shared" si="0"/>
        <x:v/>
      </x:c>
      <x:c r="D45" s="5"/>
      <x:c r="E45" s="5"/>
      <x:c r="F45" s="5"/>
      <x:c r="G45" s="11"/>
      <x:c r="H45" s="5"/>
      <x:c r="I45" s="5"/>
      <x:c r="J45" s="5"/>
      <x:c r="K45" s="5"/>
      <x:c r="L45" s="5"/>
      <x:c r="M45" s="5"/>
      <x:c r="N45" s="5"/>
      <x:c r="O45" s="5"/>
      <x:c r="P45" s="5"/>
    </x:row>
    <x:row r="46" spans="1:16" ht="30" customHeight="1">
      <x:c r="A46" s="5"/>
      <x:c r="B46" s="5"/>
      <x:c r="C46" s="4" t="str">
        <x:f t="shared" si="0"/>
        <x:v/>
      </x:c>
      <x:c r="D46" s="5"/>
      <x:c r="E46" s="5"/>
      <x:c r="F46" s="5"/>
      <x:c r="G46" s="11"/>
      <x:c r="H46" s="5"/>
      <x:c r="I46" s="5"/>
      <x:c r="J46" s="5"/>
      <x:c r="K46" s="5"/>
      <x:c r="L46" s="5"/>
      <x:c r="M46" s="5"/>
      <x:c r="N46" s="5"/>
      <x:c r="O46" s="5"/>
      <x:c r="P46" s="5"/>
    </x:row>
    <x:row r="47" spans="1:16" ht="30" customHeight="1">
      <x:c r="A47" s="5"/>
      <x:c r="B47" s="5"/>
      <x:c r="C47" s="4" t="str">
        <x:f t="shared" si="0"/>
        <x:v/>
      </x:c>
      <x:c r="D47" s="5"/>
      <x:c r="E47" s="5"/>
      <x:c r="F47" s="5"/>
      <x:c r="G47" s="11"/>
      <x:c r="H47" s="5"/>
      <x:c r="I47" s="5"/>
      <x:c r="J47" s="5"/>
      <x:c r="K47" s="5"/>
      <x:c r="L47" s="5"/>
      <x:c r="M47" s="5"/>
      <x:c r="N47" s="5"/>
      <x:c r="O47" s="5"/>
      <x:c r="P47" s="5"/>
    </x:row>
    <x:row r="48" spans="1:16" ht="30" customHeight="1">
      <x:c r="A48" s="5"/>
      <x:c r="B48" s="5"/>
      <x:c r="C48" s="4" t="str">
        <x:f t="shared" si="0"/>
        <x:v/>
      </x:c>
      <x:c r="D48" s="5"/>
      <x:c r="E48" s="5"/>
      <x:c r="F48" s="5"/>
      <x:c r="G48" s="11"/>
      <x:c r="H48" s="5"/>
      <x:c r="I48" s="5"/>
      <x:c r="J48" s="5"/>
      <x:c r="K48" s="5"/>
      <x:c r="L48" s="5"/>
      <x:c r="M48" s="5"/>
      <x:c r="N48" s="5"/>
      <x:c r="O48" s="5"/>
      <x:c r="P48" s="5"/>
    </x:row>
    <x:row r="49" spans="1:16" ht="30" customHeight="1">
      <x:c r="A49" s="5"/>
      <x:c r="B49" s="5"/>
      <x:c r="C49" s="4" t="str">
        <x:f t="shared" si="0"/>
        <x:v/>
      </x:c>
      <x:c r="D49" s="5"/>
      <x:c r="E49" s="5"/>
      <x:c r="F49" s="5"/>
      <x:c r="G49" s="11"/>
      <x:c r="H49" s="5"/>
      <x:c r="I49" s="5"/>
      <x:c r="J49" s="5"/>
      <x:c r="K49" s="5"/>
      <x:c r="L49" s="5"/>
      <x:c r="M49" s="5"/>
      <x:c r="N49" s="5"/>
      <x:c r="O49" s="5"/>
      <x:c r="P49" s="5"/>
    </x:row>
    <x:row r="50" spans="1:16" ht="30" customHeight="1">
      <x:c r="A50" s="5"/>
      <x:c r="B50" s="5"/>
      <x:c r="C50" s="4" t="str">
        <x:f t="shared" si="0"/>
        <x:v/>
      </x:c>
      <x:c r="D50" s="5"/>
      <x:c r="E50" s="5"/>
      <x:c r="F50" s="5"/>
      <x:c r="G50" s="11"/>
      <x:c r="H50" s="5"/>
      <x:c r="I50" s="5"/>
      <x:c r="J50" s="5"/>
      <x:c r="K50" s="5"/>
      <x:c r="L50" s="5"/>
      <x:c r="M50" s="5"/>
      <x:c r="N50" s="5"/>
      <x:c r="O50" s="5"/>
      <x:c r="P50" s="5"/>
    </x:row>
    <x:row r="51" spans="1:16" ht="30" customHeight="1">
      <x:c r="A51" s="5"/>
      <x:c r="B51" s="5"/>
      <x:c r="C51" s="4" t="str">
        <x:f t="shared" si="0"/>
        <x:v/>
      </x:c>
      <x:c r="D51" s="5"/>
      <x:c r="E51" s="5"/>
      <x:c r="F51" s="5"/>
      <x:c r="G51" s="11"/>
      <x:c r="H51" s="5"/>
      <x:c r="I51" s="5"/>
      <x:c r="J51" s="5"/>
      <x:c r="K51" s="5"/>
      <x:c r="L51" s="5"/>
      <x:c r="M51" s="5"/>
      <x:c r="N51" s="5"/>
      <x:c r="O51" s="5"/>
      <x:c r="P51" s="5"/>
    </x:row>
    <x:row r="52" spans="1:16" ht="30" customHeight="1">
      <x:c r="A52" s="5"/>
      <x:c r="B52" s="5"/>
      <x:c r="C52" s="4" t="str">
        <x:f t="shared" si="0"/>
        <x:v/>
      </x:c>
      <x:c r="D52" s="5"/>
      <x:c r="E52" s="5"/>
      <x:c r="F52" s="5"/>
      <x:c r="G52" s="11"/>
      <x:c r="H52" s="5"/>
      <x:c r="I52" s="5"/>
      <x:c r="J52" s="5"/>
      <x:c r="K52" s="5"/>
      <x:c r="L52" s="5"/>
      <x:c r="M52" s="5"/>
      <x:c r="N52" s="5"/>
      <x:c r="O52" s="5"/>
      <x:c r="P52" s="5"/>
    </x:row>
    <x:row r="53" spans="1:16" ht="30" customHeight="1">
      <x:c r="A53" s="5"/>
      <x:c r="B53" s="5"/>
      <x:c r="C53" s="4" t="str">
        <x:f t="shared" si="0"/>
        <x:v/>
      </x:c>
      <x:c r="D53" s="5"/>
      <x:c r="E53" s="5"/>
      <x:c r="F53" s="5"/>
      <x:c r="G53" s="11"/>
      <x:c r="H53" s="5"/>
      <x:c r="I53" s="5"/>
      <x:c r="J53" s="5"/>
      <x:c r="K53" s="5"/>
      <x:c r="L53" s="5"/>
      <x:c r="M53" s="5"/>
      <x:c r="N53" s="5"/>
      <x:c r="O53" s="5"/>
      <x:c r="P53" s="5"/>
    </x:row>
    <x:row r="54" spans="1:16" ht="30" customHeight="1">
      <x:c r="A54" s="5"/>
      <x:c r="B54" s="5"/>
      <x:c r="C54" s="4" t="str">
        <x:f t="shared" si="0"/>
        <x:v/>
      </x:c>
      <x:c r="D54" s="5"/>
      <x:c r="E54" s="5"/>
      <x:c r="F54" s="5"/>
      <x:c r="G54" s="11"/>
      <x:c r="H54" s="5"/>
      <x:c r="I54" s="5"/>
      <x:c r="J54" s="5"/>
      <x:c r="K54" s="5"/>
      <x:c r="L54" s="5"/>
      <x:c r="M54" s="5"/>
      <x:c r="N54" s="5"/>
      <x:c r="O54" s="5"/>
      <x:c r="P54" s="5"/>
    </x:row>
    <x:row r="55" spans="1:16" ht="30" customHeight="1">
      <x:c r="A55" s="5"/>
      <x:c r="B55" s="5"/>
      <x:c r="C55" s="4" t="str">
        <x:f t="shared" si="0"/>
        <x:v/>
      </x:c>
      <x:c r="D55" s="5"/>
      <x:c r="E55" s="5"/>
      <x:c r="F55" s="5"/>
      <x:c r="G55" s="11"/>
      <x:c r="H55" s="5"/>
      <x:c r="I55" s="5"/>
      <x:c r="J55" s="5"/>
      <x:c r="K55" s="5"/>
      <x:c r="L55" s="5"/>
      <x:c r="M55" s="5"/>
      <x:c r="N55" s="5"/>
      <x:c r="O55" s="5"/>
      <x:c r="P55" s="5"/>
    </x:row>
    <x:row r="56" spans="1:3">
      <x:c r="A56" s="2" t="s">
        <x:v>196</x:v>
      </x:c>
      <x:c r="C56" s="4" t="str">
        <x:f t="shared" si="0"/>
        <x:v/>
      </x:c>
    </x:row>
    <x:row r="57" spans="1:16" ht="17.25">
      <x:c r="A57" s="3"/>
      <x:c r="B57" s="3"/>
      <x:c r="C57" s="4" t="str">
        <x:f t="shared" si="0"/>
        <x:v>A,B행과 마지막열은 지우지 마시오</x:v>
      </x:c>
      <x:c r="D57" s="3" t="s">
        <x:v>178</x:v>
      </x:c>
      <x:c r="E57" s="3"/>
      <x:c r="F57" s="3"/>
      <x:c r="G57" s="3"/>
      <x:c r="H57" s="3"/>
      <x:c r="I57" s="3"/>
      <x:c r="J57" s="3"/>
      <x:c r="K57" s="3"/>
      <x:c r="L57" s="3"/>
      <x:c r="M57" s="3"/>
      <x:c r="N57" s="3"/>
      <x:c r="O57" s="3"/>
      <x:c r="P57" s="3"/>
    </x:row>
    <x:row r="58" spans="3:3">
      <x:c r="C58" s="4" t="str">
        <x:f t="shared" si="0"/>
        <x:v/>
      </x:c>
    </x:row>
    <x:row r="59" spans="3:3">
      <x:c r="C59" s="4" t="str">
        <x:f t="shared" si="0"/>
        <x:v/>
      </x:c>
    </x:row>
    <x:row r="60" spans="3:3">
      <x:c r="C60" s="4" t="str">
        <x:f t="shared" si="0"/>
        <x:v/>
      </x:c>
    </x:row>
    <x:row r="61" spans="3:3">
      <x:c r="C61" s="4" t="str">
        <x:f t="shared" si="0"/>
        <x:v/>
      </x:c>
    </x:row>
    <x:row r="62" spans="3:3">
      <x:c r="C62" s="4" t="str">
        <x:f t="shared" si="0"/>
        <x:v/>
      </x:c>
    </x:row>
    <x:row r="63" spans="3:3">
      <x:c r="C63" s="4" t="str">
        <x:f t="shared" si="0"/>
        <x:v/>
      </x:c>
    </x:row>
    <x:row r="64" spans="3:3">
      <x:c r="C64" s="4" t="str">
        <x:f t="shared" si="0"/>
        <x:v/>
      </x:c>
    </x:row>
    <x:row r="65" spans="3:3">
      <x:c r="C65" s="4" t="str">
        <x:f t="shared" si="0"/>
        <x:v/>
      </x:c>
    </x:row>
    <x:row r="66" spans="3:3">
      <x:c r="C66" s="4" t="str">
        <x:f t="shared" si="0"/>
        <x:v/>
      </x:c>
    </x:row>
    <x:row r="67" spans="3:3">
      <x:c r="C67" s="4" t="str">
        <x:f t="shared" si="0"/>
        <x:v/>
      </x:c>
    </x:row>
    <x:row r="68" spans="3:3">
      <x:c r="C68" s="4" t="str">
        <x:f t="shared" si="0"/>
        <x:v/>
      </x:c>
    </x:row>
    <x:row r="69" spans="3:3">
      <x:c r="C69" s="4" t="str">
        <x:f t="shared" si="0"/>
        <x:v/>
      </x:c>
    </x:row>
    <x:row r="70" spans="3:3">
      <x:c r="C70" s="4" t="str">
        <x:f t="shared" ref="C70:C133" si="1">D70&amp;E70</x:f>
        <x:v/>
      </x:c>
    </x:row>
    <x:row r="71" spans="3:3">
      <x:c r="C71" s="4" t="str">
        <x:f t="shared" si="1"/>
        <x:v/>
      </x:c>
    </x:row>
    <x:row r="72" spans="3:3">
      <x:c r="C72" s="4" t="str">
        <x:f t="shared" si="1"/>
        <x:v/>
      </x:c>
    </x:row>
    <x:row r="73" spans="3:3">
      <x:c r="C73" s="4" t="str">
        <x:f t="shared" si="1"/>
        <x:v/>
      </x:c>
    </x:row>
    <x:row r="74" spans="3:3">
      <x:c r="C74" s="4" t="str">
        <x:f t="shared" si="1"/>
        <x:v/>
      </x:c>
    </x:row>
    <x:row r="75" spans="3:3">
      <x:c r="C75" s="4" t="str">
        <x:f t="shared" si="1"/>
        <x:v/>
      </x:c>
    </x:row>
    <x:row r="76" spans="3:3">
      <x:c r="C76" s="4" t="str">
        <x:f t="shared" si="1"/>
        <x:v/>
      </x:c>
    </x:row>
    <x:row r="77" spans="3:3">
      <x:c r="C77" s="4" t="str">
        <x:f t="shared" si="1"/>
        <x:v/>
      </x:c>
    </x:row>
    <x:row r="78" spans="3:3">
      <x:c r="C78" s="4" t="str">
        <x:f t="shared" si="1"/>
        <x:v/>
      </x:c>
    </x:row>
    <x:row r="79" spans="3:3">
      <x:c r="C79" s="4" t="str">
        <x:f t="shared" si="1"/>
        <x:v/>
      </x:c>
    </x:row>
    <x:row r="80" spans="3:3">
      <x:c r="C80" s="4" t="str">
        <x:f t="shared" si="1"/>
        <x:v/>
      </x:c>
    </x:row>
    <x:row r="81" spans="3:3">
      <x:c r="C81" s="4" t="str">
        <x:f t="shared" si="1"/>
        <x:v/>
      </x:c>
    </x:row>
    <x:row r="82" spans="3:3">
      <x:c r="C82" s="4" t="str">
        <x:f t="shared" si="1"/>
        <x:v/>
      </x:c>
    </x:row>
    <x:row r="83" spans="3:3">
      <x:c r="C83" s="4" t="str">
        <x:f t="shared" si="1"/>
        <x:v/>
      </x:c>
    </x:row>
    <x:row r="84" spans="3:3">
      <x:c r="C84" s="4" t="str">
        <x:f t="shared" si="1"/>
        <x:v/>
      </x:c>
    </x:row>
    <x:row r="85" spans="3:3">
      <x:c r="C85" s="4" t="str">
        <x:f t="shared" si="1"/>
        <x:v/>
      </x:c>
    </x:row>
    <x:row r="86" spans="3:3">
      <x:c r="C86" s="4" t="str">
        <x:f t="shared" si="1"/>
        <x:v/>
      </x:c>
    </x:row>
    <x:row r="87" spans="3:3">
      <x:c r="C87" s="4" t="str">
        <x:f t="shared" si="1"/>
        <x:v/>
      </x:c>
    </x:row>
    <x:row r="88" spans="3:3">
      <x:c r="C88" s="4" t="str">
        <x:f t="shared" si="1"/>
        <x:v/>
      </x:c>
    </x:row>
    <x:row r="89" spans="3:3">
      <x:c r="C89" s="4" t="str">
        <x:f t="shared" si="1"/>
        <x:v/>
      </x:c>
    </x:row>
    <x:row r="90" spans="3:3">
      <x:c r="C90" s="4" t="str">
        <x:f t="shared" si="1"/>
        <x:v/>
      </x:c>
    </x:row>
    <x:row r="91" spans="3:3">
      <x:c r="C91" s="4" t="str">
        <x:f t="shared" si="1"/>
        <x:v/>
      </x:c>
    </x:row>
    <x:row r="92" spans="3:3">
      <x:c r="C92" s="4" t="str">
        <x:f t="shared" si="1"/>
        <x:v/>
      </x:c>
    </x:row>
    <x:row r="93" spans="3:3">
      <x:c r="C93" s="4" t="str">
        <x:f t="shared" si="1"/>
        <x:v/>
      </x:c>
    </x:row>
    <x:row r="94" spans="3:3">
      <x:c r="C94" s="4" t="str">
        <x:f t="shared" si="1"/>
        <x:v/>
      </x:c>
    </x:row>
    <x:row r="95" spans="3:3">
      <x:c r="C95" s="4" t="str">
        <x:f t="shared" si="1"/>
        <x:v/>
      </x:c>
    </x:row>
    <x:row r="96" spans="3:3">
      <x:c r="C96" s="4" t="str">
        <x:f t="shared" si="1"/>
        <x:v/>
      </x:c>
    </x:row>
    <x:row r="97" spans="3:3">
      <x:c r="C97" s="4" t="str">
        <x:f t="shared" si="1"/>
        <x:v/>
      </x:c>
    </x:row>
    <x:row r="98" spans="3:3">
      <x:c r="C98" s="4" t="str">
        <x:f t="shared" si="1"/>
        <x:v/>
      </x:c>
    </x:row>
    <x:row r="99" spans="3:3">
      <x:c r="C99" s="4" t="str">
        <x:f t="shared" si="1"/>
        <x:v/>
      </x:c>
    </x:row>
    <x:row r="100" spans="3:3">
      <x:c r="C100" s="4" t="str">
        <x:f t="shared" si="1"/>
        <x:v/>
      </x:c>
    </x:row>
    <x:row r="101" spans="3:3">
      <x:c r="C101" s="4" t="str">
        <x:f t="shared" si="1"/>
        <x:v/>
      </x:c>
    </x:row>
    <x:row r="102" spans="3:3">
      <x:c r="C102" s="4" t="str">
        <x:f t="shared" si="1"/>
        <x:v/>
      </x:c>
    </x:row>
    <x:row r="103" spans="3:3">
      <x:c r="C103" s="4" t="str">
        <x:f t="shared" si="1"/>
        <x:v/>
      </x:c>
    </x:row>
    <x:row r="104" spans="3:3">
      <x:c r="C104" s="4" t="str">
        <x:f t="shared" si="1"/>
        <x:v/>
      </x:c>
    </x:row>
    <x:row r="105" spans="3:3">
      <x:c r="C105" s="4" t="str">
        <x:f t="shared" si="1"/>
        <x:v/>
      </x:c>
    </x:row>
    <x:row r="106" spans="3:3">
      <x:c r="C106" s="4" t="str">
        <x:f t="shared" si="1"/>
        <x:v/>
      </x:c>
    </x:row>
    <x:row r="107" spans="3:3">
      <x:c r="C107" s="4" t="str">
        <x:f t="shared" si="1"/>
        <x:v/>
      </x:c>
    </x:row>
    <x:row r="108" spans="3:3">
      <x:c r="C108" s="4" t="str">
        <x:f t="shared" si="1"/>
        <x:v/>
      </x:c>
    </x:row>
    <x:row r="109" spans="3:3">
      <x:c r="C109" s="4" t="str">
        <x:f t="shared" si="1"/>
        <x:v/>
      </x:c>
    </x:row>
    <x:row r="110" spans="3:3">
      <x:c r="C110" s="4" t="str">
        <x:f t="shared" si="1"/>
        <x:v/>
      </x:c>
    </x:row>
    <x:row r="111" spans="3:3">
      <x:c r="C111" s="4" t="str">
        <x:f t="shared" si="1"/>
        <x:v/>
      </x:c>
    </x:row>
    <x:row r="112" spans="3:3">
      <x:c r="C112" s="4" t="str">
        <x:f t="shared" si="1"/>
        <x:v/>
      </x:c>
    </x:row>
    <x:row r="113" spans="3:3">
      <x:c r="C113" s="4" t="str">
        <x:f t="shared" si="1"/>
        <x:v/>
      </x:c>
    </x:row>
    <x:row r="114" spans="3:3">
      <x:c r="C114" s="4" t="str">
        <x:f t="shared" si="1"/>
        <x:v/>
      </x:c>
    </x:row>
    <x:row r="115" spans="3:3">
      <x:c r="C115" s="4" t="str">
        <x:f t="shared" si="1"/>
        <x:v/>
      </x:c>
    </x:row>
    <x:row r="116" spans="3:3">
      <x:c r="C116" s="4" t="str">
        <x:f t="shared" si="1"/>
        <x:v/>
      </x:c>
    </x:row>
    <x:row r="117" spans="3:3">
      <x:c r="C117" s="4" t="str">
        <x:f t="shared" si="1"/>
        <x:v/>
      </x:c>
    </x:row>
    <x:row r="118" spans="3:3">
      <x:c r="C118" s="4" t="str">
        <x:f t="shared" si="1"/>
        <x:v/>
      </x:c>
    </x:row>
    <x:row r="119" spans="3:3">
      <x:c r="C119" s="4" t="str">
        <x:f t="shared" si="1"/>
        <x:v/>
      </x:c>
    </x:row>
    <x:row r="120" spans="3:3">
      <x:c r="C120" s="4" t="str">
        <x:f t="shared" si="1"/>
        <x:v/>
      </x:c>
    </x:row>
    <x:row r="121" spans="3:3">
      <x:c r="C121" s="4" t="str">
        <x:f t="shared" si="1"/>
        <x:v/>
      </x:c>
    </x:row>
    <x:row r="122" spans="3:3">
      <x:c r="C122" s="4" t="str">
        <x:f t="shared" si="1"/>
        <x:v/>
      </x:c>
    </x:row>
    <x:row r="123" spans="3:3">
      <x:c r="C123" s="4" t="str">
        <x:f t="shared" si="1"/>
        <x:v/>
      </x:c>
    </x:row>
    <x:row r="124" spans="3:3">
      <x:c r="C124" s="4" t="str">
        <x:f t="shared" si="1"/>
        <x:v/>
      </x:c>
    </x:row>
    <x:row r="125" spans="3:3">
      <x:c r="C125" s="4" t="str">
        <x:f t="shared" si="1"/>
        <x:v/>
      </x:c>
    </x:row>
    <x:row r="126" spans="3:3">
      <x:c r="C126" s="4" t="str">
        <x:f t="shared" si="1"/>
        <x:v/>
      </x:c>
    </x:row>
    <x:row r="127" spans="3:3">
      <x:c r="C127" s="4" t="str">
        <x:f t="shared" si="1"/>
        <x:v/>
      </x:c>
    </x:row>
    <x:row r="128" spans="3:3">
      <x:c r="C128" s="4" t="str">
        <x:f t="shared" si="1"/>
        <x:v/>
      </x:c>
    </x:row>
    <x:row r="129" spans="3:3">
      <x:c r="C129" s="4" t="str">
        <x:f t="shared" si="1"/>
        <x:v/>
      </x:c>
    </x:row>
    <x:row r="130" spans="3:3">
      <x:c r="C130" s="4" t="str">
        <x:f t="shared" si="1"/>
        <x:v/>
      </x:c>
    </x:row>
    <x:row r="131" spans="3:3">
      <x:c r="C131" s="4" t="str">
        <x:f t="shared" si="1"/>
        <x:v/>
      </x:c>
    </x:row>
    <x:row r="132" spans="3:3">
      <x:c r="C132" s="4" t="str">
        <x:f t="shared" si="1"/>
        <x:v/>
      </x:c>
    </x:row>
    <x:row r="133" spans="3:3">
      <x:c r="C133" s="4" t="str">
        <x:f t="shared" si="1"/>
        <x:v/>
      </x:c>
    </x:row>
    <x:row r="134" spans="3:3">
      <x:c r="C134" s="4" t="str">
        <x:f t="shared" ref="C134:C197" si="2">D134&amp;E134</x:f>
        <x:v/>
      </x:c>
    </x:row>
    <x:row r="135" spans="3:3">
      <x:c r="C135" s="4" t="str">
        <x:f t="shared" si="2"/>
        <x:v/>
      </x:c>
    </x:row>
    <x:row r="136" spans="3:3">
      <x:c r="C136" s="4" t="str">
        <x:f t="shared" si="2"/>
        <x:v/>
      </x:c>
    </x:row>
    <x:row r="137" spans="3:3">
      <x:c r="C137" s="4" t="str">
        <x:f t="shared" si="2"/>
        <x:v/>
      </x:c>
    </x:row>
    <x:row r="138" spans="3:3">
      <x:c r="C138" s="4" t="str">
        <x:f t="shared" si="2"/>
        <x:v/>
      </x:c>
    </x:row>
    <x:row r="139" spans="3:3">
      <x:c r="C139" s="4" t="str">
        <x:f t="shared" si="2"/>
        <x:v/>
      </x:c>
    </x:row>
    <x:row r="140" spans="3:3">
      <x:c r="C140" s="4" t="str">
        <x:f t="shared" si="2"/>
        <x:v/>
      </x:c>
    </x:row>
    <x:row r="141" spans="3:3">
      <x:c r="C141" s="4" t="str">
        <x:f t="shared" si="2"/>
        <x:v/>
      </x:c>
    </x:row>
    <x:row r="142" spans="3:3">
      <x:c r="C142" s="4" t="str">
        <x:f t="shared" si="2"/>
        <x:v/>
      </x:c>
    </x:row>
    <x:row r="143" spans="3:3">
      <x:c r="C143" s="4" t="str">
        <x:f t="shared" si="2"/>
        <x:v/>
      </x:c>
    </x:row>
    <x:row r="144" spans="3:3">
      <x:c r="C144" s="4" t="str">
        <x:f t="shared" si="2"/>
        <x:v/>
      </x:c>
    </x:row>
    <x:row r="145" spans="3:3">
      <x:c r="C145" s="4" t="str">
        <x:f t="shared" si="2"/>
        <x:v/>
      </x:c>
    </x:row>
    <x:row r="146" spans="3:3">
      <x:c r="C146" s="4" t="str">
        <x:f t="shared" si="2"/>
        <x:v/>
      </x:c>
    </x:row>
    <x:row r="147" spans="3:3">
      <x:c r="C147" s="4" t="str">
        <x:f t="shared" si="2"/>
        <x:v/>
      </x:c>
    </x:row>
    <x:row r="148" spans="3:3">
      <x:c r="C148" s="4" t="str">
        <x:f t="shared" si="2"/>
        <x:v/>
      </x:c>
    </x:row>
    <x:row r="149" spans="3:3">
      <x:c r="C149" s="4" t="str">
        <x:f t="shared" si="2"/>
        <x:v/>
      </x:c>
    </x:row>
    <x:row r="150" spans="3:3">
      <x:c r="C150" s="4" t="str">
        <x:f t="shared" si="2"/>
        <x:v/>
      </x:c>
    </x:row>
    <x:row r="151" spans="3:3">
      <x:c r="C151" s="4" t="str">
        <x:f t="shared" si="2"/>
        <x:v/>
      </x:c>
    </x:row>
    <x:row r="152" spans="3:3">
      <x:c r="C152" s="4" t="str">
        <x:f t="shared" si="2"/>
        <x:v/>
      </x:c>
    </x:row>
    <x:row r="153" spans="3:3">
      <x:c r="C153" s="4" t="str">
        <x:f t="shared" si="2"/>
        <x:v/>
      </x:c>
    </x:row>
    <x:row r="154" spans="3:3">
      <x:c r="C154" s="4" t="str">
        <x:f t="shared" si="2"/>
        <x:v/>
      </x:c>
    </x:row>
    <x:row r="155" spans="3:3">
      <x:c r="C155" s="4" t="str">
        <x:f t="shared" si="2"/>
        <x:v/>
      </x:c>
    </x:row>
    <x:row r="156" spans="3:3">
      <x:c r="C156" s="4" t="str">
        <x:f t="shared" si="2"/>
        <x:v/>
      </x:c>
    </x:row>
    <x:row r="157" spans="3:3">
      <x:c r="C157" s="4" t="str">
        <x:f t="shared" si="2"/>
        <x:v/>
      </x:c>
    </x:row>
    <x:row r="158" spans="3:3">
      <x:c r="C158" s="4" t="str">
        <x:f t="shared" si="2"/>
        <x:v/>
      </x:c>
    </x:row>
    <x:row r="159" spans="3:3">
      <x:c r="C159" s="4" t="str">
        <x:f t="shared" si="2"/>
        <x:v/>
      </x:c>
    </x:row>
    <x:row r="160" spans="3:3">
      <x:c r="C160" s="4" t="str">
        <x:f t="shared" si="2"/>
        <x:v/>
      </x:c>
    </x:row>
    <x:row r="161" spans="3:3">
      <x:c r="C161" s="4" t="str">
        <x:f t="shared" si="2"/>
        <x:v/>
      </x:c>
    </x:row>
    <x:row r="162" spans="3:3">
      <x:c r="C162" s="4" t="str">
        <x:f t="shared" si="2"/>
        <x:v/>
      </x:c>
    </x:row>
    <x:row r="163" spans="3:3">
      <x:c r="C163" s="4" t="str">
        <x:f t="shared" si="2"/>
        <x:v/>
      </x:c>
    </x:row>
    <x:row r="164" spans="3:3">
      <x:c r="C164" s="4" t="str">
        <x:f t="shared" si="2"/>
        <x:v/>
      </x:c>
    </x:row>
    <x:row r="165" spans="3:3">
      <x:c r="C165" s="4" t="str">
        <x:f t="shared" si="2"/>
        <x:v/>
      </x:c>
    </x:row>
    <x:row r="166" spans="3:3">
      <x:c r="C166" s="4" t="str">
        <x:f t="shared" si="2"/>
        <x:v/>
      </x:c>
    </x:row>
    <x:row r="167" spans="3:3">
      <x:c r="C167" s="4" t="str">
        <x:f t="shared" si="2"/>
        <x:v/>
      </x:c>
    </x:row>
    <x:row r="168" spans="3:3">
      <x:c r="C168" s="4" t="str">
        <x:f t="shared" si="2"/>
        <x:v/>
      </x:c>
    </x:row>
    <x:row r="169" spans="3:3">
      <x:c r="C169" s="4" t="str">
        <x:f t="shared" si="2"/>
        <x:v/>
      </x:c>
    </x:row>
    <x:row r="170" spans="3:3">
      <x:c r="C170" s="4" t="str">
        <x:f t="shared" si="2"/>
        <x:v/>
      </x:c>
    </x:row>
    <x:row r="171" spans="3:3">
      <x:c r="C171" s="4" t="str">
        <x:f t="shared" si="2"/>
        <x:v/>
      </x:c>
    </x:row>
    <x:row r="172" spans="3:3">
      <x:c r="C172" s="4" t="str">
        <x:f t="shared" si="2"/>
        <x:v/>
      </x:c>
    </x:row>
    <x:row r="173" spans="3:3">
      <x:c r="C173" s="4" t="str">
        <x:f t="shared" si="2"/>
        <x:v/>
      </x:c>
    </x:row>
    <x:row r="174" spans="3:3">
      <x:c r="C174" s="4" t="str">
        <x:f t="shared" si="2"/>
        <x:v/>
      </x:c>
    </x:row>
    <x:row r="175" spans="3:3">
      <x:c r="C175" s="4" t="str">
        <x:f t="shared" si="2"/>
        <x:v/>
      </x:c>
    </x:row>
    <x:row r="176" spans="3:3">
      <x:c r="C176" s="4" t="str">
        <x:f t="shared" si="2"/>
        <x:v/>
      </x:c>
    </x:row>
    <x:row r="177" spans="3:3">
      <x:c r="C177" s="4" t="str">
        <x:f t="shared" si="2"/>
        <x:v/>
      </x:c>
    </x:row>
    <x:row r="178" spans="3:3">
      <x:c r="C178" s="4" t="str">
        <x:f t="shared" si="2"/>
        <x:v/>
      </x:c>
    </x:row>
    <x:row r="179" spans="3:3">
      <x:c r="C179" s="4" t="str">
        <x:f t="shared" si="2"/>
        <x:v/>
      </x:c>
    </x:row>
    <x:row r="180" spans="3:3">
      <x:c r="C180" s="4" t="str">
        <x:f t="shared" si="2"/>
        <x:v/>
      </x:c>
    </x:row>
    <x:row r="181" spans="3:3">
      <x:c r="C181" s="4" t="str">
        <x:f t="shared" si="2"/>
        <x:v/>
      </x:c>
    </x:row>
    <x:row r="182" spans="3:3">
      <x:c r="C182" s="4" t="str">
        <x:f t="shared" si="2"/>
        <x:v/>
      </x:c>
    </x:row>
    <x:row r="183" spans="3:3">
      <x:c r="C183" s="4" t="str">
        <x:f t="shared" si="2"/>
        <x:v/>
      </x:c>
    </x:row>
    <x:row r="184" spans="3:3">
      <x:c r="C184" s="4" t="str">
        <x:f t="shared" si="2"/>
        <x:v/>
      </x:c>
    </x:row>
    <x:row r="185" spans="3:3">
      <x:c r="C185" s="4" t="str">
        <x:f t="shared" si="2"/>
        <x:v/>
      </x:c>
    </x:row>
    <x:row r="186" spans="3:3">
      <x:c r="C186" s="4" t="str">
        <x:f t="shared" si="2"/>
        <x:v/>
      </x:c>
    </x:row>
    <x:row r="187" spans="3:3">
      <x:c r="C187" s="4" t="str">
        <x:f t="shared" si="2"/>
        <x:v/>
      </x:c>
    </x:row>
    <x:row r="188" spans="3:3">
      <x:c r="C188" s="4" t="str">
        <x:f t="shared" si="2"/>
        <x:v/>
      </x:c>
    </x:row>
    <x:row r="189" spans="3:3">
      <x:c r="C189" s="4" t="str">
        <x:f t="shared" si="2"/>
        <x:v/>
      </x:c>
    </x:row>
    <x:row r="190" spans="3:3">
      <x:c r="C190" s="4" t="str">
        <x:f t="shared" si="2"/>
        <x:v/>
      </x:c>
    </x:row>
    <x:row r="191" spans="3:3">
      <x:c r="C191" s="4" t="str">
        <x:f t="shared" si="2"/>
        <x:v/>
      </x:c>
    </x:row>
    <x:row r="192" spans="3:3">
      <x:c r="C192" s="4" t="str">
        <x:f t="shared" si="2"/>
        <x:v/>
      </x:c>
    </x:row>
    <x:row r="193" spans="3:3">
      <x:c r="C193" s="4" t="str">
        <x:f t="shared" si="2"/>
        <x:v/>
      </x:c>
    </x:row>
    <x:row r="194" spans="3:3">
      <x:c r="C194" s="4" t="str">
        <x:f t="shared" si="2"/>
        <x:v/>
      </x:c>
    </x:row>
    <x:row r="195" spans="3:3">
      <x:c r="C195" s="4" t="str">
        <x:f t="shared" si="2"/>
        <x:v/>
      </x:c>
    </x:row>
    <x:row r="196" spans="3:3">
      <x:c r="C196" s="4" t="str">
        <x:f t="shared" si="2"/>
        <x:v/>
      </x:c>
    </x:row>
    <x:row r="197" spans="3:3">
      <x:c r="C197" s="4" t="str">
        <x:f t="shared" si="2"/>
        <x:v/>
      </x:c>
    </x:row>
    <x:row r="198" spans="3:3">
      <x:c r="C198" s="4" t="str">
        <x:f t="shared" ref="C198:C261" si="3">D198&amp;E198</x:f>
        <x:v/>
      </x:c>
    </x:row>
    <x:row r="199" spans="3:3">
      <x:c r="C199" s="4" t="str">
        <x:f t="shared" si="3"/>
        <x:v/>
      </x:c>
    </x:row>
    <x:row r="200" spans="3:3">
      <x:c r="C200" s="4" t="str">
        <x:f t="shared" si="3"/>
        <x:v/>
      </x:c>
    </x:row>
    <x:row r="201" spans="3:3">
      <x:c r="C201" s="4" t="str">
        <x:f t="shared" si="3"/>
        <x:v/>
      </x:c>
    </x:row>
    <x:row r="202" spans="3:3">
      <x:c r="C202" s="4" t="str">
        <x:f t="shared" si="3"/>
        <x:v/>
      </x:c>
    </x:row>
    <x:row r="203" spans="3:3">
      <x:c r="C203" s="4" t="str">
        <x:f t="shared" si="3"/>
        <x:v/>
      </x:c>
    </x:row>
    <x:row r="204" spans="3:3">
      <x:c r="C204" s="4" t="str">
        <x:f t="shared" si="3"/>
        <x:v/>
      </x:c>
    </x:row>
    <x:row r="205" spans="3:3">
      <x:c r="C205" s="4" t="str">
        <x:f t="shared" si="3"/>
        <x:v/>
      </x:c>
    </x:row>
    <x:row r="206" spans="3:3">
      <x:c r="C206" s="4" t="str">
        <x:f t="shared" si="3"/>
        <x:v/>
      </x:c>
    </x:row>
    <x:row r="207" spans="3:3">
      <x:c r="C207" s="4" t="str">
        <x:f t="shared" si="3"/>
        <x:v/>
      </x:c>
    </x:row>
    <x:row r="208" spans="3:3">
      <x:c r="C208" s="4" t="str">
        <x:f t="shared" si="3"/>
        <x:v/>
      </x:c>
    </x:row>
    <x:row r="209" spans="3:3">
      <x:c r="C209" s="4" t="str">
        <x:f t="shared" si="3"/>
        <x:v/>
      </x:c>
    </x:row>
    <x:row r="210" spans="3:3">
      <x:c r="C210" s="4" t="str">
        <x:f t="shared" si="3"/>
        <x:v/>
      </x:c>
    </x:row>
    <x:row r="211" spans="3:3">
      <x:c r="C211" s="4" t="str">
        <x:f t="shared" si="3"/>
        <x:v/>
      </x:c>
    </x:row>
    <x:row r="212" spans="3:3">
      <x:c r="C212" s="4" t="str">
        <x:f t="shared" si="3"/>
        <x:v/>
      </x:c>
    </x:row>
    <x:row r="213" spans="3:3">
      <x:c r="C213" s="4" t="str">
        <x:f t="shared" si="3"/>
        <x:v/>
      </x:c>
    </x:row>
    <x:row r="214" spans="3:3">
      <x:c r="C214" s="4" t="str">
        <x:f t="shared" si="3"/>
        <x:v/>
      </x:c>
    </x:row>
    <x:row r="215" spans="3:3">
      <x:c r="C215" s="4" t="str">
        <x:f t="shared" si="3"/>
        <x:v/>
      </x:c>
    </x:row>
    <x:row r="216" spans="3:3">
      <x:c r="C216" s="4" t="str">
        <x:f t="shared" si="3"/>
        <x:v/>
      </x:c>
    </x:row>
    <x:row r="217" spans="3:3">
      <x:c r="C217" s="4" t="str">
        <x:f t="shared" si="3"/>
        <x:v/>
      </x:c>
    </x:row>
    <x:row r="218" spans="3:3">
      <x:c r="C218" s="4" t="str">
        <x:f t="shared" si="3"/>
        <x:v/>
      </x:c>
    </x:row>
    <x:row r="219" spans="3:3">
      <x:c r="C219" s="4" t="str">
        <x:f t="shared" si="3"/>
        <x:v/>
      </x:c>
    </x:row>
    <x:row r="220" spans="3:3">
      <x:c r="C220" s="4" t="str">
        <x:f t="shared" si="3"/>
        <x:v/>
      </x:c>
    </x:row>
    <x:row r="221" spans="3:3">
      <x:c r="C221" s="4" t="str">
        <x:f t="shared" si="3"/>
        <x:v/>
      </x:c>
    </x:row>
    <x:row r="222" spans="3:3">
      <x:c r="C222" s="4" t="str">
        <x:f t="shared" si="3"/>
        <x:v/>
      </x:c>
    </x:row>
    <x:row r="223" spans="3:3">
      <x:c r="C223" s="4" t="str">
        <x:f t="shared" si="3"/>
        <x:v/>
      </x:c>
    </x:row>
    <x:row r="224" spans="3:3">
      <x:c r="C224" s="4" t="str">
        <x:f t="shared" si="3"/>
        <x:v/>
      </x:c>
    </x:row>
    <x:row r="225" spans="3:3">
      <x:c r="C225" s="4" t="str">
        <x:f t="shared" si="3"/>
        <x:v/>
      </x:c>
    </x:row>
    <x:row r="226" spans="3:3">
      <x:c r="C226" s="4" t="str">
        <x:f t="shared" si="3"/>
        <x:v/>
      </x:c>
    </x:row>
    <x:row r="227" spans="3:3">
      <x:c r="C227" s="4" t="str">
        <x:f t="shared" si="3"/>
        <x:v/>
      </x:c>
    </x:row>
    <x:row r="228" spans="3:3">
      <x:c r="C228" s="4" t="str">
        <x:f t="shared" si="3"/>
        <x:v/>
      </x:c>
    </x:row>
    <x:row r="229" spans="3:3">
      <x:c r="C229" s="4" t="str">
        <x:f t="shared" si="3"/>
        <x:v/>
      </x:c>
    </x:row>
    <x:row r="230" spans="3:3">
      <x:c r="C230" s="4" t="str">
        <x:f t="shared" si="3"/>
        <x:v/>
      </x:c>
    </x:row>
    <x:row r="231" spans="3:3">
      <x:c r="C231" s="4" t="str">
        <x:f t="shared" si="3"/>
        <x:v/>
      </x:c>
    </x:row>
    <x:row r="232" spans="3:3">
      <x:c r="C232" s="4" t="str">
        <x:f t="shared" si="3"/>
        <x:v/>
      </x:c>
    </x:row>
    <x:row r="233" spans="3:3">
      <x:c r="C233" s="4" t="str">
        <x:f t="shared" si="3"/>
        <x:v/>
      </x:c>
    </x:row>
    <x:row r="234" spans="3:3">
      <x:c r="C234" s="4" t="str">
        <x:f t="shared" si="3"/>
        <x:v/>
      </x:c>
    </x:row>
    <x:row r="235" spans="3:3">
      <x:c r="C235" s="4" t="str">
        <x:f t="shared" si="3"/>
        <x:v/>
      </x:c>
    </x:row>
    <x:row r="236" spans="3:3">
      <x:c r="C236" s="4" t="str">
        <x:f t="shared" si="3"/>
        <x:v/>
      </x:c>
    </x:row>
    <x:row r="237" spans="3:3">
      <x:c r="C237" s="4" t="str">
        <x:f t="shared" si="3"/>
        <x:v/>
      </x:c>
    </x:row>
    <x:row r="238" spans="3:3">
      <x:c r="C238" s="4" t="str">
        <x:f t="shared" si="3"/>
        <x:v/>
      </x:c>
    </x:row>
    <x:row r="239" spans="3:3">
      <x:c r="C239" s="4" t="str">
        <x:f t="shared" si="3"/>
        <x:v/>
      </x:c>
    </x:row>
    <x:row r="240" spans="3:3">
      <x:c r="C240" s="4" t="str">
        <x:f t="shared" si="3"/>
        <x:v/>
      </x:c>
    </x:row>
    <x:row r="241" spans="3:3">
      <x:c r="C241" s="4" t="str">
        <x:f t="shared" si="3"/>
        <x:v/>
      </x:c>
    </x:row>
    <x:row r="242" spans="3:3">
      <x:c r="C242" s="4" t="str">
        <x:f t="shared" si="3"/>
        <x:v/>
      </x:c>
    </x:row>
    <x:row r="243" spans="3:3">
      <x:c r="C243" s="4" t="str">
        <x:f t="shared" si="3"/>
        <x:v/>
      </x:c>
    </x:row>
    <x:row r="244" spans="3:3">
      <x:c r="C244" s="4" t="str">
        <x:f t="shared" si="3"/>
        <x:v/>
      </x:c>
    </x:row>
    <x:row r="245" spans="3:3">
      <x:c r="C245" s="4" t="str">
        <x:f t="shared" si="3"/>
        <x:v/>
      </x:c>
    </x:row>
    <x:row r="246" spans="3:3">
      <x:c r="C246" s="4" t="str">
        <x:f t="shared" si="3"/>
        <x:v/>
      </x:c>
    </x:row>
    <x:row r="247" spans="3:3">
      <x:c r="C247" s="4" t="str">
        <x:f t="shared" si="3"/>
        <x:v/>
      </x:c>
    </x:row>
    <x:row r="248" spans="3:3">
      <x:c r="C248" s="4" t="str">
        <x:f t="shared" si="3"/>
        <x:v/>
      </x:c>
    </x:row>
    <x:row r="249" spans="3:3">
      <x:c r="C249" s="4" t="str">
        <x:f t="shared" si="3"/>
        <x:v/>
      </x:c>
    </x:row>
    <x:row r="250" spans="3:3">
      <x:c r="C250" s="4" t="str">
        <x:f t="shared" si="3"/>
        <x:v/>
      </x:c>
    </x:row>
    <x:row r="251" spans="3:3">
      <x:c r="C251" s="4" t="str">
        <x:f t="shared" si="3"/>
        <x:v/>
      </x:c>
    </x:row>
    <x:row r="252" spans="3:3">
      <x:c r="C252" s="4" t="str">
        <x:f t="shared" si="3"/>
        <x:v/>
      </x:c>
    </x:row>
    <x:row r="253" spans="3:3">
      <x:c r="C253" s="4" t="str">
        <x:f t="shared" si="3"/>
        <x:v/>
      </x:c>
    </x:row>
    <x:row r="254" spans="3:3">
      <x:c r="C254" s="4" t="str">
        <x:f t="shared" si="3"/>
        <x:v/>
      </x:c>
    </x:row>
    <x:row r="255" spans="3:3">
      <x:c r="C255" s="4" t="str">
        <x:f t="shared" si="3"/>
        <x:v/>
      </x:c>
    </x:row>
    <x:row r="256" spans="3:3">
      <x:c r="C256" s="4" t="str">
        <x:f t="shared" si="3"/>
        <x:v/>
      </x:c>
    </x:row>
    <x:row r="257" spans="3:3">
      <x:c r="C257" s="4" t="str">
        <x:f t="shared" si="3"/>
        <x:v/>
      </x:c>
    </x:row>
    <x:row r="258" spans="3:3">
      <x:c r="C258" s="4" t="str">
        <x:f t="shared" si="3"/>
        <x:v/>
      </x:c>
    </x:row>
    <x:row r="259" spans="3:3">
      <x:c r="C259" s="4" t="str">
        <x:f t="shared" si="3"/>
        <x:v/>
      </x:c>
    </x:row>
    <x:row r="260" spans="3:3">
      <x:c r="C260" s="4" t="str">
        <x:f t="shared" si="3"/>
        <x:v/>
      </x:c>
    </x:row>
    <x:row r="261" spans="3:3">
      <x:c r="C261" s="4" t="str">
        <x:f t="shared" si="3"/>
        <x:v/>
      </x:c>
    </x:row>
    <x:row r="262" spans="3:3">
      <x:c r="C262" s="4" t="str">
        <x:f t="shared" ref="C262:C325" si="4">D262&amp;E262</x:f>
        <x:v/>
      </x:c>
    </x:row>
    <x:row r="263" spans="3:3">
      <x:c r="C263" s="4" t="str">
        <x:f t="shared" si="4"/>
        <x:v/>
      </x:c>
    </x:row>
    <x:row r="264" spans="3:3">
      <x:c r="C264" s="4" t="str">
        <x:f t="shared" si="4"/>
        <x:v/>
      </x:c>
    </x:row>
    <x:row r="265" spans="3:3">
      <x:c r="C265" s="4" t="str">
        <x:f t="shared" si="4"/>
        <x:v/>
      </x:c>
    </x:row>
    <x:row r="266" spans="3:3">
      <x:c r="C266" s="4" t="str">
        <x:f t="shared" si="4"/>
        <x:v/>
      </x:c>
    </x:row>
    <x:row r="267" spans="3:3">
      <x:c r="C267" s="4" t="str">
        <x:f t="shared" si="4"/>
        <x:v/>
      </x:c>
    </x:row>
    <x:row r="268" spans="3:3">
      <x:c r="C268" s="4" t="str">
        <x:f t="shared" si="4"/>
        <x:v/>
      </x:c>
    </x:row>
    <x:row r="269" spans="3:3">
      <x:c r="C269" s="4" t="str">
        <x:f t="shared" si="4"/>
        <x:v/>
      </x:c>
    </x:row>
    <x:row r="270" spans="3:3">
      <x:c r="C270" s="4" t="str">
        <x:f t="shared" si="4"/>
        <x:v/>
      </x:c>
    </x:row>
    <x:row r="271" spans="3:3">
      <x:c r="C271" s="4" t="str">
        <x:f t="shared" si="4"/>
        <x:v/>
      </x:c>
    </x:row>
    <x:row r="272" spans="3:3">
      <x:c r="C272" s="4" t="str">
        <x:f t="shared" si="4"/>
        <x:v/>
      </x:c>
    </x:row>
    <x:row r="273" spans="3:3">
      <x:c r="C273" s="4" t="str">
        <x:f t="shared" si="4"/>
        <x:v/>
      </x:c>
    </x:row>
    <x:row r="274" spans="3:3">
      <x:c r="C274" s="4" t="str">
        <x:f t="shared" si="4"/>
        <x:v/>
      </x:c>
    </x:row>
    <x:row r="275" spans="3:3">
      <x:c r="C275" s="4" t="str">
        <x:f t="shared" si="4"/>
        <x:v/>
      </x:c>
    </x:row>
    <x:row r="276" spans="3:3">
      <x:c r="C276" s="4" t="str">
        <x:f t="shared" si="4"/>
        <x:v/>
      </x:c>
    </x:row>
    <x:row r="277" spans="3:3">
      <x:c r="C277" s="4" t="str">
        <x:f t="shared" si="4"/>
        <x:v/>
      </x:c>
    </x:row>
    <x:row r="278" spans="3:3">
      <x:c r="C278" s="4" t="str">
        <x:f t="shared" si="4"/>
        <x:v/>
      </x:c>
    </x:row>
    <x:row r="279" spans="3:3">
      <x:c r="C279" s="4" t="str">
        <x:f t="shared" si="4"/>
        <x:v/>
      </x:c>
    </x:row>
    <x:row r="280" spans="3:3">
      <x:c r="C280" s="4" t="str">
        <x:f t="shared" si="4"/>
        <x:v/>
      </x:c>
    </x:row>
    <x:row r="281" spans="3:3">
      <x:c r="C281" s="4" t="str">
        <x:f t="shared" si="4"/>
        <x:v/>
      </x:c>
    </x:row>
    <x:row r="282" spans="3:3">
      <x:c r="C282" s="4" t="str">
        <x:f t="shared" si="4"/>
        <x:v/>
      </x:c>
    </x:row>
    <x:row r="283" spans="3:3">
      <x:c r="C283" s="4" t="str">
        <x:f t="shared" si="4"/>
        <x:v/>
      </x:c>
    </x:row>
    <x:row r="284" spans="3:3">
      <x:c r="C284" s="4" t="str">
        <x:f t="shared" si="4"/>
        <x:v/>
      </x:c>
    </x:row>
    <x:row r="285" spans="3:3">
      <x:c r="C285" s="4" t="str">
        <x:f t="shared" si="4"/>
        <x:v/>
      </x:c>
    </x:row>
    <x:row r="286" spans="3:3">
      <x:c r="C286" s="4" t="str">
        <x:f t="shared" si="4"/>
        <x:v/>
      </x:c>
    </x:row>
    <x:row r="287" spans="3:3">
      <x:c r="C287" s="4" t="str">
        <x:f t="shared" si="4"/>
        <x:v/>
      </x:c>
    </x:row>
    <x:row r="288" spans="3:3">
      <x:c r="C288" s="4" t="str">
        <x:f t="shared" si="4"/>
        <x:v/>
      </x:c>
    </x:row>
    <x:row r="289" spans="3:3">
      <x:c r="C289" s="4" t="str">
        <x:f t="shared" si="4"/>
        <x:v/>
      </x:c>
    </x:row>
    <x:row r="290" spans="3:3">
      <x:c r="C290" s="4" t="str">
        <x:f t="shared" si="4"/>
        <x:v/>
      </x:c>
    </x:row>
    <x:row r="291" spans="3:3">
      <x:c r="C291" s="4" t="str">
        <x:f t="shared" si="4"/>
        <x:v/>
      </x:c>
    </x:row>
    <x:row r="292" spans="3:3">
      <x:c r="C292" s="4" t="str">
        <x:f t="shared" si="4"/>
        <x:v/>
      </x:c>
    </x:row>
    <x:row r="293" spans="3:3">
      <x:c r="C293" s="4" t="str">
        <x:f t="shared" si="4"/>
        <x:v/>
      </x:c>
    </x:row>
    <x:row r="294" spans="3:3">
      <x:c r="C294" s="4" t="str">
        <x:f t="shared" si="4"/>
        <x:v/>
      </x:c>
    </x:row>
    <x:row r="295" spans="3:3">
      <x:c r="C295" s="4" t="str">
        <x:f t="shared" si="4"/>
        <x:v/>
      </x:c>
    </x:row>
    <x:row r="296" spans="3:3">
      <x:c r="C296" s="4" t="str">
        <x:f t="shared" si="4"/>
        <x:v/>
      </x:c>
    </x:row>
    <x:row r="297" spans="3:3">
      <x:c r="C297" s="4" t="str">
        <x:f t="shared" si="4"/>
        <x:v/>
      </x:c>
    </x:row>
    <x:row r="298" spans="3:3">
      <x:c r="C298" s="4" t="str">
        <x:f t="shared" si="4"/>
        <x:v/>
      </x:c>
    </x:row>
    <x:row r="299" spans="3:3">
      <x:c r="C299" s="4" t="str">
        <x:f t="shared" si="4"/>
        <x:v/>
      </x:c>
    </x:row>
    <x:row r="300" spans="3:3">
      <x:c r="C300" s="4" t="str">
        <x:f t="shared" si="4"/>
        <x:v/>
      </x:c>
    </x:row>
    <x:row r="301" spans="3:3">
      <x:c r="C301" s="4" t="str">
        <x:f t="shared" si="4"/>
        <x:v/>
      </x:c>
    </x:row>
    <x:row r="302" spans="3:3">
      <x:c r="C302" s="4" t="str">
        <x:f t="shared" si="4"/>
        <x:v/>
      </x:c>
    </x:row>
    <x:row r="303" spans="3:3">
      <x:c r="C303" s="4" t="str">
        <x:f t="shared" si="4"/>
        <x:v/>
      </x:c>
    </x:row>
    <x:row r="304" spans="3:3">
      <x:c r="C304" s="4" t="str">
        <x:f t="shared" si="4"/>
        <x:v/>
      </x:c>
    </x:row>
    <x:row r="305" spans="3:3">
      <x:c r="C305" s="4" t="str">
        <x:f t="shared" si="4"/>
        <x:v/>
      </x:c>
    </x:row>
    <x:row r="306" spans="3:3">
      <x:c r="C306" s="4" t="str">
        <x:f t="shared" si="4"/>
        <x:v/>
      </x:c>
    </x:row>
    <x:row r="307" spans="3:3">
      <x:c r="C307" s="4" t="str">
        <x:f t="shared" si="4"/>
        <x:v/>
      </x:c>
    </x:row>
    <x:row r="308" spans="3:3">
      <x:c r="C308" s="4" t="str">
        <x:f t="shared" si="4"/>
        <x:v/>
      </x:c>
    </x:row>
    <x:row r="309" spans="3:3">
      <x:c r="C309" s="4" t="str">
        <x:f t="shared" si="4"/>
        <x:v/>
      </x:c>
    </x:row>
    <x:row r="310" spans="3:3">
      <x:c r="C310" s="4" t="str">
        <x:f t="shared" si="4"/>
        <x:v/>
      </x:c>
    </x:row>
    <x:row r="311" spans="3:3">
      <x:c r="C311" s="4" t="str">
        <x:f t="shared" si="4"/>
        <x:v/>
      </x:c>
    </x:row>
    <x:row r="312" spans="3:3">
      <x:c r="C312" s="4" t="str">
        <x:f t="shared" si="4"/>
        <x:v/>
      </x:c>
    </x:row>
    <x:row r="313" spans="3:3">
      <x:c r="C313" s="4" t="str">
        <x:f t="shared" si="4"/>
        <x:v/>
      </x:c>
    </x:row>
    <x:row r="314" spans="3:3">
      <x:c r="C314" s="4" t="str">
        <x:f t="shared" si="4"/>
        <x:v/>
      </x:c>
    </x:row>
    <x:row r="315" spans="3:3">
      <x:c r="C315" s="4" t="str">
        <x:f t="shared" si="4"/>
        <x:v/>
      </x:c>
    </x:row>
    <x:row r="316" spans="3:3">
      <x:c r="C316" s="4" t="str">
        <x:f t="shared" si="4"/>
        <x:v/>
      </x:c>
    </x:row>
    <x:row r="317" spans="3:3">
      <x:c r="C317" s="4" t="str">
        <x:f t="shared" si="4"/>
        <x:v/>
      </x:c>
    </x:row>
    <x:row r="318" spans="3:3">
      <x:c r="C318" s="4" t="str">
        <x:f t="shared" si="4"/>
        <x:v/>
      </x:c>
    </x:row>
    <x:row r="319" spans="3:3">
      <x:c r="C319" s="4" t="str">
        <x:f t="shared" si="4"/>
        <x:v/>
      </x:c>
    </x:row>
    <x:row r="320" spans="3:3">
      <x:c r="C320" s="4" t="str">
        <x:f t="shared" si="4"/>
        <x:v/>
      </x:c>
    </x:row>
    <x:row r="321" spans="3:3">
      <x:c r="C321" s="4" t="str">
        <x:f t="shared" si="4"/>
        <x:v/>
      </x:c>
    </x:row>
    <x:row r="322" spans="3:3">
      <x:c r="C322" s="4" t="str">
        <x:f t="shared" si="4"/>
        <x:v/>
      </x:c>
    </x:row>
    <x:row r="323" spans="3:3">
      <x:c r="C323" s="4" t="str">
        <x:f t="shared" si="4"/>
        <x:v/>
      </x:c>
    </x:row>
    <x:row r="324" spans="3:3">
      <x:c r="C324" s="4" t="str">
        <x:f t="shared" si="4"/>
        <x:v/>
      </x:c>
    </x:row>
    <x:row r="325" spans="3:3">
      <x:c r="C325" s="4" t="str">
        <x:f t="shared" si="4"/>
        <x:v/>
      </x:c>
    </x:row>
    <x:row r="326" spans="3:3">
      <x:c r="C326" s="4" t="str">
        <x:f t="shared" ref="C326:C376" si="5">D326&amp;E326</x:f>
        <x:v/>
      </x:c>
    </x:row>
    <x:row r="327" spans="3:3">
      <x:c r="C327" s="4" t="str">
        <x:f t="shared" si="5"/>
        <x:v/>
      </x:c>
    </x:row>
    <x:row r="328" spans="3:3">
      <x:c r="C328" s="4" t="str">
        <x:f t="shared" si="5"/>
        <x:v/>
      </x:c>
    </x:row>
    <x:row r="329" spans="3:3">
      <x:c r="C329" s="4" t="str">
        <x:f t="shared" si="5"/>
        <x:v/>
      </x:c>
    </x:row>
    <x:row r="330" spans="3:3">
      <x:c r="C330" s="4" t="str">
        <x:f t="shared" si="5"/>
        <x:v/>
      </x:c>
    </x:row>
    <x:row r="331" spans="3:3">
      <x:c r="C331" s="4" t="str">
        <x:f t="shared" si="5"/>
        <x:v/>
      </x:c>
    </x:row>
    <x:row r="332" spans="3:3">
      <x:c r="C332" s="4" t="str">
        <x:f t="shared" si="5"/>
        <x:v/>
      </x:c>
    </x:row>
    <x:row r="333" spans="3:3">
      <x:c r="C333" s="4" t="str">
        <x:f t="shared" si="5"/>
        <x:v/>
      </x:c>
    </x:row>
    <x:row r="334" spans="3:3">
      <x:c r="C334" s="4" t="str">
        <x:f t="shared" si="5"/>
        <x:v/>
      </x:c>
    </x:row>
    <x:row r="335" spans="3:3">
      <x:c r="C335" s="4" t="str">
        <x:f t="shared" si="5"/>
        <x:v/>
      </x:c>
    </x:row>
    <x:row r="336" spans="3:3">
      <x:c r="C336" s="4" t="str">
        <x:f t="shared" si="5"/>
        <x:v/>
      </x:c>
    </x:row>
    <x:row r="337" spans="3:3">
      <x:c r="C337" s="4" t="str">
        <x:f t="shared" si="5"/>
        <x:v/>
      </x:c>
    </x:row>
    <x:row r="338" spans="3:3">
      <x:c r="C338" s="4" t="str">
        <x:f t="shared" si="5"/>
        <x:v/>
      </x:c>
    </x:row>
    <x:row r="339" spans="3:3">
      <x:c r="C339" s="4" t="str">
        <x:f t="shared" si="5"/>
        <x:v/>
      </x:c>
    </x:row>
    <x:row r="340" spans="3:3">
      <x:c r="C340" s="4" t="str">
        <x:f t="shared" si="5"/>
        <x:v/>
      </x:c>
    </x:row>
    <x:row r="341" spans="3:3">
      <x:c r="C341" s="4" t="str">
        <x:f t="shared" si="5"/>
        <x:v/>
      </x:c>
    </x:row>
    <x:row r="342" spans="3:3">
      <x:c r="C342" s="4" t="str">
        <x:f t="shared" si="5"/>
        <x:v/>
      </x:c>
    </x:row>
    <x:row r="343" spans="3:3">
      <x:c r="C343" s="4" t="str">
        <x:f t="shared" si="5"/>
        <x:v/>
      </x:c>
    </x:row>
    <x:row r="344" spans="3:3">
      <x:c r="C344" s="4" t="str">
        <x:f t="shared" si="5"/>
        <x:v/>
      </x:c>
    </x:row>
    <x:row r="345" spans="3:3">
      <x:c r="C345" s="4" t="str">
        <x:f t="shared" si="5"/>
        <x:v/>
      </x:c>
    </x:row>
    <x:row r="346" spans="3:3">
      <x:c r="C346" s="4" t="str">
        <x:f t="shared" si="5"/>
        <x:v/>
      </x:c>
    </x:row>
    <x:row r="347" spans="3:3">
      <x:c r="C347" s="4" t="str">
        <x:f t="shared" si="5"/>
        <x:v/>
      </x:c>
    </x:row>
    <x:row r="348" spans="3:3">
      <x:c r="C348" s="4" t="str">
        <x:f t="shared" si="5"/>
        <x:v/>
      </x:c>
    </x:row>
    <x:row r="349" spans="3:3">
      <x:c r="C349" s="4" t="str">
        <x:f t="shared" si="5"/>
        <x:v/>
      </x:c>
    </x:row>
    <x:row r="350" spans="3:3">
      <x:c r="C350" s="4" t="str">
        <x:f t="shared" si="5"/>
        <x:v/>
      </x:c>
    </x:row>
    <x:row r="351" spans="3:3">
      <x:c r="C351" s="4" t="str">
        <x:f t="shared" si="5"/>
        <x:v/>
      </x:c>
    </x:row>
    <x:row r="352" spans="3:3">
      <x:c r="C352" s="4" t="str">
        <x:f t="shared" si="5"/>
        <x:v/>
      </x:c>
    </x:row>
    <x:row r="353" spans="3:3">
      <x:c r="C353" s="4" t="str">
        <x:f t="shared" si="5"/>
        <x:v/>
      </x:c>
    </x:row>
    <x:row r="354" spans="3:3">
      <x:c r="C354" s="4" t="str">
        <x:f t="shared" si="5"/>
        <x:v/>
      </x:c>
    </x:row>
    <x:row r="355" spans="3:3">
      <x:c r="C355" s="4" t="str">
        <x:f t="shared" si="5"/>
        <x:v/>
      </x:c>
    </x:row>
    <x:row r="356" spans="3:3">
      <x:c r="C356" s="4" t="str">
        <x:f t="shared" si="5"/>
        <x:v/>
      </x:c>
    </x:row>
    <x:row r="357" spans="3:3">
      <x:c r="C357" s="4" t="str">
        <x:f t="shared" si="5"/>
        <x:v/>
      </x:c>
    </x:row>
    <x:row r="358" spans="3:3">
      <x:c r="C358" s="4" t="str">
        <x:f t="shared" si="5"/>
        <x:v/>
      </x:c>
    </x:row>
    <x:row r="359" spans="3:3">
      <x:c r="C359" s="4" t="str">
        <x:f t="shared" si="5"/>
        <x:v/>
      </x:c>
    </x:row>
    <x:row r="360" spans="3:3">
      <x:c r="C360" s="4" t="str">
        <x:f t="shared" si="5"/>
        <x:v/>
      </x:c>
    </x:row>
    <x:row r="361" spans="3:3">
      <x:c r="C361" s="4" t="str">
        <x:f t="shared" si="5"/>
        <x:v/>
      </x:c>
    </x:row>
    <x:row r="362" spans="3:3">
      <x:c r="C362" s="4" t="str">
        <x:f t="shared" si="5"/>
        <x:v/>
      </x:c>
    </x:row>
    <x:row r="363" spans="3:3">
      <x:c r="C363" s="4" t="str">
        <x:f t="shared" si="5"/>
        <x:v/>
      </x:c>
    </x:row>
    <x:row r="364" spans="3:3">
      <x:c r="C364" s="4" t="str">
        <x:f t="shared" si="5"/>
        <x:v/>
      </x:c>
    </x:row>
    <x:row r="365" spans="3:3">
      <x:c r="C365" s="4" t="str">
        <x:f t="shared" si="5"/>
        <x:v/>
      </x:c>
    </x:row>
    <x:row r="366" spans="3:3">
      <x:c r="C366" s="4" t="str">
        <x:f t="shared" si="5"/>
        <x:v/>
      </x:c>
    </x:row>
    <x:row r="367" spans="3:3">
      <x:c r="C367" s="4" t="str">
        <x:f t="shared" si="5"/>
        <x:v/>
      </x:c>
    </x:row>
    <x:row r="368" spans="3:3">
      <x:c r="C368" s="4" t="str">
        <x:f t="shared" si="5"/>
        <x:v/>
      </x:c>
    </x:row>
    <x:row r="369" spans="3:3">
      <x:c r="C369" s="4" t="str">
        <x:f t="shared" si="5"/>
        <x:v/>
      </x:c>
    </x:row>
    <x:row r="370" spans="3:3">
      <x:c r="C370" s="4" t="str">
        <x:f t="shared" si="5"/>
        <x:v/>
      </x:c>
    </x:row>
    <x:row r="371" spans="3:3">
      <x:c r="C371" s="4" t="str">
        <x:f t="shared" si="5"/>
        <x:v/>
      </x:c>
    </x:row>
    <x:row r="372" spans="3:3">
      <x:c r="C372" s="4" t="str">
        <x:f t="shared" si="5"/>
        <x:v/>
      </x:c>
    </x:row>
    <x:row r="373" spans="3:3">
      <x:c r="C373" s="4" t="str">
        <x:f t="shared" si="5"/>
        <x:v/>
      </x:c>
    </x:row>
    <x:row r="374" spans="3:3">
      <x:c r="C374" s="4" t="str">
        <x:f t="shared" si="5"/>
        <x:v/>
      </x:c>
    </x:row>
    <x:row r="375" spans="3:3">
      <x:c r="C375" s="4" t="str">
        <x:f t="shared" si="5"/>
        <x:v/>
      </x:c>
    </x:row>
    <x:row r="376" spans="3:3">
      <x:c r="C376" s="4" t="str">
        <x:f t="shared" si="5"/>
        <x:v/>
      </x:c>
    </x:row>
  </x:sheetData>
  <x:mergeCells count="9">
    <x:mergeCell ref="L2:M2"/>
    <x:mergeCell ref="N2:O2"/>
    <x:mergeCell ref="P2:P3"/>
    <x:mergeCell ref="D2:D3"/>
    <x:mergeCell ref="E2:E3"/>
    <x:mergeCell ref="F2:F3"/>
    <x:mergeCell ref="G2:G3"/>
    <x:mergeCell ref="H2:I2"/>
    <x:mergeCell ref="J2:K2"/>
  </x:mergeCells>
  <x:printOptions horizontalCentered="1" verticalCentered="0" headings="0" gridLines="0" gridLinesSet="1"/>
  <x:pageMargins left="0.39347222447395325" right="0.39347222447395325" top="0.39347222447395325" bottom="0.39347222447395325" header="0.31486111879348755" footer="0.31486111879348755"/>
  <x:pageSetup paperSize="9" scale="6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</vt:lpstr>
      <vt:lpstr>내역서</vt:lpstr>
      <vt:lpstr>내채구</vt:lpstr>
    </vt:vector>
  </ep:TitlesOfParts>
  <ep:TotalTime>246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44</cp:revision>
  <cp:lastPrinted>2025-06-17T04:34:30.000</cp:lastPrinted>
  <dcterms:created xsi:type="dcterms:W3CDTF">2024-12-24T02:09:49.000</dcterms:created>
  <dcterms:modified xsi:type="dcterms:W3CDTF">2026-07-16T01:42:28.033</dcterms:modified>
  <cp:version>1000.0100.01</cp:version>
</cp:coreProperties>
</file>