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C2327E00-7390-44DD-B70C-D789D9CBDF91}" xr6:coauthVersionLast="47" xr6:coauthVersionMax="47" xr10:uidLastSave="{00000000-0000-0000-0000-000000000000}"/>
  <bookViews>
    <workbookView xWindow="-120" yWindow="-120" windowWidth="29040" windowHeight="15720" xr2:uid="{00000000-000D-0000-FFFF-FFFF00000000}"/>
  </bookViews>
  <sheets>
    <sheet name="견적경쟁" sheetId="1" r:id="rId1"/>
    <sheet name="Sheet1" sheetId="2" r:id="rId2"/>
  </sheets>
  <definedNames>
    <definedName name="_xlnm.Print_Area" localSheetId="0">견적경쟁!$A$1:$I$88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4" i="2" l="1"/>
  <c r="E18" i="2"/>
  <c r="F18" i="2" s="1"/>
  <c r="D18" i="2"/>
  <c r="B18" i="2"/>
  <c r="D39" i="1"/>
  <c r="D38" i="1" s="1"/>
  <c r="D37" i="1" s="1"/>
  <c r="E10" i="2"/>
  <c r="F10" i="2" s="1"/>
  <c r="D10" i="2"/>
  <c r="E2" i="2"/>
  <c r="F2" i="2" s="1"/>
  <c r="D2" i="2"/>
  <c r="B6" i="2"/>
  <c r="E6" i="2"/>
  <c r="F6" i="2" s="1"/>
  <c r="D6" i="2"/>
  <c r="E14" i="2"/>
  <c r="F14" i="2" s="1"/>
  <c r="C18" i="2" l="1"/>
  <c r="D31" i="1"/>
  <c r="D30" i="1" s="1"/>
  <c r="D29" i="1" s="1"/>
  <c r="B14" i="2"/>
  <c r="D35" i="1"/>
  <c r="D34" i="1" s="1"/>
  <c r="D33" i="1" s="1"/>
  <c r="C14" i="2" l="1"/>
  <c r="B10" i="2"/>
  <c r="C10" i="2" l="1"/>
  <c r="O2" i="2"/>
  <c r="N2" i="2"/>
  <c r="P7" i="2"/>
  <c r="O7" i="2"/>
  <c r="N7" i="2"/>
  <c r="D27" i="1"/>
  <c r="D26" i="1" s="1"/>
  <c r="D25" i="1" s="1"/>
  <c r="C6" i="2" l="1"/>
  <c r="P2" i="2"/>
  <c r="B2" i="2"/>
  <c r="M21" i="1" l="1"/>
  <c r="L1" i="1"/>
  <c r="D23" i="1" l="1"/>
  <c r="D22" i="1" s="1"/>
  <c r="D21" i="1" s="1"/>
  <c r="C2" i="2" l="1"/>
  <c r="D45" i="1" l="1"/>
  <c r="D46" i="1" s="1"/>
</calcChain>
</file>

<file path=xl/sharedStrings.xml><?xml version="1.0" encoding="utf-8"?>
<sst xmlns="http://schemas.openxmlformats.org/spreadsheetml/2006/main" count="137" uniqueCount="111">
  <si>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</si>
  <si>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</si>
  <si>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</si>
  <si>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</si>
  <si>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</si>
  <si>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</si>
  <si>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</si>
  <si>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</si>
  <si>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</si>
  <si>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</si>
  <si>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</si>
  <si>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</si>
  <si>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</si>
  <si>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</si>
  <si>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</si>
  <si>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</si>
  <si>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</si>
  <si>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</si>
  <si>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</si>
  <si>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</si>
  <si>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</si>
  <si>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</si>
  <si>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</si>
  <si>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</si>
  <si>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</si>
  <si>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</si>
  <si>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</si>
  <si>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</si>
  <si>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</si>
  <si>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</si>
  <si>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</si>
  <si>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</si>
  <si>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</si>
  <si>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</si>
  <si>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</si>
  <si>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</si>
  <si>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</si>
  <si>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</si>
  <si>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</si>
  <si>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</si>
  <si>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</si>
  <si>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</si>
  <si>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</si>
  <si>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</si>
  <si>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</si>
  <si>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</si>
  <si>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</si>
  <si>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</si>
  <si>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</si>
  <si>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</si>
  <si>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</si>
  <si>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</si>
  <si>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</si>
  <si>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</si>
  <si>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</si>
  <si>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</si>
  <si>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</si>
  <si>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</si>
  <si>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</si>
  <si>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</si>
  <si>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</si>
  <si>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</si>
  <si>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</si>
  <si>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</si>
  <si>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</si>
  <si>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</si>
  <si>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</si>
  <si>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</si>
  <si>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</si>
  <si>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</si>
  <si>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</si>
  <si>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</si>
  <si>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</si>
  <si>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</si>
  <si>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</si>
  <si>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</si>
  <si>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</si>
  <si>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</si>
  <si>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</si>
  <si>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</si>
  <si>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</si>
  <si>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</si>
  <si>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</si>
  <si>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</si>
  <si>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</si>
  <si>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</si>
  <si>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</si>
  <si>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</si>
  <si>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</si>
  <si>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</si>
  <si>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전문공사</t>
    <phoneticPr fontId="8" type="noConversion"/>
  </si>
  <si>
    <t>건설과</t>
    <phoneticPr fontId="8" type="noConversion"/>
  </si>
  <si>
    <t>기반조성</t>
    <phoneticPr fontId="8" type="noConversion"/>
  </si>
  <si>
    <r>
      <t xml:space="preserve">철근·콘크리트공사업
</t>
    </r>
    <r>
      <rPr>
        <b/>
        <sz val="14"/>
        <color rgb="FFFF0000"/>
        <rFont val="맑은 고딕"/>
        <family val="3"/>
        <charset val="129"/>
        <scheme val="minor"/>
      </rPr>
      <t>(주력:철근·콘크리트공사)</t>
    </r>
    <phoneticPr fontId="8" type="noConversion"/>
  </si>
  <si>
    <t>(법령·계약예규 등) 국가법령정보센터(http://www.law.go.kr)에서 검색</t>
    <phoneticPr fontId="8" type="noConversion"/>
  </si>
  <si>
    <t>김민호</t>
    <phoneticPr fontId="8" type="noConversion"/>
  </si>
  <si>
    <t>산내면방성동마을석축공사</t>
    <phoneticPr fontId="8" type="noConversion"/>
  </si>
  <si>
    <t>지역개발</t>
    <phoneticPr fontId="8" type="noConversion"/>
  </si>
  <si>
    <t>곽수종</t>
    <phoneticPr fontId="8" type="noConversion"/>
  </si>
  <si>
    <t>영원면청량마을진입로석축공사</t>
    <phoneticPr fontId="8" type="noConversion"/>
  </si>
  <si>
    <t>이종욱</t>
    <phoneticPr fontId="8" type="noConversion"/>
  </si>
  <si>
    <r>
      <t xml:space="preserve">도장·습식·방수·석공사업
</t>
    </r>
    <r>
      <rPr>
        <b/>
        <sz val="14"/>
        <color rgb="FFFF0000"/>
        <rFont val="맑은 고딕"/>
        <family val="3"/>
        <charset val="129"/>
        <scheme val="minor"/>
      </rPr>
      <t>(주력:석공사)</t>
    </r>
    <phoneticPr fontId="8" type="noConversion"/>
  </si>
  <si>
    <t>고부면백운리1067기계화경작로확포장공사</t>
    <phoneticPr fontId="8" type="noConversion"/>
  </si>
  <si>
    <t>기타공사</t>
    <phoneticPr fontId="8" type="noConversion"/>
  </si>
  <si>
    <t>한국가요촌달하복합문화공연시설전기공사</t>
    <phoneticPr fontId="8" type="noConversion"/>
  </si>
  <si>
    <t>관광과</t>
    <phoneticPr fontId="8" type="noConversion"/>
  </si>
  <si>
    <t>관광사업</t>
    <phoneticPr fontId="8" type="noConversion"/>
  </si>
  <si>
    <t>김상원</t>
    <phoneticPr fontId="8" type="noConversion"/>
  </si>
  <si>
    <t>전기공사업</t>
    <phoneticPr fontId="8" type="noConversion"/>
  </si>
  <si>
    <t>한국가요촌달하복합문화공연시설통신공사</t>
    <phoneticPr fontId="8" type="noConversion"/>
  </si>
  <si>
    <t>정보통신공사업</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</si>
</sst>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8">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177" fontId="17" fillId="0" borderId="1" xfId="0" applyNumberFormat="1" applyFont="1" applyBorder="1" applyAlignment="1">
      <alignment horizontal="center" vertical="center" shrinkToFi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7" fillId="3"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18" fillId="0" borderId="0" xfId="0" applyFont="1" applyAlignment="1">
      <alignment horizontal="center" vertical="top"/>
    </xf>
    <xf numFmtId="0" fontId="12" fillId="0" borderId="0" xfId="0" applyFont="1" applyAlignment="1">
      <alignment horizontal="left" vertical="top" wrapText="1"/>
    </xf>
    <xf numFmtId="31" fontId="9" fillId="0" borderId="0" xfId="0" applyNumberFormat="1" applyFont="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0" fontId="6" fillId="0" borderId="0" xfId="0" applyFont="1" applyAlignment="1">
      <alignment horizontal="left" vertical="top" wrapText="1"/>
    </xf>
    <xf numFmtId="0" fontId="13" fillId="0" borderId="0" xfId="0" applyFont="1" applyBorder="1" applyAlignment="1">
      <alignment horizontal="left" vertical="top"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294409</xdr:colOff>
          <xdr:row>58</xdr:row>
          <xdr:rowOff>17319</xdr:rowOff>
        </xdr:from>
        <xdr:to>
          <xdr:col>8</xdr:col>
          <xdr:colOff>2085109</xdr:colOff>
          <xdr:row>58</xdr:row>
          <xdr:rowOff>4789344</xdr:rowOff>
        </xdr:to>
        <xdr:pic>
          <xdr:nvPicPr>
            <xdr:cNvPr id="4" name="그림 3">
              <a:extLst>
                <a:ext uri="{FF2B5EF4-FFF2-40B4-BE49-F238E27FC236}">
                  <a16:creationId xmlns:a16="http://schemas.microsoft.com/office/drawing/2014/main" id="{48A32AF7-4FCF-46F2-BDAF-E9B234886482}"/>
                </a:ext>
              </a:extLst>
            </xdr:cNvPr>
            <xdr:cNvPicPr>
              <a:picLocks noChangeAspect="1" noChangeArrowheads="1"/>
              <a:extLst>
                <a:ext uri="{84589F7E-364E-4C9E-8A38-B11213B215E9}">
                  <a14:cameraTool cellRange="Sheet1!$B$1:$J$21" spid="_x0000_s2845"/>
                </a:ext>
              </a:extLst>
            </xdr:cNvPicPr>
          </xdr:nvPicPr>
          <xdr:blipFill>
            <a:blip xmlns:r="http://schemas.openxmlformats.org/officeDocument/2006/relationships" r:embed="rId1"/>
            <a:srcRect/>
            <a:stretch>
              <a:fillRect/>
            </a:stretch>
          </xdr:blipFill>
          <xdr:spPr bwMode="auto">
            <a:xfrm>
              <a:off x="294409" y="21561137"/>
              <a:ext cx="11402291" cy="477202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88"/>
  <sheetViews>
    <sheetView showGridLines="0" tabSelected="1" showOutlineSymbols="0" view="pageBreakPreview" zoomScale="70" zoomScaleNormal="70" zoomScaleSheetLayoutView="70" zoomScalePageLayoutView="25" workbookViewId="0">
      <selection activeCell="A3" sqref="A3:I3"/>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50" t="s">
        <v>79</v>
      </c>
      <c r="B1" s="50"/>
      <c r="C1" s="13">
        <v>1375</v>
      </c>
      <c r="D1" s="12"/>
      <c r="L1" s="27" t="str">
        <f>$A$1&amp;$C$1&amp;"호"</f>
        <v>정읍시 공고 제2026-1375호</v>
      </c>
    </row>
    <row r="2" spans="1:12" ht="21.75" hidden="1" customHeight="1" x14ac:dyDescent="0.3">
      <c r="A2" s="1" t="s">
        <v>0</v>
      </c>
    </row>
    <row r="3" spans="1:12" ht="35.25" customHeight="1" x14ac:dyDescent="0.3">
      <c r="A3" s="51" t="s">
        <v>20</v>
      </c>
      <c r="B3" s="51"/>
      <c r="C3" s="51"/>
      <c r="D3" s="51"/>
      <c r="E3" s="51"/>
      <c r="F3" s="51"/>
      <c r="G3" s="51"/>
      <c r="H3" s="51"/>
      <c r="I3" s="51"/>
    </row>
    <row r="4" spans="1:12" ht="24.75" customHeight="1" x14ac:dyDescent="0.3">
      <c r="A4" s="16"/>
      <c r="B4" s="16"/>
      <c r="C4" s="16"/>
      <c r="D4" s="16"/>
      <c r="E4" s="16"/>
      <c r="F4" s="16"/>
      <c r="G4" s="16"/>
      <c r="H4" s="16"/>
      <c r="I4" s="16"/>
    </row>
    <row r="5" spans="1:12" ht="23.25" customHeight="1" x14ac:dyDescent="0.3">
      <c r="A5" s="54" t="s">
        <v>88</v>
      </c>
      <c r="B5" s="55"/>
      <c r="C5" s="55"/>
      <c r="D5" s="55"/>
      <c r="E5" s="55"/>
      <c r="F5" s="55"/>
      <c r="G5" s="55"/>
      <c r="H5" s="55"/>
      <c r="I5" s="56"/>
    </row>
    <row r="6" spans="1:12" ht="20.25" customHeight="1" x14ac:dyDescent="0.3">
      <c r="A6" s="57" t="s">
        <v>36</v>
      </c>
      <c r="B6" s="58"/>
      <c r="C6" s="58"/>
      <c r="D6" s="58"/>
      <c r="E6" s="58"/>
      <c r="F6" s="58"/>
      <c r="G6" s="58"/>
      <c r="H6" s="58"/>
      <c r="I6" s="59"/>
    </row>
    <row r="7" spans="1:12" ht="24" customHeight="1" x14ac:dyDescent="0.3">
      <c r="A7" s="60" t="s">
        <v>72</v>
      </c>
      <c r="B7" s="61"/>
      <c r="C7" s="61"/>
      <c r="D7" s="61"/>
      <c r="E7" s="61"/>
      <c r="F7" s="61"/>
      <c r="G7" s="61"/>
      <c r="H7" s="61"/>
      <c r="I7" s="62"/>
    </row>
    <row r="8" spans="1:12" ht="24" customHeight="1" x14ac:dyDescent="0.3">
      <c r="A8" s="60" t="s">
        <v>40</v>
      </c>
      <c r="B8" s="61"/>
      <c r="C8" s="61"/>
      <c r="D8" s="61"/>
      <c r="E8" s="61"/>
      <c r="F8" s="61"/>
      <c r="G8" s="61"/>
      <c r="H8" s="61"/>
      <c r="I8" s="62"/>
    </row>
    <row r="9" spans="1:12" ht="24" customHeight="1" x14ac:dyDescent="0.3">
      <c r="A9" s="60" t="s">
        <v>41</v>
      </c>
      <c r="B9" s="61"/>
      <c r="C9" s="61"/>
      <c r="D9" s="61"/>
      <c r="E9" s="61"/>
      <c r="F9" s="61"/>
      <c r="G9" s="61"/>
      <c r="H9" s="61"/>
      <c r="I9" s="62"/>
    </row>
    <row r="10" spans="1:12" ht="24" customHeight="1" x14ac:dyDescent="0.3">
      <c r="A10" s="60" t="s">
        <v>42</v>
      </c>
      <c r="B10" s="61"/>
      <c r="C10" s="61"/>
      <c r="D10" s="61"/>
      <c r="E10" s="61"/>
      <c r="F10" s="61"/>
      <c r="G10" s="61"/>
      <c r="H10" s="61"/>
      <c r="I10" s="62"/>
    </row>
    <row r="11" spans="1:12" ht="24" customHeight="1" x14ac:dyDescent="0.3">
      <c r="A11" s="60" t="s">
        <v>43</v>
      </c>
      <c r="B11" s="61"/>
      <c r="C11" s="61"/>
      <c r="D11" s="61"/>
      <c r="E11" s="61"/>
      <c r="F11" s="61"/>
      <c r="G11" s="61"/>
      <c r="H11" s="61"/>
      <c r="I11" s="62"/>
    </row>
    <row r="12" spans="1:12" ht="28.5" customHeight="1" x14ac:dyDescent="0.3">
      <c r="A12" s="66" t="s">
        <v>39</v>
      </c>
      <c r="B12" s="67"/>
      <c r="C12" s="67"/>
      <c r="D12" s="67"/>
      <c r="E12" s="67"/>
      <c r="F12" s="67"/>
      <c r="G12" s="67"/>
      <c r="H12" s="67"/>
      <c r="I12" s="68"/>
    </row>
    <row r="13" spans="1:12" ht="22.5" customHeight="1" x14ac:dyDescent="0.3">
      <c r="A13" s="69" t="s">
        <v>94</v>
      </c>
      <c r="B13" s="70"/>
      <c r="C13" s="70"/>
      <c r="D13" s="70"/>
      <c r="E13" s="70"/>
      <c r="F13" s="70"/>
      <c r="G13" s="70"/>
      <c r="H13" s="70"/>
      <c r="I13" s="71"/>
    </row>
    <row r="14" spans="1:12" ht="22.5" customHeight="1" x14ac:dyDescent="0.3">
      <c r="A14" s="69" t="s">
        <v>37</v>
      </c>
      <c r="B14" s="70"/>
      <c r="C14" s="70"/>
      <c r="D14" s="70"/>
      <c r="E14" s="70"/>
      <c r="F14" s="70"/>
      <c r="G14" s="70"/>
      <c r="H14" s="70"/>
      <c r="I14" s="71"/>
    </row>
    <row r="15" spans="1:12" ht="22.5" customHeight="1" x14ac:dyDescent="0.3">
      <c r="A15" s="69" t="s">
        <v>60</v>
      </c>
      <c r="B15" s="70"/>
      <c r="C15" s="70"/>
      <c r="D15" s="70"/>
      <c r="E15" s="70"/>
      <c r="F15" s="70"/>
      <c r="G15" s="70"/>
      <c r="H15" s="70"/>
      <c r="I15" s="71"/>
    </row>
    <row r="16" spans="1:12" ht="22.5" customHeight="1" x14ac:dyDescent="0.3">
      <c r="A16" s="66" t="s">
        <v>38</v>
      </c>
      <c r="B16" s="67"/>
      <c r="C16" s="67"/>
      <c r="D16" s="67"/>
      <c r="E16" s="67"/>
      <c r="F16" s="67"/>
      <c r="G16" s="67"/>
      <c r="H16" s="67"/>
      <c r="I16" s="68"/>
    </row>
    <row r="17" spans="1:13" ht="22.5" customHeight="1" x14ac:dyDescent="0.3">
      <c r="A17" s="63" t="s">
        <v>44</v>
      </c>
      <c r="B17" s="64"/>
      <c r="C17" s="64"/>
      <c r="D17" s="64"/>
      <c r="E17" s="64"/>
      <c r="F17" s="64"/>
      <c r="G17" s="64"/>
      <c r="H17" s="64"/>
      <c r="I17" s="65"/>
    </row>
    <row r="18" spans="1:13" ht="35.25" customHeight="1" x14ac:dyDescent="0.3">
      <c r="A18" s="2" t="s">
        <v>50</v>
      </c>
      <c r="B18" s="4"/>
      <c r="C18" s="4"/>
      <c r="D18" s="4"/>
      <c r="E18" s="4"/>
      <c r="F18" s="4"/>
      <c r="G18" s="4"/>
      <c r="H18" s="4"/>
      <c r="I18" s="4"/>
    </row>
    <row r="19" spans="1:13" ht="20.25" x14ac:dyDescent="0.3">
      <c r="A19" s="52" t="s">
        <v>24</v>
      </c>
      <c r="B19" s="52" t="s">
        <v>1</v>
      </c>
      <c r="C19" s="52" t="s">
        <v>2</v>
      </c>
      <c r="D19" s="52"/>
      <c r="E19" s="52" t="s">
        <v>17</v>
      </c>
      <c r="F19" s="52"/>
      <c r="G19" s="15" t="s">
        <v>18</v>
      </c>
      <c r="H19" s="53" t="s">
        <v>5</v>
      </c>
      <c r="I19" s="52" t="s">
        <v>52</v>
      </c>
    </row>
    <row r="20" spans="1:13" ht="20.25" x14ac:dyDescent="0.3">
      <c r="A20" s="52"/>
      <c r="B20" s="52"/>
      <c r="C20" s="52"/>
      <c r="D20" s="52"/>
      <c r="E20" s="52"/>
      <c r="F20" s="52"/>
      <c r="G20" s="15" t="s">
        <v>19</v>
      </c>
      <c r="H20" s="53"/>
      <c r="I20" s="52"/>
    </row>
    <row r="21" spans="1:13" ht="20.25" customHeight="1" x14ac:dyDescent="0.3">
      <c r="A21" s="45" t="s">
        <v>90</v>
      </c>
      <c r="B21" s="44" t="s">
        <v>96</v>
      </c>
      <c r="C21" s="8" t="s">
        <v>11</v>
      </c>
      <c r="D21" s="10">
        <f>SUM(D22:D24)</f>
        <v>34690000</v>
      </c>
      <c r="E21" s="72">
        <v>26950000</v>
      </c>
      <c r="F21" s="72"/>
      <c r="G21" s="73"/>
      <c r="H21" s="20" t="s">
        <v>91</v>
      </c>
      <c r="I21" s="40" t="s">
        <v>93</v>
      </c>
      <c r="M21" s="27" t="str">
        <f>$A$1&amp;$C$1&amp;"호"</f>
        <v>정읍시 공고 제2026-1375호</v>
      </c>
    </row>
    <row r="22" spans="1:13" ht="20.25" outlineLevel="1" x14ac:dyDescent="0.3">
      <c r="A22" s="46"/>
      <c r="B22" s="44"/>
      <c r="C22" s="8" t="s">
        <v>9</v>
      </c>
      <c r="D22" s="9">
        <f>D23*10</f>
        <v>24500000</v>
      </c>
      <c r="E22" s="72"/>
      <c r="F22" s="72"/>
      <c r="G22" s="74"/>
      <c r="H22" s="20" t="s">
        <v>97</v>
      </c>
      <c r="I22" s="41"/>
    </row>
    <row r="23" spans="1:13" ht="20.25" outlineLevel="1" x14ac:dyDescent="0.3">
      <c r="A23" s="46"/>
      <c r="B23" s="44"/>
      <c r="C23" s="8" t="s">
        <v>12</v>
      </c>
      <c r="D23" s="9">
        <f>E21/11</f>
        <v>2450000</v>
      </c>
      <c r="E23" s="72"/>
      <c r="F23" s="72"/>
      <c r="G23" s="43">
        <v>60</v>
      </c>
      <c r="H23" s="20" t="s">
        <v>98</v>
      </c>
      <c r="I23" s="41"/>
    </row>
    <row r="24" spans="1:13" ht="20.25" outlineLevel="1" x14ac:dyDescent="0.3">
      <c r="A24" s="46"/>
      <c r="B24" s="44"/>
      <c r="C24" s="8" t="s">
        <v>10</v>
      </c>
      <c r="D24" s="9">
        <v>7740000</v>
      </c>
      <c r="E24" s="72"/>
      <c r="F24" s="72"/>
      <c r="G24" s="43"/>
      <c r="H24" s="14">
        <v>5873</v>
      </c>
      <c r="I24" s="42"/>
    </row>
    <row r="25" spans="1:13" ht="20.25" customHeight="1" x14ac:dyDescent="0.3">
      <c r="A25" s="45" t="s">
        <v>90</v>
      </c>
      <c r="B25" s="44" t="s">
        <v>99</v>
      </c>
      <c r="C25" s="8" t="s">
        <v>11</v>
      </c>
      <c r="D25" s="10">
        <f>SUM(D26:D28)</f>
        <v>29734000</v>
      </c>
      <c r="E25" s="32">
        <v>27104000</v>
      </c>
      <c r="F25" s="33"/>
      <c r="G25" s="38"/>
      <c r="H25" s="29" t="s">
        <v>91</v>
      </c>
      <c r="I25" s="40" t="s">
        <v>101</v>
      </c>
      <c r="M25" s="27"/>
    </row>
    <row r="26" spans="1:13" ht="20.25" outlineLevel="1" x14ac:dyDescent="0.3">
      <c r="A26" s="46"/>
      <c r="B26" s="44"/>
      <c r="C26" s="8" t="s">
        <v>9</v>
      </c>
      <c r="D26" s="9">
        <f>D27*10</f>
        <v>24640000</v>
      </c>
      <c r="E26" s="34"/>
      <c r="F26" s="35"/>
      <c r="G26" s="39"/>
      <c r="H26" s="29" t="s">
        <v>97</v>
      </c>
      <c r="I26" s="41"/>
    </row>
    <row r="27" spans="1:13" ht="20.25" outlineLevel="1" x14ac:dyDescent="0.3">
      <c r="A27" s="46"/>
      <c r="B27" s="44"/>
      <c r="C27" s="8" t="s">
        <v>12</v>
      </c>
      <c r="D27" s="9">
        <f>E25/11</f>
        <v>2464000</v>
      </c>
      <c r="E27" s="34"/>
      <c r="F27" s="35"/>
      <c r="G27" s="43">
        <v>60</v>
      </c>
      <c r="H27" s="29" t="s">
        <v>100</v>
      </c>
      <c r="I27" s="41"/>
    </row>
    <row r="28" spans="1:13" ht="20.25" outlineLevel="1" x14ac:dyDescent="0.3">
      <c r="A28" s="46"/>
      <c r="B28" s="44"/>
      <c r="C28" s="8" t="s">
        <v>10</v>
      </c>
      <c r="D28" s="9">
        <v>2630000</v>
      </c>
      <c r="E28" s="36"/>
      <c r="F28" s="37"/>
      <c r="G28" s="43"/>
      <c r="H28" s="14">
        <v>5872</v>
      </c>
      <c r="I28" s="42"/>
    </row>
    <row r="29" spans="1:13" ht="20.25" customHeight="1" x14ac:dyDescent="0.3">
      <c r="A29" s="45" t="s">
        <v>90</v>
      </c>
      <c r="B29" s="47" t="s">
        <v>102</v>
      </c>
      <c r="C29" s="8" t="s">
        <v>11</v>
      </c>
      <c r="D29" s="10">
        <f>SUM(D30:D32)</f>
        <v>81763750</v>
      </c>
      <c r="E29" s="32">
        <v>36614000</v>
      </c>
      <c r="F29" s="33"/>
      <c r="G29" s="38"/>
      <c r="H29" s="28" t="s">
        <v>91</v>
      </c>
      <c r="I29" s="40" t="s">
        <v>93</v>
      </c>
      <c r="M29" s="27"/>
    </row>
    <row r="30" spans="1:13" ht="20.25" outlineLevel="1" x14ac:dyDescent="0.3">
      <c r="A30" s="46"/>
      <c r="B30" s="48"/>
      <c r="C30" s="8" t="s">
        <v>9</v>
      </c>
      <c r="D30" s="9">
        <f>D31*10</f>
        <v>33285454.545454547</v>
      </c>
      <c r="E30" s="34"/>
      <c r="F30" s="35"/>
      <c r="G30" s="39"/>
      <c r="H30" s="28" t="s">
        <v>92</v>
      </c>
      <c r="I30" s="41"/>
    </row>
    <row r="31" spans="1:13" ht="20.25" outlineLevel="1" x14ac:dyDescent="0.3">
      <c r="A31" s="46"/>
      <c r="B31" s="48"/>
      <c r="C31" s="8" t="s">
        <v>12</v>
      </c>
      <c r="D31" s="9">
        <f>E29/11</f>
        <v>3328545.4545454546</v>
      </c>
      <c r="E31" s="34"/>
      <c r="F31" s="35"/>
      <c r="G31" s="43">
        <v>60</v>
      </c>
      <c r="H31" s="28" t="s">
        <v>95</v>
      </c>
      <c r="I31" s="41"/>
    </row>
    <row r="32" spans="1:13" ht="20.25" outlineLevel="1" x14ac:dyDescent="0.3">
      <c r="A32" s="46"/>
      <c r="B32" s="49"/>
      <c r="C32" s="8" t="s">
        <v>10</v>
      </c>
      <c r="D32" s="9">
        <v>45149750</v>
      </c>
      <c r="E32" s="36"/>
      <c r="F32" s="37"/>
      <c r="G32" s="43"/>
      <c r="H32" s="14">
        <v>5843</v>
      </c>
      <c r="I32" s="42"/>
    </row>
    <row r="33" spans="1:13" ht="20.25" customHeight="1" x14ac:dyDescent="0.3">
      <c r="A33" s="45" t="s">
        <v>103</v>
      </c>
      <c r="B33" s="47" t="s">
        <v>104</v>
      </c>
      <c r="C33" s="8" t="s">
        <v>11</v>
      </c>
      <c r="D33" s="10">
        <f>SUM(D34:D36)</f>
        <v>163917000.00000003</v>
      </c>
      <c r="E33" s="32">
        <v>149344000</v>
      </c>
      <c r="F33" s="33"/>
      <c r="G33" s="38"/>
      <c r="H33" s="28" t="s">
        <v>105</v>
      </c>
      <c r="I33" s="40" t="s">
        <v>108</v>
      </c>
      <c r="M33" s="27"/>
    </row>
    <row r="34" spans="1:13" ht="20.25" outlineLevel="1" x14ac:dyDescent="0.3">
      <c r="A34" s="46"/>
      <c r="B34" s="48"/>
      <c r="C34" s="8" t="s">
        <v>9</v>
      </c>
      <c r="D34" s="9">
        <f>D35*10</f>
        <v>135767272.72727275</v>
      </c>
      <c r="E34" s="34"/>
      <c r="F34" s="35"/>
      <c r="G34" s="39"/>
      <c r="H34" s="28" t="s">
        <v>106</v>
      </c>
      <c r="I34" s="41"/>
    </row>
    <row r="35" spans="1:13" ht="20.25" outlineLevel="1" x14ac:dyDescent="0.3">
      <c r="A35" s="46"/>
      <c r="B35" s="48"/>
      <c r="C35" s="8" t="s">
        <v>12</v>
      </c>
      <c r="D35" s="9">
        <f>E33/11</f>
        <v>13576727.272727273</v>
      </c>
      <c r="E35" s="34"/>
      <c r="F35" s="35"/>
      <c r="G35" s="43">
        <v>90</v>
      </c>
      <c r="H35" s="28" t="s">
        <v>107</v>
      </c>
      <c r="I35" s="41"/>
    </row>
    <row r="36" spans="1:13" ht="20.25" outlineLevel="1" x14ac:dyDescent="0.3">
      <c r="A36" s="46"/>
      <c r="B36" s="49"/>
      <c r="C36" s="8" t="s">
        <v>10</v>
      </c>
      <c r="D36" s="9">
        <v>14573000</v>
      </c>
      <c r="E36" s="36"/>
      <c r="F36" s="37"/>
      <c r="G36" s="43"/>
      <c r="H36" s="14">
        <v>5212</v>
      </c>
      <c r="I36" s="42"/>
    </row>
    <row r="37" spans="1:13" ht="20.25" customHeight="1" x14ac:dyDescent="0.3">
      <c r="A37" s="45" t="s">
        <v>103</v>
      </c>
      <c r="B37" s="47" t="s">
        <v>109</v>
      </c>
      <c r="C37" s="8" t="s">
        <v>11</v>
      </c>
      <c r="D37" s="10">
        <f>SUM(D38:D40)</f>
        <v>32616000.000000004</v>
      </c>
      <c r="E37" s="32">
        <v>32616000</v>
      </c>
      <c r="F37" s="33"/>
      <c r="G37" s="38"/>
      <c r="H37" s="31" t="s">
        <v>105</v>
      </c>
      <c r="I37" s="40" t="s">
        <v>110</v>
      </c>
      <c r="M37" s="27"/>
    </row>
    <row r="38" spans="1:13" ht="20.25" outlineLevel="1" x14ac:dyDescent="0.3">
      <c r="A38" s="46"/>
      <c r="B38" s="48"/>
      <c r="C38" s="8" t="s">
        <v>9</v>
      </c>
      <c r="D38" s="9">
        <f>D39*10</f>
        <v>29650909.090909094</v>
      </c>
      <c r="E38" s="34"/>
      <c r="F38" s="35"/>
      <c r="G38" s="39"/>
      <c r="H38" s="31" t="s">
        <v>106</v>
      </c>
      <c r="I38" s="41"/>
    </row>
    <row r="39" spans="1:13" ht="20.25" outlineLevel="1" x14ac:dyDescent="0.3">
      <c r="A39" s="46"/>
      <c r="B39" s="48"/>
      <c r="C39" s="8" t="s">
        <v>12</v>
      </c>
      <c r="D39" s="9">
        <f>E37/11</f>
        <v>2965090.9090909092</v>
      </c>
      <c r="E39" s="34"/>
      <c r="F39" s="35"/>
      <c r="G39" s="43">
        <v>90</v>
      </c>
      <c r="H39" s="31" t="s">
        <v>107</v>
      </c>
      <c r="I39" s="41"/>
    </row>
    <row r="40" spans="1:13" ht="20.25" outlineLevel="1" x14ac:dyDescent="0.3">
      <c r="A40" s="46"/>
      <c r="B40" s="49"/>
      <c r="C40" s="8" t="s">
        <v>10</v>
      </c>
      <c r="D40" s="9">
        <v>0</v>
      </c>
      <c r="E40" s="36"/>
      <c r="F40" s="37"/>
      <c r="G40" s="43"/>
      <c r="H40" s="14">
        <v>5212</v>
      </c>
      <c r="I40" s="42"/>
    </row>
    <row r="41" spans="1:13" ht="12.75" customHeight="1" outlineLevel="1" x14ac:dyDescent="0.3">
      <c r="A41" s="7"/>
      <c r="B41" s="11"/>
      <c r="C41" s="21"/>
      <c r="D41" s="22"/>
      <c r="E41" s="23"/>
      <c r="F41" s="23"/>
      <c r="G41" s="24"/>
      <c r="H41" s="25"/>
      <c r="I41" s="26"/>
    </row>
    <row r="42" spans="1:13" ht="27.75" customHeight="1" x14ac:dyDescent="0.3">
      <c r="A42" s="5" t="s">
        <v>7</v>
      </c>
      <c r="I42" s="6">
        <v>2</v>
      </c>
    </row>
    <row r="43" spans="1:13" ht="26.25" customHeight="1" x14ac:dyDescent="0.3">
      <c r="A43" s="78" t="s">
        <v>3</v>
      </c>
      <c r="B43" s="79"/>
      <c r="C43" s="80"/>
      <c r="D43" s="81" t="s">
        <v>13</v>
      </c>
      <c r="E43" s="83"/>
      <c r="F43" s="83"/>
      <c r="G43" s="82"/>
      <c r="H43" s="81" t="s">
        <v>14</v>
      </c>
      <c r="I43" s="82"/>
    </row>
    <row r="44" spans="1:13" ht="26.25" customHeight="1" x14ac:dyDescent="0.3">
      <c r="A44" s="94" t="s">
        <v>15</v>
      </c>
      <c r="B44" s="95"/>
      <c r="C44" s="96"/>
      <c r="D44" s="97">
        <v>46225</v>
      </c>
      <c r="E44" s="98"/>
      <c r="F44" s="98"/>
      <c r="G44" s="99"/>
      <c r="H44" s="92">
        <v>0.375</v>
      </c>
      <c r="I44" s="93"/>
    </row>
    <row r="45" spans="1:13" ht="26.25" customHeight="1" x14ac:dyDescent="0.3">
      <c r="A45" s="94" t="s">
        <v>16</v>
      </c>
      <c r="B45" s="95"/>
      <c r="C45" s="96"/>
      <c r="D45" s="97">
        <f>D44+I42</f>
        <v>46227</v>
      </c>
      <c r="E45" s="98"/>
      <c r="F45" s="98"/>
      <c r="G45" s="99"/>
      <c r="H45" s="92">
        <v>0.58333333333333337</v>
      </c>
      <c r="I45" s="93"/>
    </row>
    <row r="46" spans="1:13" ht="26.25" customHeight="1" x14ac:dyDescent="0.3">
      <c r="A46" s="87" t="s">
        <v>4</v>
      </c>
      <c r="B46" s="88"/>
      <c r="C46" s="89"/>
      <c r="D46" s="84">
        <f>D45</f>
        <v>46227</v>
      </c>
      <c r="E46" s="85"/>
      <c r="F46" s="85"/>
      <c r="G46" s="86"/>
      <c r="H46" s="90">
        <v>0.625</v>
      </c>
      <c r="I46" s="91"/>
    </row>
    <row r="47" spans="1:13" ht="12.75" customHeight="1" x14ac:dyDescent="0.3">
      <c r="A47" s="3"/>
      <c r="B47" s="3"/>
    </row>
    <row r="48" spans="1:13" ht="43.5" customHeight="1" x14ac:dyDescent="0.3">
      <c r="A48" s="76" t="s">
        <v>21</v>
      </c>
      <c r="B48" s="76"/>
      <c r="C48" s="76"/>
      <c r="D48" s="76"/>
      <c r="E48" s="76"/>
      <c r="F48" s="76"/>
      <c r="G48" s="76"/>
      <c r="H48" s="76"/>
      <c r="I48" s="76"/>
    </row>
    <row r="49" spans="1:9" ht="25.5" customHeight="1" x14ac:dyDescent="0.3">
      <c r="A49" s="76" t="s">
        <v>22</v>
      </c>
      <c r="B49" s="76"/>
      <c r="C49" s="76"/>
      <c r="D49" s="76"/>
      <c r="E49" s="76"/>
      <c r="F49" s="76"/>
      <c r="G49" s="76"/>
      <c r="H49" s="76"/>
      <c r="I49" s="76"/>
    </row>
    <row r="50" spans="1:9" ht="35.25" customHeight="1" x14ac:dyDescent="0.3">
      <c r="A50" s="76" t="s">
        <v>23</v>
      </c>
      <c r="B50" s="76"/>
      <c r="C50" s="76"/>
      <c r="D50" s="76"/>
      <c r="E50" s="76"/>
      <c r="F50" s="76"/>
      <c r="G50" s="76"/>
      <c r="H50" s="76"/>
      <c r="I50" s="76"/>
    </row>
    <row r="51" spans="1:9" ht="69.75" customHeight="1" x14ac:dyDescent="0.3">
      <c r="A51" s="76" t="s">
        <v>82</v>
      </c>
      <c r="B51" s="76"/>
      <c r="C51" s="76"/>
      <c r="D51" s="76"/>
      <c r="E51" s="76"/>
      <c r="F51" s="76"/>
      <c r="G51" s="76"/>
      <c r="H51" s="76"/>
      <c r="I51" s="76"/>
    </row>
    <row r="52" spans="1:9" ht="87" customHeight="1" x14ac:dyDescent="0.3">
      <c r="A52" s="76" t="s">
        <v>80</v>
      </c>
      <c r="B52" s="76"/>
      <c r="C52" s="76"/>
      <c r="D52" s="76"/>
      <c r="E52" s="76"/>
      <c r="F52" s="76"/>
      <c r="G52" s="76"/>
      <c r="H52" s="76"/>
      <c r="I52" s="76"/>
    </row>
    <row r="53" spans="1:9" ht="60.75" customHeight="1" x14ac:dyDescent="0.3">
      <c r="A53" s="76" t="s">
        <v>87</v>
      </c>
      <c r="B53" s="76"/>
      <c r="C53" s="76"/>
      <c r="D53" s="76"/>
      <c r="E53" s="76"/>
      <c r="F53" s="76"/>
      <c r="G53" s="76"/>
      <c r="H53" s="76"/>
      <c r="I53" s="76"/>
    </row>
    <row r="54" spans="1:9" ht="50.25" customHeight="1" x14ac:dyDescent="0.3">
      <c r="A54" s="76" t="s">
        <v>89</v>
      </c>
      <c r="B54" s="76"/>
      <c r="C54" s="76"/>
      <c r="D54" s="76"/>
      <c r="E54" s="76"/>
      <c r="F54" s="76"/>
      <c r="G54" s="76"/>
      <c r="H54" s="76"/>
      <c r="I54" s="76"/>
    </row>
    <row r="55" spans="1:9" ht="49.5" customHeight="1" x14ac:dyDescent="0.3">
      <c r="A55" s="76" t="s">
        <v>6</v>
      </c>
      <c r="B55" s="76"/>
      <c r="C55" s="76"/>
      <c r="D55" s="76"/>
      <c r="E55" s="76"/>
      <c r="F55" s="76"/>
      <c r="G55" s="76"/>
      <c r="H55" s="76"/>
      <c r="I55" s="76"/>
    </row>
    <row r="56" spans="1:9" ht="72.75" customHeight="1" x14ac:dyDescent="0.3">
      <c r="A56" s="76" t="s">
        <v>58</v>
      </c>
      <c r="B56" s="76"/>
      <c r="C56" s="76"/>
      <c r="D56" s="76"/>
      <c r="E56" s="76"/>
      <c r="F56" s="76"/>
      <c r="G56" s="76"/>
      <c r="H56" s="76"/>
      <c r="I56" s="76"/>
    </row>
    <row r="57" spans="1:9" ht="114.75" customHeight="1" x14ac:dyDescent="0.3">
      <c r="A57" s="76" t="s">
        <v>73</v>
      </c>
      <c r="B57" s="76"/>
      <c r="C57" s="76"/>
      <c r="D57" s="76"/>
      <c r="E57" s="76"/>
      <c r="F57" s="76"/>
      <c r="G57" s="76"/>
      <c r="H57" s="76"/>
      <c r="I57" s="76"/>
    </row>
    <row r="58" spans="1:9" ht="34.5" customHeight="1" x14ac:dyDescent="0.3">
      <c r="A58" s="101" t="s">
        <v>71</v>
      </c>
      <c r="B58" s="101"/>
      <c r="C58" s="101"/>
      <c r="D58" s="101"/>
      <c r="E58" s="101"/>
      <c r="F58" s="101"/>
      <c r="G58" s="101"/>
      <c r="H58" s="101"/>
      <c r="I58" s="101"/>
    </row>
    <row r="59" spans="1:9" ht="393" customHeight="1" x14ac:dyDescent="0.3">
      <c r="B59" s="30"/>
      <c r="C59" s="30"/>
      <c r="D59" s="30"/>
      <c r="E59" s="30"/>
      <c r="F59" s="30"/>
      <c r="G59" s="30"/>
      <c r="H59" s="30"/>
      <c r="I59" s="30"/>
    </row>
    <row r="60" spans="1:9" ht="74.25" customHeight="1" x14ac:dyDescent="0.3">
      <c r="A60" s="76" t="s">
        <v>51</v>
      </c>
      <c r="B60" s="76"/>
      <c r="C60" s="76"/>
      <c r="D60" s="76"/>
      <c r="E60" s="76"/>
      <c r="F60" s="76"/>
      <c r="G60" s="76"/>
      <c r="H60" s="76"/>
      <c r="I60" s="76"/>
    </row>
    <row r="61" spans="1:9" ht="32.25" customHeight="1" x14ac:dyDescent="0.3">
      <c r="A61" s="76" t="s">
        <v>25</v>
      </c>
      <c r="B61" s="76"/>
      <c r="C61" s="76"/>
      <c r="D61" s="76"/>
      <c r="E61" s="76"/>
      <c r="F61" s="76"/>
      <c r="G61" s="76"/>
      <c r="H61" s="76"/>
      <c r="I61" s="76"/>
    </row>
    <row r="62" spans="1:9" ht="68.25" customHeight="1" x14ac:dyDescent="0.3">
      <c r="A62" s="76" t="s">
        <v>26</v>
      </c>
      <c r="B62" s="76"/>
      <c r="C62" s="76"/>
      <c r="D62" s="76"/>
      <c r="E62" s="76"/>
      <c r="F62" s="76"/>
      <c r="G62" s="76"/>
      <c r="H62" s="76"/>
      <c r="I62" s="76"/>
    </row>
    <row r="63" spans="1:9" ht="46.5" customHeight="1" x14ac:dyDescent="0.3">
      <c r="A63" s="76" t="s">
        <v>27</v>
      </c>
      <c r="B63" s="76"/>
      <c r="C63" s="76"/>
      <c r="D63" s="76"/>
      <c r="E63" s="76"/>
      <c r="F63" s="76"/>
      <c r="G63" s="76"/>
      <c r="H63" s="76"/>
      <c r="I63" s="76"/>
    </row>
    <row r="64" spans="1:9" ht="38.25" customHeight="1" x14ac:dyDescent="0.3">
      <c r="A64" s="76" t="s">
        <v>54</v>
      </c>
      <c r="B64" s="76"/>
      <c r="C64" s="76"/>
      <c r="D64" s="76"/>
      <c r="E64" s="76"/>
      <c r="F64" s="76"/>
      <c r="G64" s="76"/>
      <c r="H64" s="76"/>
      <c r="I64" s="76"/>
    </row>
    <row r="65" spans="1:9" ht="67.5" customHeight="1" x14ac:dyDescent="0.3">
      <c r="A65" s="76" t="s">
        <v>28</v>
      </c>
      <c r="B65" s="76"/>
      <c r="C65" s="76"/>
      <c r="D65" s="76"/>
      <c r="E65" s="76"/>
      <c r="F65" s="76"/>
      <c r="G65" s="76"/>
      <c r="H65" s="76"/>
      <c r="I65" s="76"/>
    </row>
    <row r="66" spans="1:9" ht="46.5" customHeight="1" x14ac:dyDescent="0.3">
      <c r="A66" s="76" t="s">
        <v>29</v>
      </c>
      <c r="B66" s="76"/>
      <c r="C66" s="76"/>
      <c r="D66" s="76"/>
      <c r="E66" s="76"/>
      <c r="F66" s="76"/>
      <c r="G66" s="76"/>
      <c r="H66" s="76"/>
      <c r="I66" s="76"/>
    </row>
    <row r="67" spans="1:9" ht="51.75" customHeight="1" x14ac:dyDescent="0.3">
      <c r="A67" s="76" t="s">
        <v>30</v>
      </c>
      <c r="B67" s="76"/>
      <c r="C67" s="76"/>
      <c r="D67" s="76"/>
      <c r="E67" s="76"/>
      <c r="F67" s="76"/>
      <c r="G67" s="76"/>
      <c r="H67" s="76"/>
      <c r="I67" s="76"/>
    </row>
    <row r="68" spans="1:9" ht="66" customHeight="1" x14ac:dyDescent="0.3">
      <c r="A68" s="76" t="s">
        <v>31</v>
      </c>
      <c r="B68" s="76"/>
      <c r="C68" s="76"/>
      <c r="D68" s="76"/>
      <c r="E68" s="76"/>
      <c r="F68" s="76"/>
      <c r="G68" s="76"/>
      <c r="H68" s="76"/>
      <c r="I68" s="76"/>
    </row>
    <row r="69" spans="1:9" ht="70.5" customHeight="1" x14ac:dyDescent="0.3">
      <c r="A69" s="76" t="s">
        <v>32</v>
      </c>
      <c r="B69" s="76"/>
      <c r="C69" s="76"/>
      <c r="D69" s="76"/>
      <c r="E69" s="76"/>
      <c r="F69" s="76"/>
      <c r="G69" s="76"/>
      <c r="H69" s="76"/>
      <c r="I69" s="76"/>
    </row>
    <row r="70" spans="1:9" ht="67.5" customHeight="1" x14ac:dyDescent="0.3">
      <c r="A70" s="76" t="s">
        <v>45</v>
      </c>
      <c r="B70" s="76"/>
      <c r="C70" s="76"/>
      <c r="D70" s="76"/>
      <c r="E70" s="76"/>
      <c r="F70" s="76"/>
      <c r="G70" s="76"/>
      <c r="H70" s="76"/>
      <c r="I70" s="76"/>
    </row>
    <row r="71" spans="1:9" ht="48.75" customHeight="1" x14ac:dyDescent="0.3">
      <c r="A71" s="76" t="s">
        <v>59</v>
      </c>
      <c r="B71" s="76"/>
      <c r="C71" s="76"/>
      <c r="D71" s="76"/>
      <c r="E71" s="76"/>
      <c r="F71" s="76"/>
      <c r="G71" s="76"/>
      <c r="H71" s="76"/>
      <c r="I71" s="76"/>
    </row>
    <row r="72" spans="1:9" ht="27.75" customHeight="1" x14ac:dyDescent="0.3">
      <c r="A72" s="76" t="s">
        <v>81</v>
      </c>
      <c r="B72" s="76"/>
      <c r="C72" s="76"/>
      <c r="D72" s="76"/>
      <c r="E72" s="76"/>
      <c r="F72" s="76"/>
      <c r="G72" s="76"/>
      <c r="H72" s="76"/>
      <c r="I72" s="76"/>
    </row>
    <row r="73" spans="1:9" ht="51" customHeight="1" x14ac:dyDescent="0.3">
      <c r="A73" s="100" t="s">
        <v>83</v>
      </c>
      <c r="B73" s="100"/>
      <c r="C73" s="100"/>
      <c r="D73" s="100"/>
      <c r="E73" s="100"/>
      <c r="F73" s="100"/>
      <c r="G73" s="100"/>
      <c r="H73" s="100"/>
      <c r="I73" s="100"/>
    </row>
    <row r="74" spans="1:9" ht="82.5" customHeight="1" x14ac:dyDescent="0.3">
      <c r="A74" s="76" t="s">
        <v>46</v>
      </c>
      <c r="B74" s="76"/>
      <c r="C74" s="76"/>
      <c r="D74" s="76"/>
      <c r="E74" s="76"/>
      <c r="F74" s="76"/>
      <c r="G74" s="76"/>
      <c r="H74" s="76"/>
      <c r="I74" s="76"/>
    </row>
    <row r="75" spans="1:9" ht="88.5" customHeight="1" x14ac:dyDescent="0.3">
      <c r="A75" s="76" t="s">
        <v>55</v>
      </c>
      <c r="B75" s="76"/>
      <c r="C75" s="76"/>
      <c r="D75" s="76"/>
      <c r="E75" s="76"/>
      <c r="F75" s="76"/>
      <c r="G75" s="76"/>
      <c r="H75" s="76"/>
      <c r="I75" s="76"/>
    </row>
    <row r="76" spans="1:9" ht="47.25" customHeight="1" x14ac:dyDescent="0.3">
      <c r="A76" s="76" t="s">
        <v>56</v>
      </c>
      <c r="B76" s="76"/>
      <c r="C76" s="76"/>
      <c r="D76" s="76"/>
      <c r="E76" s="76"/>
      <c r="F76" s="76"/>
      <c r="G76" s="76"/>
      <c r="H76" s="76"/>
      <c r="I76" s="76"/>
    </row>
    <row r="77" spans="1:9" ht="69" customHeight="1" x14ac:dyDescent="0.3">
      <c r="A77" s="76" t="s">
        <v>47</v>
      </c>
      <c r="B77" s="76"/>
      <c r="C77" s="76"/>
      <c r="D77" s="76"/>
      <c r="E77" s="76"/>
      <c r="F77" s="76"/>
      <c r="G77" s="76"/>
      <c r="H77" s="76"/>
      <c r="I77" s="76"/>
    </row>
    <row r="78" spans="1:9" ht="37.5" customHeight="1" x14ac:dyDescent="0.3">
      <c r="A78" s="76" t="s">
        <v>48</v>
      </c>
      <c r="B78" s="76"/>
      <c r="C78" s="76"/>
      <c r="D78" s="76"/>
      <c r="E78" s="76"/>
      <c r="F78" s="76"/>
      <c r="G78" s="76"/>
      <c r="H78" s="76"/>
      <c r="I78" s="76"/>
    </row>
    <row r="79" spans="1:9" ht="82.5" customHeight="1" x14ac:dyDescent="0.3">
      <c r="A79" s="76" t="s">
        <v>49</v>
      </c>
      <c r="B79" s="76"/>
      <c r="C79" s="76"/>
      <c r="D79" s="76"/>
      <c r="E79" s="76"/>
      <c r="F79" s="76"/>
      <c r="G79" s="76"/>
      <c r="H79" s="76"/>
      <c r="I79" s="76"/>
    </row>
    <row r="80" spans="1:9" ht="100.5" customHeight="1" x14ac:dyDescent="0.3">
      <c r="A80" s="76" t="s">
        <v>57</v>
      </c>
      <c r="B80" s="76"/>
      <c r="C80" s="76"/>
      <c r="D80" s="76"/>
      <c r="E80" s="76"/>
      <c r="F80" s="76"/>
      <c r="G80" s="76"/>
      <c r="H80" s="76"/>
      <c r="I80" s="76"/>
    </row>
    <row r="81" spans="1:9" ht="67.5" customHeight="1" x14ac:dyDescent="0.3">
      <c r="A81" s="76" t="s">
        <v>53</v>
      </c>
      <c r="B81" s="76"/>
      <c r="C81" s="76"/>
      <c r="D81" s="76"/>
      <c r="E81" s="76"/>
      <c r="F81" s="76"/>
      <c r="G81" s="76"/>
      <c r="H81" s="76"/>
      <c r="I81" s="76"/>
    </row>
    <row r="82" spans="1:9" ht="49.5" customHeight="1" x14ac:dyDescent="0.3">
      <c r="A82" s="76" t="s">
        <v>61</v>
      </c>
      <c r="B82" s="76"/>
      <c r="C82" s="76"/>
      <c r="D82" s="76"/>
      <c r="E82" s="76"/>
      <c r="F82" s="76"/>
      <c r="G82" s="76"/>
      <c r="H82" s="76"/>
      <c r="I82" s="76"/>
    </row>
    <row r="83" spans="1:9" ht="60.75" customHeight="1" x14ac:dyDescent="0.3">
      <c r="A83" s="76" t="s">
        <v>33</v>
      </c>
      <c r="B83" s="76"/>
      <c r="C83" s="76"/>
      <c r="D83" s="76"/>
      <c r="E83" s="76"/>
      <c r="F83" s="76"/>
      <c r="G83" s="76"/>
      <c r="H83" s="76"/>
      <c r="I83" s="76"/>
    </row>
    <row r="84" spans="1:9" ht="27" customHeight="1" x14ac:dyDescent="0.3">
      <c r="A84" s="76" t="s">
        <v>34</v>
      </c>
      <c r="B84" s="76"/>
      <c r="C84" s="76"/>
      <c r="D84" s="76"/>
      <c r="E84" s="76"/>
      <c r="F84" s="76"/>
      <c r="G84" s="76"/>
      <c r="H84" s="76"/>
      <c r="I84" s="76"/>
    </row>
    <row r="85" spans="1:9" ht="92.25" customHeight="1" x14ac:dyDescent="0.3">
      <c r="A85" s="76" t="s">
        <v>35</v>
      </c>
      <c r="B85" s="76"/>
      <c r="C85" s="76"/>
      <c r="D85" s="76"/>
      <c r="E85" s="76"/>
      <c r="F85" s="76"/>
      <c r="G85" s="76"/>
      <c r="H85" s="76"/>
      <c r="I85" s="76"/>
    </row>
    <row r="86" spans="1:9" ht="70.5" customHeight="1" x14ac:dyDescent="0.3">
      <c r="A86" s="76" t="s">
        <v>74</v>
      </c>
      <c r="B86" s="76"/>
      <c r="C86" s="76"/>
      <c r="D86" s="76"/>
      <c r="E86" s="76"/>
      <c r="F86" s="76"/>
      <c r="G86" s="76"/>
      <c r="H86" s="76"/>
      <c r="I86" s="76"/>
    </row>
    <row r="87" spans="1:9" ht="30" customHeight="1" x14ac:dyDescent="0.3">
      <c r="A87" s="77">
        <v>46223</v>
      </c>
      <c r="B87" s="77"/>
      <c r="C87" s="77"/>
      <c r="D87" s="77"/>
      <c r="E87" s="77"/>
      <c r="F87" s="77"/>
      <c r="G87" s="77"/>
      <c r="H87" s="77"/>
      <c r="I87" s="77"/>
    </row>
    <row r="88" spans="1:9" ht="48" customHeight="1" x14ac:dyDescent="0.3">
      <c r="A88" s="75" t="s">
        <v>8</v>
      </c>
      <c r="B88" s="75"/>
      <c r="C88" s="75"/>
      <c r="D88" s="75"/>
      <c r="E88" s="75"/>
      <c r="F88" s="75"/>
      <c r="G88" s="75"/>
      <c r="H88" s="75"/>
      <c r="I88" s="75"/>
    </row>
  </sheetData>
  <mergeCells count="103">
    <mergeCell ref="A63:I63"/>
    <mergeCell ref="A67:I67"/>
    <mergeCell ref="A60:I60"/>
    <mergeCell ref="A62:I62"/>
    <mergeCell ref="A57:I57"/>
    <mergeCell ref="A78:I78"/>
    <mergeCell ref="A75:I75"/>
    <mergeCell ref="A52:I52"/>
    <mergeCell ref="A51:I51"/>
    <mergeCell ref="A55:I55"/>
    <mergeCell ref="A76:I76"/>
    <mergeCell ref="A74:I74"/>
    <mergeCell ref="A73:I73"/>
    <mergeCell ref="A53:I53"/>
    <mergeCell ref="A56:I56"/>
    <mergeCell ref="A61:I61"/>
    <mergeCell ref="A66:I66"/>
    <mergeCell ref="A65:I65"/>
    <mergeCell ref="A64:I64"/>
    <mergeCell ref="A54:I54"/>
    <mergeCell ref="A58:I58"/>
    <mergeCell ref="H44:I44"/>
    <mergeCell ref="A44:C44"/>
    <mergeCell ref="D44:G44"/>
    <mergeCell ref="A45:C45"/>
    <mergeCell ref="H45:I45"/>
    <mergeCell ref="D45:G45"/>
    <mergeCell ref="A48:I48"/>
    <mergeCell ref="A50:I50"/>
    <mergeCell ref="A49:I49"/>
    <mergeCell ref="D46:G46"/>
    <mergeCell ref="A46:C46"/>
    <mergeCell ref="H46:I46"/>
    <mergeCell ref="A33:A36"/>
    <mergeCell ref="B33:B36"/>
    <mergeCell ref="A43:C43"/>
    <mergeCell ref="H43:I43"/>
    <mergeCell ref="D43:G43"/>
    <mergeCell ref="A37:A40"/>
    <mergeCell ref="B37:B40"/>
    <mergeCell ref="E37:F40"/>
    <mergeCell ref="G37:G38"/>
    <mergeCell ref="I37:I40"/>
    <mergeCell ref="G39:G40"/>
    <mergeCell ref="A88:I88"/>
    <mergeCell ref="A68:I68"/>
    <mergeCell ref="A69:I69"/>
    <mergeCell ref="A84:I84"/>
    <mergeCell ref="A83:I83"/>
    <mergeCell ref="A81:I81"/>
    <mergeCell ref="A72:I72"/>
    <mergeCell ref="A86:I86"/>
    <mergeCell ref="A79:I79"/>
    <mergeCell ref="A71:I71"/>
    <mergeCell ref="A87:I87"/>
    <mergeCell ref="A85:I85"/>
    <mergeCell ref="A80:I80"/>
    <mergeCell ref="A82:I82"/>
    <mergeCell ref="A70:I70"/>
    <mergeCell ref="A77:I77"/>
    <mergeCell ref="I21:I24"/>
    <mergeCell ref="G23:G24"/>
    <mergeCell ref="A21:A24"/>
    <mergeCell ref="B21:B24"/>
    <mergeCell ref="E21:F24"/>
    <mergeCell ref="G21:G22"/>
    <mergeCell ref="A12:I12"/>
    <mergeCell ref="A13:I13"/>
    <mergeCell ref="A14:I14"/>
    <mergeCell ref="A15:I15"/>
    <mergeCell ref="A16:I16"/>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B25:B28"/>
    <mergeCell ref="A29:A32"/>
    <mergeCell ref="B29:B32"/>
    <mergeCell ref="E29:F32"/>
    <mergeCell ref="G29:G30"/>
    <mergeCell ref="G31:G32"/>
    <mergeCell ref="A25:A28"/>
    <mergeCell ref="E33:F36"/>
    <mergeCell ref="G33:G34"/>
    <mergeCell ref="I33:I36"/>
    <mergeCell ref="G35:G36"/>
    <mergeCell ref="G27:G28"/>
    <mergeCell ref="I25:I28"/>
    <mergeCell ref="G25:G26"/>
    <mergeCell ref="E25:F28"/>
    <mergeCell ref="I29:I32"/>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3" manualBreakCount="3">
    <brk id="53" max="8" man="1"/>
    <brk id="71" max="8" man="1"/>
    <brk id="90"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21"/>
  <sheetViews>
    <sheetView zoomScale="85" zoomScaleNormal="85" workbookViewId="0">
      <pane ySplit="1" topLeftCell="A2" activePane="bottomLeft" state="frozen"/>
      <selection pane="bottomLeft" activeCell="B1" sqref="B1:J21"/>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7012430</v>
      </c>
      <c r="B2" s="102" t="str">
        <f>견적경쟁!B21</f>
        <v>산내면방성동마을석축공사</v>
      </c>
      <c r="C2" s="103">
        <f>SUM(D2:J5)</f>
        <v>1172195</v>
      </c>
      <c r="D2" s="105">
        <f>ROUND(A2*$M$2,0)</f>
        <v>333090</v>
      </c>
      <c r="E2" s="105">
        <f>ROUND($A2*$M$3,0)</f>
        <v>252097</v>
      </c>
      <c r="F2" s="105">
        <f>ROUND($E2*$M$4,0)</f>
        <v>33126</v>
      </c>
      <c r="G2" s="105">
        <v>0</v>
      </c>
      <c r="H2" s="105">
        <v>553882</v>
      </c>
      <c r="I2" s="105">
        <v>0</v>
      </c>
      <c r="J2" s="105">
        <v>0</v>
      </c>
      <c r="L2" t="s">
        <v>75</v>
      </c>
      <c r="M2" s="19">
        <v>4.7500000000000001E-2</v>
      </c>
      <c r="N2" s="105">
        <f>ROUND(K2*$M$2,0)</f>
        <v>0</v>
      </c>
      <c r="O2" s="105">
        <f>ROUND($A2*$M$3,0)</f>
        <v>252097</v>
      </c>
      <c r="P2" s="105">
        <f>ROUND($E2*$M$4,0)</f>
        <v>33126</v>
      </c>
      <c r="Q2" s="105">
        <v>617127</v>
      </c>
      <c r="R2" s="105">
        <v>1829566</v>
      </c>
      <c r="S2" s="105">
        <v>0</v>
      </c>
      <c r="T2" s="105">
        <v>0</v>
      </c>
    </row>
    <row r="3" spans="1:20" ht="15" customHeight="1" x14ac:dyDescent="0.3">
      <c r="B3" s="102"/>
      <c r="C3" s="104"/>
      <c r="D3" s="106"/>
      <c r="E3" s="106"/>
      <c r="F3" s="106"/>
      <c r="G3" s="106"/>
      <c r="H3" s="106"/>
      <c r="I3" s="106"/>
      <c r="J3" s="106"/>
      <c r="L3" t="s">
        <v>76</v>
      </c>
      <c r="M3" s="19">
        <v>3.5950000000000003E-2</v>
      </c>
      <c r="N3" s="106"/>
      <c r="O3" s="106"/>
      <c r="P3" s="106"/>
      <c r="Q3" s="106"/>
      <c r="R3" s="106"/>
      <c r="S3" s="106"/>
      <c r="T3" s="106"/>
    </row>
    <row r="4" spans="1:20" ht="15" customHeight="1" x14ac:dyDescent="0.3">
      <c r="B4" s="102"/>
      <c r="C4" s="104"/>
      <c r="D4" s="106"/>
      <c r="E4" s="106"/>
      <c r="F4" s="106"/>
      <c r="G4" s="106"/>
      <c r="H4" s="106"/>
      <c r="I4" s="106"/>
      <c r="J4" s="106"/>
      <c r="L4" t="s">
        <v>77</v>
      </c>
      <c r="M4" s="19">
        <v>0.13139999999999999</v>
      </c>
      <c r="N4" s="106"/>
      <c r="O4" s="106"/>
      <c r="P4" s="106"/>
      <c r="Q4" s="106"/>
      <c r="R4" s="106"/>
      <c r="S4" s="106"/>
      <c r="T4" s="106"/>
    </row>
    <row r="5" spans="1:20" ht="15" customHeight="1" x14ac:dyDescent="0.3">
      <c r="B5" s="102"/>
      <c r="C5" s="104"/>
      <c r="D5" s="107"/>
      <c r="E5" s="107"/>
      <c r="F5" s="107"/>
      <c r="G5" s="107"/>
      <c r="H5" s="107"/>
      <c r="I5" s="107"/>
      <c r="J5" s="107"/>
      <c r="L5" t="s">
        <v>78</v>
      </c>
      <c r="M5" s="19">
        <v>2.3E-2</v>
      </c>
      <c r="N5" s="107"/>
      <c r="O5" s="107"/>
      <c r="P5" s="107"/>
      <c r="Q5" s="107"/>
      <c r="R5" s="107"/>
      <c r="S5" s="107"/>
      <c r="T5" s="107"/>
    </row>
    <row r="6" spans="1:20" ht="16.5" customHeight="1" x14ac:dyDescent="0.3">
      <c r="A6" s="19">
        <v>6878430</v>
      </c>
      <c r="B6" s="102" t="str">
        <f>견적경쟁!B25</f>
        <v>영원면청량마을진입로석축공사</v>
      </c>
      <c r="C6" s="103">
        <f>SUM(D6:J9)</f>
        <v>1139138</v>
      </c>
      <c r="D6" s="105">
        <f>ROUND(A6*$M$2,0)</f>
        <v>326725</v>
      </c>
      <c r="E6" s="105">
        <f>ROUND($A6*$M$3,0)</f>
        <v>247280</v>
      </c>
      <c r="F6" s="105">
        <f>ROUND($E6*$M$4,0)</f>
        <v>32493</v>
      </c>
      <c r="G6" s="105">
        <v>0</v>
      </c>
      <c r="H6" s="105">
        <v>532640</v>
      </c>
      <c r="I6" s="105">
        <v>0</v>
      </c>
      <c r="J6" s="105">
        <v>0</v>
      </c>
    </row>
    <row r="7" spans="1:20" ht="16.5" customHeight="1" x14ac:dyDescent="0.3">
      <c r="B7" s="102"/>
      <c r="C7" s="104"/>
      <c r="D7" s="106"/>
      <c r="E7" s="106"/>
      <c r="F7" s="106"/>
      <c r="G7" s="106"/>
      <c r="H7" s="106"/>
      <c r="I7" s="106"/>
      <c r="J7" s="106"/>
      <c r="N7" s="105">
        <f>ROUND(K7*$M$2,0)</f>
        <v>0</v>
      </c>
      <c r="O7" s="105">
        <f>ROUND($A7*$M$3,0)</f>
        <v>0</v>
      </c>
      <c r="P7" s="105">
        <f>ROUND($E7*$M$4,0)</f>
        <v>0</v>
      </c>
      <c r="Q7" s="105">
        <v>617127</v>
      </c>
      <c r="R7" s="105">
        <v>1829566</v>
      </c>
      <c r="S7" s="105">
        <v>0</v>
      </c>
      <c r="T7" s="105">
        <v>0</v>
      </c>
    </row>
    <row r="8" spans="1:20" ht="16.5" customHeight="1" x14ac:dyDescent="0.3">
      <c r="B8" s="102"/>
      <c r="C8" s="104"/>
      <c r="D8" s="106"/>
      <c r="E8" s="106"/>
      <c r="F8" s="106"/>
      <c r="G8" s="106"/>
      <c r="H8" s="106"/>
      <c r="I8" s="106"/>
      <c r="J8" s="106"/>
      <c r="N8" s="106"/>
      <c r="O8" s="106"/>
      <c r="P8" s="106"/>
      <c r="Q8" s="106"/>
      <c r="R8" s="106"/>
      <c r="S8" s="106"/>
      <c r="T8" s="106"/>
    </row>
    <row r="9" spans="1:20" ht="16.5" customHeight="1" x14ac:dyDescent="0.3">
      <c r="B9" s="102"/>
      <c r="C9" s="104"/>
      <c r="D9" s="107"/>
      <c r="E9" s="107"/>
      <c r="F9" s="107"/>
      <c r="G9" s="107"/>
      <c r="H9" s="107"/>
      <c r="I9" s="107"/>
      <c r="J9" s="107"/>
      <c r="N9" s="106"/>
      <c r="O9" s="106"/>
      <c r="P9" s="106"/>
      <c r="Q9" s="106"/>
      <c r="R9" s="106"/>
      <c r="S9" s="106"/>
      <c r="T9" s="106"/>
    </row>
    <row r="10" spans="1:20" ht="16.5" customHeight="1" x14ac:dyDescent="0.3">
      <c r="A10" s="19">
        <v>14424299</v>
      </c>
      <c r="B10" s="102" t="str">
        <f>견적경쟁!B29</f>
        <v>고부면백운리1067기계화경작로확포장공사</v>
      </c>
      <c r="C10" s="103">
        <f>SUM(D10:J13)</f>
        <v>1929345</v>
      </c>
      <c r="D10" s="105">
        <f>ROUND(A10*$M$2,0)</f>
        <v>685154</v>
      </c>
      <c r="E10" s="105">
        <f>ROUND($A10*$M$3,0)</f>
        <v>518554</v>
      </c>
      <c r="F10" s="105">
        <f>ROUND($E10*$M$4,0)</f>
        <v>68138</v>
      </c>
      <c r="G10" s="105">
        <v>0</v>
      </c>
      <c r="H10" s="105">
        <v>657499</v>
      </c>
      <c r="I10" s="105">
        <v>0</v>
      </c>
      <c r="J10" s="105">
        <v>0</v>
      </c>
    </row>
    <row r="11" spans="1:20" ht="16.5" customHeight="1" x14ac:dyDescent="0.3">
      <c r="B11" s="102"/>
      <c r="C11" s="104"/>
      <c r="D11" s="106"/>
      <c r="E11" s="106"/>
      <c r="F11" s="106"/>
      <c r="G11" s="106"/>
      <c r="H11" s="106"/>
      <c r="I11" s="106"/>
      <c r="J11" s="106"/>
      <c r="N11" t="s">
        <v>84</v>
      </c>
    </row>
    <row r="12" spans="1:20" ht="16.5" customHeight="1" x14ac:dyDescent="0.3">
      <c r="B12" s="102"/>
      <c r="C12" s="104"/>
      <c r="D12" s="106"/>
      <c r="E12" s="106"/>
      <c r="F12" s="106"/>
      <c r="G12" s="106"/>
      <c r="H12" s="106"/>
      <c r="I12" s="106"/>
      <c r="J12" s="106"/>
      <c r="N12" t="s">
        <v>85</v>
      </c>
    </row>
    <row r="13" spans="1:20" ht="16.5" customHeight="1" x14ac:dyDescent="0.3">
      <c r="B13" s="102"/>
      <c r="C13" s="104"/>
      <c r="D13" s="107"/>
      <c r="E13" s="107"/>
      <c r="F13" s="107"/>
      <c r="G13" s="107"/>
      <c r="H13" s="107"/>
      <c r="I13" s="107"/>
      <c r="J13" s="107"/>
      <c r="N13" t="s">
        <v>86</v>
      </c>
    </row>
    <row r="14" spans="1:20" ht="16.5" customHeight="1" x14ac:dyDescent="0.3">
      <c r="A14" s="19">
        <v>62158446</v>
      </c>
      <c r="B14" s="102" t="str">
        <f>견적경쟁!B33</f>
        <v>한국가요촌달하복합문화공연시설전기공사</v>
      </c>
      <c r="C14" s="103">
        <f>SUM(D14:J17)</f>
        <v>9896746</v>
      </c>
      <c r="D14" s="105">
        <f>ROUND(A14*$M$2,0)</f>
        <v>2952526</v>
      </c>
      <c r="E14" s="105">
        <f>ROUND($A14*$M$3,0)</f>
        <v>2234596</v>
      </c>
      <c r="F14" s="105">
        <f>ROUND($E14*$M$4,0)</f>
        <v>293626</v>
      </c>
      <c r="G14" s="105">
        <v>1429644</v>
      </c>
      <c r="H14" s="105">
        <v>2986354</v>
      </c>
      <c r="I14" s="105">
        <v>0</v>
      </c>
      <c r="J14" s="105">
        <v>0</v>
      </c>
    </row>
    <row r="15" spans="1:20" ht="16.5" customHeight="1" x14ac:dyDescent="0.3">
      <c r="B15" s="102"/>
      <c r="C15" s="104"/>
      <c r="D15" s="106"/>
      <c r="E15" s="106"/>
      <c r="F15" s="106"/>
      <c r="G15" s="106"/>
      <c r="H15" s="106"/>
      <c r="I15" s="106"/>
      <c r="J15" s="106"/>
    </row>
    <row r="16" spans="1:20" ht="16.5" customHeight="1" x14ac:dyDescent="0.3">
      <c r="B16" s="102"/>
      <c r="C16" s="104"/>
      <c r="D16" s="106"/>
      <c r="E16" s="106"/>
      <c r="F16" s="106"/>
      <c r="G16" s="106"/>
      <c r="H16" s="106"/>
      <c r="I16" s="106"/>
      <c r="J16" s="106"/>
    </row>
    <row r="17" spans="1:10" ht="16.5" customHeight="1" x14ac:dyDescent="0.3">
      <c r="B17" s="102"/>
      <c r="C17" s="104"/>
      <c r="D17" s="107"/>
      <c r="E17" s="107"/>
      <c r="F17" s="107"/>
      <c r="G17" s="107"/>
      <c r="H17" s="107"/>
      <c r="I17" s="107"/>
      <c r="J17" s="107"/>
    </row>
    <row r="18" spans="1:10" x14ac:dyDescent="0.3">
      <c r="A18" s="19">
        <v>13578065</v>
      </c>
      <c r="B18" s="102" t="str">
        <f>견적경쟁!B37</f>
        <v>한국가요촌달하복합문화공연시설통신공사</v>
      </c>
      <c r="C18" s="103">
        <f>SUM(D18:J21)</f>
        <v>1771343</v>
      </c>
      <c r="D18" s="105">
        <f>ROUND(A18*$M$2,0)</f>
        <v>644958</v>
      </c>
      <c r="E18" s="105">
        <f>ROUND($A18*$M$3,0)</f>
        <v>488131</v>
      </c>
      <c r="F18" s="105">
        <f>ROUND($E18*$M$4,0)</f>
        <v>64140</v>
      </c>
      <c r="G18" s="105">
        <v>0</v>
      </c>
      <c r="H18" s="105">
        <v>574114</v>
      </c>
      <c r="I18" s="105">
        <v>0</v>
      </c>
      <c r="J18" s="105">
        <v>0</v>
      </c>
    </row>
    <row r="19" spans="1:10" x14ac:dyDescent="0.3">
      <c r="B19" s="102"/>
      <c r="C19" s="104"/>
      <c r="D19" s="106"/>
      <c r="E19" s="106"/>
      <c r="F19" s="106"/>
      <c r="G19" s="106"/>
      <c r="H19" s="106"/>
      <c r="I19" s="106"/>
      <c r="J19" s="106"/>
    </row>
    <row r="20" spans="1:10" x14ac:dyDescent="0.3">
      <c r="B20" s="102"/>
      <c r="C20" s="104"/>
      <c r="D20" s="106"/>
      <c r="E20" s="106"/>
      <c r="F20" s="106"/>
      <c r="G20" s="106"/>
      <c r="H20" s="106"/>
      <c r="I20" s="106"/>
      <c r="J20" s="106"/>
    </row>
    <row r="21" spans="1:10" x14ac:dyDescent="0.3">
      <c r="B21" s="102"/>
      <c r="C21" s="104"/>
      <c r="D21" s="107"/>
      <c r="E21" s="107"/>
      <c r="F21" s="107"/>
      <c r="G21" s="107"/>
      <c r="H21" s="107"/>
      <c r="I21" s="107"/>
      <c r="J21" s="107"/>
    </row>
  </sheetData>
  <mergeCells count="59">
    <mergeCell ref="G18:G21"/>
    <mergeCell ref="H18:H21"/>
    <mergeCell ref="I18:I21"/>
    <mergeCell ref="J18:J21"/>
    <mergeCell ref="B18:B21"/>
    <mergeCell ref="C18:C21"/>
    <mergeCell ref="D18:D21"/>
    <mergeCell ref="E18:E21"/>
    <mergeCell ref="F18:F21"/>
    <mergeCell ref="G14:G17"/>
    <mergeCell ref="S7:S9"/>
    <mergeCell ref="T7:T9"/>
    <mergeCell ref="N7:N9"/>
    <mergeCell ref="O7:O9"/>
    <mergeCell ref="P7:P9"/>
    <mergeCell ref="Q7:Q9"/>
    <mergeCell ref="R7:R9"/>
    <mergeCell ref="G10:G13"/>
    <mergeCell ref="H10:H13"/>
    <mergeCell ref="I10:I13"/>
    <mergeCell ref="J10:J13"/>
    <mergeCell ref="H14:H17"/>
    <mergeCell ref="I14:I17"/>
    <mergeCell ref="J14:J17"/>
    <mergeCell ref="T2:T5"/>
    <mergeCell ref="S2:S5"/>
    <mergeCell ref="R2:R5"/>
    <mergeCell ref="Q2:Q5"/>
    <mergeCell ref="N2:N5"/>
    <mergeCell ref="O2:O5"/>
    <mergeCell ref="P2:P5"/>
    <mergeCell ref="B6:B9"/>
    <mergeCell ref="C6:C9"/>
    <mergeCell ref="D6:D9"/>
    <mergeCell ref="E6:E9"/>
    <mergeCell ref="F6:F9"/>
    <mergeCell ref="B2:B5"/>
    <mergeCell ref="C2:C5"/>
    <mergeCell ref="D2:D5"/>
    <mergeCell ref="E2:E5"/>
    <mergeCell ref="F2:F5"/>
    <mergeCell ref="J2:J5"/>
    <mergeCell ref="H2:H5"/>
    <mergeCell ref="I2:I5"/>
    <mergeCell ref="G2:G5"/>
    <mergeCell ref="J6:J9"/>
    <mergeCell ref="G6:G9"/>
    <mergeCell ref="H6:H9"/>
    <mergeCell ref="I6:I9"/>
    <mergeCell ref="B14:B17"/>
    <mergeCell ref="C14:C17"/>
    <mergeCell ref="D14:D17"/>
    <mergeCell ref="E14:E17"/>
    <mergeCell ref="F14:F17"/>
    <mergeCell ref="B10:B13"/>
    <mergeCell ref="C10:C13"/>
    <mergeCell ref="D10:D13"/>
    <mergeCell ref="E10:E13"/>
    <mergeCell ref="F10:F13"/>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2026-07-01T08:10:38Z</cp:lastPrinted>
  <dcterms:created xsi:type="dcterms:W3CDTF">2015-03-26T23:58:32Z</dcterms:created>
  <dcterms:modified xsi:type="dcterms:W3CDTF">2026-07-20T07:45:51Z</dcterms:modified>
</cp:coreProperties>
</file>