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defaultThemeVersion="124226"/>
  <mc:AlternateContent xmlns:mc="http://schemas.openxmlformats.org/markup-compatibility/2006">
    <mc:Choice Requires="x15">
      <x15ac:absPath xmlns:x15ac="http://schemas.microsoft.com/office/spreadsheetml/2010/11/ac" url="D:\사용자\Desktop\공고문\2026\"/>
    </mc:Choice>
  </mc:AlternateContent>
  <xr:revisionPtr revIDLastSave="0" documentId="13_ncr:1_{118DC717-2EC0-4CBA-BF15-9FF4499EA9C8}" xr6:coauthVersionLast="47" xr6:coauthVersionMax="47" xr10:uidLastSave="{00000000-0000-0000-0000-000000000000}"/>
  <bookViews>
    <workbookView xWindow="28680" yWindow="-1845" windowWidth="29040" windowHeight="15720" xr2:uid="{00000000-000D-0000-FFFF-FFFF00000000}"/>
  </bookViews>
  <sheets>
    <sheet name="견적경쟁" sheetId="1" r:id="rId1"/>
    <sheet name="Sheet1" sheetId="2" r:id="rId2"/>
  </sheets>
  <definedNames>
    <definedName name="_xlnm.Print_Area" localSheetId="0">견적경쟁!$A$1:$I$88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B18" i="2" l="1"/>
  <c r="B14" i="2"/>
  <c r="E18" i="2"/>
  <c r="F18" i="2" s="1"/>
  <c r="D18" i="2"/>
  <c r="D35" i="1"/>
  <c r="D34" i="1"/>
  <c r="D33" i="1" s="1"/>
  <c r="E10" i="2"/>
  <c r="F10" i="2" s="1"/>
  <c r="D10" i="2"/>
  <c r="E2" i="2"/>
  <c r="F2" i="2" s="1"/>
  <c r="D2" i="2"/>
  <c r="B6" i="2"/>
  <c r="E6" i="2"/>
  <c r="F6" i="2" s="1"/>
  <c r="D6" i="2"/>
  <c r="E14" i="2"/>
  <c r="F14" i="2" s="1"/>
  <c r="D14" i="2"/>
  <c r="C18" i="2" l="1"/>
  <c r="D31" i="1"/>
  <c r="D30" i="1" s="1"/>
  <c r="D29" i="1" s="1"/>
  <c r="D39" i="1"/>
  <c r="D38" i="1" s="1"/>
  <c r="D37" i="1" s="1"/>
  <c r="C14" i="2" l="1"/>
  <c r="B10" i="2"/>
  <c r="C10" i="2" l="1"/>
  <c r="O2" i="2"/>
  <c r="N2" i="2"/>
  <c r="P7" i="2"/>
  <c r="O7" i="2"/>
  <c r="N7" i="2"/>
  <c r="D27" i="1"/>
  <c r="D26" i="1" s="1"/>
  <c r="D25" i="1" s="1"/>
  <c r="C6" i="2" l="1"/>
  <c r="P2" i="2"/>
  <c r="B2" i="2"/>
  <c r="M21" i="1" l="1"/>
  <c r="L1" i="1"/>
  <c r="D23" i="1" l="1"/>
  <c r="D22" i="1" s="1"/>
  <c r="D21" i="1" s="1"/>
  <c r="C2" i="2" l="1"/>
  <c r="D45" i="1" l="1"/>
  <c r="D46" i="1" s="1"/>
</calcChain>
</file>

<file path=xl/sharedStrings.xml><?xml version="1.0" encoding="utf-8"?>
<sst xmlns="http://schemas.openxmlformats.org/spreadsheetml/2006/main" count="142" uniqueCount="102">
  <si>
    <t xml:space="preserve">  </t>
  </si>
  <si>
    <t>공 사 명</t>
  </si>
  <si>
    <t>공사금액</t>
  </si>
  <si>
    <t>구     분</t>
    <phoneticPr fontId="8" type="noConversion"/>
  </si>
  <si>
    <t>개     찰(입찰)</t>
    <phoneticPr fontId="8" type="noConversion"/>
  </si>
  <si>
    <t>발주부서</t>
    <phoneticPr fontId="8" type="noConversion"/>
  </si>
  <si>
    <r>
      <rPr>
        <b/>
        <sz val="14"/>
        <color theme="1"/>
        <rFont val="맑은 고딕"/>
        <family val="3"/>
        <charset val="129"/>
        <scheme val="minor"/>
      </rPr>
      <t>4. 현장설명</t>
    </r>
    <r>
      <rPr>
        <sz val="14"/>
        <color theme="1"/>
        <rFont val="맑은 고딕"/>
        <family val="3"/>
        <charset val="129"/>
        <scheme val="minor"/>
      </rPr>
      <t xml:space="preserve">
  ○ 현장설명은 별도로 실시하지 아니하며, 설계서 등의 열람으로 갈음합니다. (1번 발주부서 확인)</t>
    </r>
    <phoneticPr fontId="8" type="noConversion"/>
  </si>
  <si>
    <t>▶ 전자견적집행</t>
    <phoneticPr fontId="8" type="noConversion"/>
  </si>
  <si>
    <t>정읍시 재무관</t>
    <phoneticPr fontId="8" type="noConversion"/>
  </si>
  <si>
    <t>추정가격</t>
    <phoneticPr fontId="8" type="noConversion"/>
  </si>
  <si>
    <t>관급자재</t>
    <phoneticPr fontId="8" type="noConversion"/>
  </si>
  <si>
    <t>추정금액</t>
    <phoneticPr fontId="8" type="noConversion"/>
  </si>
  <si>
    <t>부가가치세</t>
    <phoneticPr fontId="8" type="noConversion"/>
  </si>
  <si>
    <t>일자</t>
    <phoneticPr fontId="8" type="noConversion"/>
  </si>
  <si>
    <t>시간</t>
    <phoneticPr fontId="8" type="noConversion"/>
  </si>
  <si>
    <t>견적서접수개시</t>
    <phoneticPr fontId="8" type="noConversion"/>
  </si>
  <si>
    <t>견적서접수마감</t>
    <phoneticPr fontId="8" type="noConversion"/>
  </si>
  <si>
    <t>기초금액</t>
    <phoneticPr fontId="8" type="noConversion"/>
  </si>
  <si>
    <t>위치</t>
    <phoneticPr fontId="8" type="noConversion"/>
  </si>
  <si>
    <t>기간</t>
    <phoneticPr fontId="8" type="noConversion"/>
  </si>
  <si>
    <t>공사 수의계약 안내 공고</t>
    <phoneticPr fontId="8" type="noConversion"/>
  </si>
  <si>
    <r>
      <rPr>
        <b/>
        <sz val="14"/>
        <color theme="1"/>
        <rFont val="맑은 고딕"/>
        <family val="3"/>
        <charset val="129"/>
        <scheme val="minor"/>
      </rPr>
      <t>2. 계약 및 수의견적 제출방법 등</t>
    </r>
    <r>
      <rPr>
        <sz val="14"/>
        <color theme="1"/>
        <rFont val="맑은 고딕"/>
        <family val="3"/>
        <charset val="129"/>
        <scheme val="minor"/>
      </rPr>
      <t xml:space="preserve">
  ○ 총액(소액수의)계약이며 전자견적서 제출 및 개찰로 집행합니다.
</t>
    </r>
    <phoneticPr fontId="8" type="noConversion"/>
  </si>
  <si>
    <t xml:space="preserve">  ○ 견적서에 산출내역서를 첨부하지 않는 총액견적입니다.</t>
  </si>
  <si>
    <t xml:space="preserve">  ○ 지방재정 신속집행 대상사업으로 발주부서의 선금 집행계획에 적극 협조 하여야 합니다.</t>
    <phoneticPr fontId="8" type="noConversion"/>
  </si>
  <si>
    <t>구분</t>
    <phoneticPr fontId="8" type="noConversion"/>
  </si>
  <si>
    <t xml:space="preserve">  ○ 동일가격 견적서 제출자가 2인 이상인 경우에는 전자입찰 특별유의서 제15조 규정에 의거 전자조달시스템을 통해 자동으로 결정합니다.</t>
    <phoneticPr fontId="8" type="noConversion"/>
  </si>
  <si>
    <r>
      <rPr>
        <b/>
        <sz val="14"/>
        <color theme="1"/>
        <rFont val="맑은 고딕"/>
        <family val="3"/>
        <charset val="129"/>
        <scheme val="minor"/>
      </rPr>
      <t>7. 견적제출의 무효 및 재입찰 사항</t>
    </r>
    <r>
      <rPr>
        <sz val="14"/>
        <color theme="1"/>
        <rFont val="맑은 고딕"/>
        <family val="3"/>
        <charset val="129"/>
        <scheme val="minor"/>
      </rPr>
      <t xml:space="preserve">
  ○ 지방자치단체를 당사자로 하는 계약에 관한 법률 시행령 제39조 및 동법 시행규칙 제42조, 국가종합 전자조달시스템 전자입찰 특별
     유의서 등의 규정에 의합니다.</t>
    </r>
    <phoneticPr fontId="8" type="noConversion"/>
  </si>
  <si>
    <t xml:space="preserve">  ○ 개찰결과 기초금액 및 기타 본 공고와 상이한 내용으로 개찰이 진행되었을 경우 개찰결과(입찰순위)를 무효로 하고 재공고 입찰을 실시
      합니다.</t>
    <phoneticPr fontId="8" type="noConversion"/>
  </si>
  <si>
    <r>
      <rPr>
        <b/>
        <sz val="14"/>
        <color theme="1"/>
        <rFont val="맑은 고딕"/>
        <family val="3"/>
        <charset val="129"/>
        <scheme val="minor"/>
      </rPr>
      <t>8. 노무비의 구분관리 및 지급확인</t>
    </r>
    <r>
      <rPr>
        <sz val="14"/>
        <color theme="1"/>
        <rFont val="맑은 고딕"/>
        <family val="3"/>
        <charset val="129"/>
        <scheme val="minor"/>
      </rPr>
      <t xml:space="preserve">
  ○ 계약상대자는 발주기관과 협의하여 정한 노무비 지급기일에 맞추어 매월 모든 근로자(직접노무비 대상에 한하며, 하수급인이 고용한
      근로자를포함)의 노무비 청구내역 (근로자 개인별 성명, 임금 및 연락처 등)을 제출해야 합니다.
</t>
    </r>
    <phoneticPr fontId="8" type="noConversion"/>
  </si>
  <si>
    <t xml:space="preserve">  ○ 계약담당자는 현장인 명부 등을 통해  노무비 청구내역을 확인하고 청구를 받은 날부터 5일 이내에 계약상대자의 노무비 전용계좌로
      그 노무비를 지급해야 합니다.</t>
    <phoneticPr fontId="8" type="noConversion"/>
  </si>
  <si>
    <t xml:space="preserve">  ○ 계약상대자는 노무비를 지급받은 날부터 3일(공휴일 및 토요일은 제외한다)이내에 노무비 전용계좌에서 이체하는 방식으로 근로자에게
      노무비를지급해야 하며, 동일한 방식으로 하수급인의 노무비 전용계좌로 노무비를 지급해야 합니다.</t>
    <phoneticPr fontId="8" type="noConversion"/>
  </si>
  <si>
    <t xml:space="preserve">  ○ 계약상대자는 노무비 지급을 청구할 때 전월 노무비 지급내역(계약상대자및 하수급인의 노무비 전용계좌 이체내역 등 증빙서류)을 
      제출해야 하며, 계약담당자는 동 지급내역과 계약상대자가 이미 제출한 같은 달의 청구내역을 비교하여 임금 미지급이 확인된 경우
      당해 사실을지방 고용노동(지)청에 통보해야 합니다.
</t>
    <phoneticPr fontId="8" type="noConversion"/>
  </si>
  <si>
    <t xml:space="preserve">  ○ 위의 사항에도 불구하고 계약상대자는 근로자가 계좌를 개설할 수 없거나 다른 방식으로 지급을 원하는 경우, 근로자에게 노무비를
      미리 지급하는 경우, 그밖의 사유로 동 제도를 적용할 수 없다고 인정되는 경우에는 발주기관의 승인을 받아 동 제도를 적용하지 아니
      할 수 있습니다.</t>
    <phoneticPr fontId="8" type="noConversion"/>
  </si>
  <si>
    <t xml:space="preserve">  ○ 수의견적 제출 희망업체의 전산 장비 부족 등의 사유로 인하여 전자입찰 등록 및 투찰이 곤란할 경우에는 수의견적 제출마감 24시간 
      이전에 국가종합전자조달 콜센터(☎1588-0800)로 문의하시어 장애를 해결하시기 바라며, 전산장애로 전자입찰에 참여하지 못한 모든 
      책임은 입찰자 에게 있습니다. </t>
    <phoneticPr fontId="8" type="noConversion"/>
  </si>
  <si>
    <t xml:space="preserve">  ○ 국민연금보험료 납부의무자는 계약의 대가(선금,기성금,준공금등) 청구시 연금보험료 납부사실증명서를 제출하여야 합니다.</t>
    <phoneticPr fontId="8" type="noConversion"/>
  </si>
  <si>
    <t xml:space="preserve">  ○ 본 입찰(전자견적 접수)와 관련하여 부패행위, 비리행위 및 불공정행위 등 이의사항이 있는경우 정읍시 회계과(☎063-539-5311), 
     정읍시 감사과 (063-539-5091) 및 홈페이지(www.jeongeup.go.kr → 종합민원 → 민원신고/상담/고충)를 통하여 의견을 제시할 수 
     있습니다.
      아울러, 공익신고자보호법에 따라 공익신고자에 대해서는 비밀이 보장됨을 알려드립니다.</t>
    <phoneticPr fontId="8" type="noConversion"/>
  </si>
  <si>
    <t>- 다 음 -</t>
  </si>
  <si>
    <t>(조달청 고시 등) 조달청 홈페이지(http://pps.go.kr) 정보제공/업무별자료/시설공사에서 검색</t>
  </si>
  <si>
    <t>[유의사항]</t>
  </si>
  <si>
    <t>&lt;자료 검색&gt;</t>
    <phoneticPr fontId="8" type="noConversion"/>
  </si>
  <si>
    <t xml:space="preserve">    2. 국가종합전자조달시스템 전자입찰특별유의서</t>
    <phoneticPr fontId="8" type="noConversion"/>
  </si>
  <si>
    <t xml:space="preserve">    3. 국가종합전자조달시스템 입찰참가자격등록규정</t>
    <phoneticPr fontId="8" type="noConversion"/>
  </si>
  <si>
    <t xml:space="preserve">    4. 지방자치단체 입찰 및 계약 집행기준</t>
    <phoneticPr fontId="8" type="noConversion"/>
  </si>
  <si>
    <t xml:space="preserve">    5. 지방자치단체 입찰시 낙찰자 결정기준</t>
    <phoneticPr fontId="8" type="noConversion"/>
  </si>
  <si>
    <r>
      <rPr>
        <sz val="14"/>
        <rFont val="Segoe UI Symbol"/>
        <family val="3"/>
      </rPr>
      <t>▸</t>
    </r>
    <r>
      <rPr>
        <sz val="14"/>
        <rFont val="한컴 고딕"/>
        <family val="3"/>
        <charset val="129"/>
      </rPr>
      <t xml:space="preserve"> 공고문에 정한 각종 규정은 개정될 수 있으며, 개정될 경우 개정규정 부칙의 시행일(또는 적용례)에 따라 개정 규정의 적용 여부가 결정될 수 있습니다.</t>
    </r>
    <phoneticPr fontId="8" type="noConversion"/>
  </si>
  <si>
    <r>
      <rPr>
        <b/>
        <sz val="14"/>
        <color theme="1"/>
        <rFont val="맑은 고딕"/>
        <family val="3"/>
        <charset val="129"/>
        <scheme val="minor"/>
      </rPr>
      <t>9. 보험료 등 사후정산</t>
    </r>
    <r>
      <rPr>
        <sz val="14"/>
        <color theme="1"/>
        <rFont val="맑은 고딕"/>
        <family val="3"/>
        <charset val="129"/>
        <scheme val="minor"/>
      </rPr>
      <t xml:space="preserve">
  ○ 국민건강보험료 등은 지방자치단체를 당사자로 하는 계약에 관한 법률시행령 제89조 및지방자치단체 입찰 및 계약 집행기준(행정
     안전부 예규)의 규정에 따라 사후 정산을 하여야 합니다.</t>
    </r>
    <phoneticPr fontId="8" type="noConversion"/>
  </si>
  <si>
    <r>
      <rPr>
        <b/>
        <sz val="14"/>
        <color theme="1"/>
        <rFont val="맑은 고딕"/>
        <family val="3"/>
        <charset val="129"/>
        <scheme val="minor"/>
      </rPr>
      <t>10. 전자대금시스템「하도급지킴이」이용에 관한 사항</t>
    </r>
    <r>
      <rPr>
        <sz val="14"/>
        <color theme="1"/>
        <rFont val="맑은 고딕"/>
        <family val="3"/>
        <charset val="129"/>
        <scheme val="minor"/>
      </rPr>
      <t xml:space="preserve">
  ○ 건설산업기본법 제34조제9항 및 동법시행규칙 제28조제5항에 따라 도급금액이 3천만원 이상이고 공사기간이 30일을 초과하는 건설
      공사는 전자조달의 이용 및 촉진에 관한 법률 제9조의 2에 따른 계약대금 등의 전자적 처리 시스템인 하도급 지킴이 시스템을 이용
      하여야 합니다.
</t>
    </r>
    <phoneticPr fontId="8" type="noConversion"/>
  </si>
  <si>
    <t xml:space="preserve">  ○  또한, 하도급 대금, 노무비, 장비ㆍ자재대금을「하도급지킴이」를 이용하여 전자적으로 지급하여야 합니다. 수요기관의 하도급대금, 
       노무비, 장비ㆍ자재 대금의 직접지급 또는 적정 지급 여부 확인에 적극 응하여야 하며. 하도급대금 등 지급에 있어“인출 제한”기능을
       사용합니다.
</t>
    <phoneticPr fontId="8" type="noConversion"/>
  </si>
  <si>
    <t xml:space="preserve">  ○ 「하도급지킴이」이용에 관한 자세한 사항은 “나라장터시스템 - 하도급지킴이 시스템 사용안내(업체)”를 참고하여 주시기 바랍니다.</t>
    <phoneticPr fontId="8" type="noConversion"/>
  </si>
  <si>
    <r>
      <rPr>
        <b/>
        <sz val="14"/>
        <color theme="1"/>
        <rFont val="맑은 고딕"/>
        <family val="3"/>
        <charset val="129"/>
        <scheme val="minor"/>
      </rPr>
      <t xml:space="preserve">11. 청렴계약 이행준수 </t>
    </r>
    <r>
      <rPr>
        <sz val="14"/>
        <color theme="1"/>
        <rFont val="맑은 고딕"/>
        <family val="3"/>
        <charset val="129"/>
        <scheme val="minor"/>
      </rPr>
      <t xml:space="preserve">
  ○ 본 소액수의견적 제출에 참가하고자 하는 자는 지방자치단체를 당사자로 하는 계약에 관한 법률 제6조의2(청렴서약제)에 의거 청렴
     서약서를 계약체결시 제출하도록 해야 합니다.
</t>
    </r>
    <phoneticPr fontId="8" type="noConversion"/>
  </si>
  <si>
    <t>1. 수의계약 공고에 부치는 사항</t>
    <phoneticPr fontId="8" type="noConversion"/>
  </si>
  <si>
    <t xml:space="preserve">  ○ 〈배제사유〉에 대한 신속한 판단을 위해 〈별지 1〉에 따른 각서를 징구하고 우선 계약을 체결할 수 있습니다. 선순위 견적서 제출자가
      계약체결 이전에 부적격자로 판명되어 계약상대자 결정이 취소되거나 계약포기서를 제출하여 계약상대자 결정 대상에서 제외한 
      경우에는 차순위자 순으로 수의계약 대상 적정 여부를 심사하여 계약을 체결합니다. </t>
    <phoneticPr fontId="8" type="noConversion"/>
  </si>
  <si>
    <r>
      <t xml:space="preserve">공사업종
</t>
    </r>
    <r>
      <rPr>
        <b/>
        <sz val="14"/>
        <color rgb="FFFF0000"/>
        <rFont val="맑은 고딕"/>
        <family val="3"/>
        <charset val="129"/>
        <scheme val="minor"/>
      </rPr>
      <t>(주력분야)</t>
    </r>
    <phoneticPr fontId="8" type="noConversion"/>
  </si>
  <si>
    <r>
      <rPr>
        <b/>
        <sz val="14"/>
        <color theme="1"/>
        <rFont val="맑은 고딕"/>
        <family val="3"/>
        <charset val="129"/>
        <scheme val="minor"/>
      </rPr>
      <t xml:space="preserve">13. 기타사항 </t>
    </r>
    <r>
      <rPr>
        <sz val="14"/>
        <color theme="1"/>
        <rFont val="맑은 고딕"/>
        <family val="3"/>
        <charset val="129"/>
        <scheme val="minor"/>
      </rPr>
      <t xml:space="preserve">
  ○ 독점규제 및 공정거래에 관한 법 제19조(부당한 공동행위의 금지), 동법 제19조의 2(공공부문 입찰관련 부당한 공동행위를 방지하기 
      위한 조치)에 의거 입찰관련 정보를 공정거래위원회에 제출할 수 있음을 알려드립니다.</t>
    </r>
    <phoneticPr fontId="8" type="noConversion"/>
  </si>
  <si>
    <t xml:space="preserve">  ○ 본 건이 유찰될 경우 개찰결과를 확인 후 재입찰 공고된 일정에따라 재입찰 하시기 바랍니다.(별도 통보 없음)</t>
    <phoneticPr fontId="8" type="noConversion"/>
  </si>
  <si>
    <t xml:space="preserve">  ○ 견적서 제출 시 [붙임]“하도급지킴이 이용 확약서”를 제출하여야 합니다. 다만, 나라장터 시스템을 이용하여 견적서를 제출하는경우에는
      전자입찰서에 “하도급지킴이 이용 확약서” 내용을 포함한 것으로 보고 전자입찰서 제출로 확약서 제출을 갈음합니다.
      아울러, 계약상대자는 계약담당공무원이 개찰 이후 확약서 제출을 별도로 요구하는 경우 제출하여야 하며, 제출된 확약서는 계약서의
      일부로서 효력을가집니다.
</t>
    <phoneticPr fontId="8" type="noConversion"/>
  </si>
  <si>
    <t xml:space="preserve">  ○ 1순위자는「하도급지킴이」를 이용(“표준하도급계약서’기반)하여 하도급계약을 체결합니다. 다만, 하도급자(장비ㆍ자재업체 포함)와
      수기로 하도급 계약을 체결하는 경우에도「하도급지킴이」에 등록하여야 합니다.
</t>
    <phoneticPr fontId="8" type="noConversion"/>
  </si>
  <si>
    <r>
      <rPr>
        <b/>
        <sz val="14"/>
        <color theme="1"/>
        <rFont val="맑은 고딕"/>
        <family val="3"/>
        <charset val="129"/>
        <scheme val="minor"/>
      </rPr>
      <t>12. 안전 및 보건 확보 의무 준수</t>
    </r>
    <r>
      <rPr>
        <sz val="14"/>
        <color theme="1"/>
        <rFont val="맑은 고딕"/>
        <family val="3"/>
        <charset val="129"/>
        <scheme val="minor"/>
      </rPr>
      <t xml:space="preserve">
  ○ 견적경쟁에 참가하고자 하는 자는 근로자의 안전보호를 위한 「산업안전보건법 및 중대재해처벌법」을 숙지하신 후 견적서를 제출하여야
     합니다. 또한, 계약상대자로 선정된 업체는 계약 체결 시 대표자가 서명한 「안전보건관리 준수 서약서」를 별도 제출해야 합니다.
  ○ 계약상대자는 중대재해 예방을 위해 「중대재해 처벌에 관한 법률」 제4조 및 제9조의 안전 및 보건 확보 의무사항을 이행하여야 합니다.  </t>
    </r>
    <phoneticPr fontId="8" type="noConversion"/>
  </si>
  <si>
    <r>
      <rPr>
        <b/>
        <sz val="14"/>
        <color theme="1"/>
        <rFont val="맑은 고딕"/>
        <family val="3"/>
        <charset val="129"/>
        <scheme val="minor"/>
      </rPr>
      <t>5. 예정가격작성</t>
    </r>
    <r>
      <rPr>
        <sz val="14"/>
        <color theme="1"/>
        <rFont val="맑은 고딕"/>
        <family val="3"/>
        <charset val="129"/>
        <scheme val="minor"/>
      </rPr>
      <t xml:space="preserve">
  ○ 예정가격 결정은 기초금액의 ± 3% 범위 내에서 복수예비가격 15개를 작성하여 견적에참여하는 각 업체가 추첨(2개씩 선택)한 번호 중
      가장 많이 선택된 복수예비가격 4개를 산술평균한 금액으로 결정됩니다.
</t>
    </r>
    <phoneticPr fontId="8" type="noConversion"/>
  </si>
  <si>
    <t xml:space="preserve">  ○ 계약상대자는 예정가격에 계상된 국민건강보험료, 국민연금보험료, 노인장기요양보험료, 산업안전보건관리비, 퇴직공제부금비의 금액을
      견적금액(산출내역)에 조정 없이 반영하여야 합니다. </t>
    <phoneticPr fontId="8" type="noConversion"/>
  </si>
  <si>
    <t>※ 정확한 자료 검색이 되지 않을 경우 입찰공고 담당자에게 확인</t>
    <phoneticPr fontId="8" type="noConversion"/>
  </si>
  <si>
    <r>
      <t xml:space="preserve">  ○ 계약체결 이후「중대재해처벌법」제4조 및 제9조(안전 및 보건 확보의무)에 의한 의무사항을 반드시 이행하여야 하며, 낙찰자는 안전</t>
    </r>
    <r>
      <rPr>
        <sz val="14"/>
        <color theme="1"/>
        <rFont val="Tahoma"/>
        <family val="3"/>
        <charset val="1"/>
      </rPr>
      <t xml:space="preserve">․
</t>
    </r>
    <r>
      <rPr>
        <sz val="14"/>
        <color theme="1"/>
        <rFont val="맑은 고딕"/>
        <family val="3"/>
        <charset val="129"/>
      </rPr>
      <t xml:space="preserve">      </t>
    </r>
    <r>
      <rPr>
        <sz val="14"/>
        <color theme="1"/>
        <rFont val="맑은 고딕"/>
        <family val="3"/>
        <charset val="129"/>
        <scheme val="minor"/>
      </rPr>
      <t>보건 확보 의무시행서약서를 제출하여야 합니다.</t>
    </r>
    <phoneticPr fontId="8" type="noConversion"/>
  </si>
  <si>
    <t>공사명</t>
    <phoneticPr fontId="8" type="noConversion"/>
  </si>
  <si>
    <t>합계</t>
    <phoneticPr fontId="8" type="noConversion"/>
  </si>
  <si>
    <t>국민연금
보험료</t>
    <phoneticPr fontId="8" type="noConversion"/>
  </si>
  <si>
    <t>국민건강
보험료</t>
    <phoneticPr fontId="8" type="noConversion"/>
  </si>
  <si>
    <t>노인장기
요양보험료</t>
    <phoneticPr fontId="8" type="noConversion"/>
  </si>
  <si>
    <t>퇴직공제
부금비</t>
    <phoneticPr fontId="8" type="noConversion"/>
  </si>
  <si>
    <t>산업안전
보건관리비</t>
    <phoneticPr fontId="8" type="noConversion"/>
  </si>
  <si>
    <t>안전관리비</t>
    <phoneticPr fontId="8" type="noConversion"/>
  </si>
  <si>
    <t>품질관리비</t>
    <phoneticPr fontId="8" type="noConversion"/>
  </si>
  <si>
    <t xml:space="preserve">  ※ 국민연금보험료등 금액 상세 (A값)</t>
    <phoneticPr fontId="8" type="noConversion"/>
  </si>
  <si>
    <t xml:space="preserve">    1. 입찰 및 수의계약안내 공고, 나라장터 공지사항</t>
    <phoneticPr fontId="8" type="noConversion"/>
  </si>
  <si>
    <r>
      <rPr>
        <b/>
        <sz val="14"/>
        <color theme="1"/>
        <rFont val="맑은 고딕"/>
        <family val="3"/>
        <charset val="129"/>
        <scheme val="minor"/>
      </rPr>
      <t>6. 계약상대자 결정방법</t>
    </r>
    <r>
      <rPr>
        <sz val="14"/>
        <color theme="1"/>
        <rFont val="맑은 고딕"/>
        <family val="3"/>
        <charset val="129"/>
        <scheme val="minor"/>
      </rPr>
      <t xml:space="preserve">
  ○ 지방자치단체 입찰 및 계약집행기준(행정안전부 예규) 제5장 수의계약운영요령에 의거 예정가격에서 국민연금보험료, 국민건강보험료, 
      퇴직공제부금비, 노인장기요양보험료, 산업안전보건관리비, 품질관리비의 합산액을 감액한 금액대비 대비 견적가격을 </t>
    </r>
    <r>
      <rPr>
        <b/>
        <sz val="14"/>
        <color theme="1"/>
        <rFont val="맑은 고딕"/>
        <family val="3"/>
        <charset val="129"/>
        <scheme val="minor"/>
      </rPr>
      <t>89.745%</t>
    </r>
    <r>
      <rPr>
        <sz val="14"/>
        <color theme="1"/>
        <rFont val="맑은 고딕"/>
        <family val="3"/>
        <charset val="129"/>
        <scheme val="minor"/>
      </rPr>
      <t xml:space="preserve"> </t>
    </r>
    <r>
      <rPr>
        <b/>
        <sz val="14"/>
        <color theme="1"/>
        <rFont val="맑은 고딕"/>
        <family val="3"/>
        <charset val="129"/>
        <scheme val="minor"/>
      </rPr>
      <t xml:space="preserve">이상
      </t>
    </r>
    <r>
      <rPr>
        <sz val="14"/>
        <color theme="1"/>
        <rFont val="맑은 고딕"/>
        <family val="3"/>
        <charset val="129"/>
        <scheme val="minor"/>
      </rPr>
      <t xml:space="preserve">으로 제출한 자 중 최저가격을 제출한 자부터 순서대로 수의계약운영요령 〈별표 1〉의 배제사유 및 「공직자의 이해충돌 방지법」 
      제12조 제1항 각 호에 해당하지 아니한 자를 계약상대자로 결정합니다.
</t>
    </r>
    <phoneticPr fontId="8" type="noConversion"/>
  </si>
  <si>
    <t xml:space="preserve">  ○ 보충정보 제공처
    - 견적에 관한사항  : 정읍시청 회계과(☎063-539-5315 정인모)
    - 공사 및 설계내용 : 1번 발주부서에서 확인</t>
    <phoneticPr fontId="8" type="noConversion"/>
  </si>
  <si>
    <t>국민연금보험료</t>
    <phoneticPr fontId="8" type="noConversion"/>
  </si>
  <si>
    <t>국민건강보험료</t>
    <phoneticPr fontId="8" type="noConversion"/>
  </si>
  <si>
    <t>노인장기요양보험료</t>
    <phoneticPr fontId="8" type="noConversion"/>
  </si>
  <si>
    <t>퇴직공제부금비</t>
    <phoneticPr fontId="8" type="noConversion"/>
  </si>
  <si>
    <t>정읍시 공고 제2026-</t>
    <phoneticPr fontId="8" type="noConversion"/>
  </si>
  <si>
    <r>
      <t xml:space="preserve">  ○ </t>
    </r>
    <r>
      <rPr>
        <b/>
        <sz val="14"/>
        <color theme="1"/>
        <rFont val="맑은 고딕"/>
        <family val="3"/>
        <charset val="129"/>
        <scheme val="minor"/>
      </rPr>
      <t>공고일 전일(낙찰자는 계약체결일까지) 현재</t>
    </r>
    <r>
      <rPr>
        <sz val="14"/>
        <color theme="1"/>
        <rFont val="맑은 고딕"/>
        <family val="3"/>
        <charset val="129"/>
        <scheme val="minor"/>
      </rPr>
      <t xml:space="preserve"> </t>
    </r>
    <r>
      <rPr>
        <b/>
        <sz val="14"/>
        <color theme="1"/>
        <rFont val="맑은 고딕"/>
        <family val="3"/>
        <charset val="129"/>
        <scheme val="minor"/>
      </rPr>
      <t>주된 영업소의 소재지가 정읍시 관내</t>
    </r>
    <r>
      <rPr>
        <sz val="14"/>
        <color theme="1"/>
        <rFont val="맑은 고딕"/>
        <family val="3"/>
        <charset val="129"/>
        <scheme val="minor"/>
      </rPr>
      <t xml:space="preserve">이어야하고, 관계법령에 의한 입찰참가 </t>
    </r>
    <r>
      <rPr>
        <b/>
        <sz val="14"/>
        <color theme="1"/>
        <rFont val="맑은 고딕"/>
        <family val="3"/>
        <charset val="129"/>
        <scheme val="minor"/>
      </rPr>
      <t>공사업종 
    면허를 보유하고</t>
    </r>
    <r>
      <rPr>
        <sz val="14"/>
        <color theme="1"/>
        <rFont val="맑은 고딕"/>
        <family val="3"/>
        <charset val="129"/>
        <scheme val="minor"/>
      </rPr>
      <t xml:space="preserve"> 해당업무분야를 </t>
    </r>
    <r>
      <rPr>
        <b/>
        <sz val="14"/>
        <color rgb="FFFF0000"/>
        <rFont val="맑은 고딕"/>
        <family val="3"/>
        <charset val="129"/>
        <scheme val="minor"/>
      </rPr>
      <t>주력분야로 등록</t>
    </r>
    <r>
      <rPr>
        <b/>
        <sz val="14"/>
        <color theme="1"/>
        <rFont val="맑은 고딕"/>
        <family val="3"/>
        <charset val="129"/>
        <scheme val="minor"/>
      </rPr>
      <t>한 자(해당시)</t>
    </r>
    <r>
      <rPr>
        <sz val="14"/>
        <color theme="1"/>
        <rFont val="맑은 고딕"/>
        <family val="3"/>
        <charset val="129"/>
        <scheme val="minor"/>
      </rPr>
      <t xml:space="preserve">이어야 합니다.
    (1.수의견적에부치는사항 참조 - </t>
    </r>
    <r>
      <rPr>
        <b/>
        <u/>
        <sz val="14"/>
        <color rgb="FF0000FF"/>
        <rFont val="맑은 고딕"/>
        <family val="3"/>
        <charset val="129"/>
        <scheme val="minor"/>
      </rPr>
      <t>건설산업기본법에 따른 전문공사만 해당</t>
    </r>
    <r>
      <rPr>
        <sz val="14"/>
        <color theme="1"/>
        <rFont val="맑은 고딕"/>
        <family val="3"/>
        <charset val="129"/>
        <scheme val="minor"/>
      </rPr>
      <t xml:space="preserve">)
     </t>
    </r>
    <r>
      <rPr>
        <b/>
        <sz val="14"/>
        <color rgb="FF0000FF"/>
        <rFont val="맑은 고딕"/>
        <family val="3"/>
        <charset val="129"/>
        <scheme val="minor"/>
      </rPr>
      <t>* 주력분야를 등록하지 않은 자는 견적가격을 낙찰하한율 이상 최저가격으로 제출하였더라도 계약체결 대상에서 제외합니다.</t>
    </r>
    <phoneticPr fontId="8" type="noConversion"/>
  </si>
  <si>
    <t xml:space="preserve">  ○ 기성대가 및 준공대가 청구시 보험료 등에 대한 정산서와 납입확인서(하도급공사 포함)를 첨부하여 대가를 청구하여야 합니다.
</t>
    <phoneticPr fontId="8" type="noConversion"/>
  </si>
  <si>
    <t xml:space="preserve">  ○ 각 공사의 관련 법령에 따라 손해배상 보험 또는 공제 가입에 따른 비용을 계상한 사업에 대해서는 손해배상보험 또는 공제에 가입하여야 하며,
      보험 또는 공제가입을 하지 않았을 경우에는 계상한 금액을 그대로 감액정산합니다.</t>
    <phoneticPr fontId="8" type="noConversion"/>
  </si>
  <si>
    <t>토목공사업</t>
    <phoneticPr fontId="8" type="noConversion"/>
  </si>
  <si>
    <t>건축공사업</t>
    <phoneticPr fontId="8" type="noConversion"/>
  </si>
  <si>
    <t>토목건축공사업</t>
    <phoneticPr fontId="8" type="noConversion"/>
  </si>
  <si>
    <r>
      <t xml:space="preserve">  ○ 본 건은 전자입찰방식으로 집행되므로 나라장터(G2B)입찰참가자격 등록을 한 자이어야 하며 미등록업체는 견적서 개찰일 전일까지
      국가종합전자조달시스템 입찰참가자격 등록 규정에 따라 조달청에 입찰참가자격을 등록하고 전자 입찰 시스템을 이용하여 견적서를
      제출하여야 합니다. </t>
    </r>
    <r>
      <rPr>
        <b/>
        <sz val="14"/>
        <color theme="1"/>
        <rFont val="맑은 고딕"/>
        <family val="3"/>
        <charset val="129"/>
        <scheme val="minor"/>
      </rPr>
      <t>또한 기존 등록업체도 입찰 참가자격 등록사항에 변동이 있는 경우에는 입찰참가 전에 미리 변경등록을 하여야 합니다.</t>
    </r>
    <r>
      <rPr>
        <sz val="14"/>
        <color theme="1"/>
        <rFont val="맑은 고딕"/>
        <family val="3"/>
        <charset val="129"/>
        <scheme val="minor"/>
      </rPr>
      <t xml:space="preserve">
</t>
    </r>
    <phoneticPr fontId="8" type="noConversion"/>
  </si>
  <si>
    <t xml:space="preserve">   입찰(견적제출)에 참가하고자 하는 자는 공고의 내용 및 다음의 규정을 숙지하여야 하며 숙지하지 못함에 대한 책임은 입찰자에게 있습니다.</t>
    <phoneticPr fontId="8" type="noConversion"/>
  </si>
  <si>
    <t xml:space="preserve">      【본 입찰은 전자입찰 입찰자 신원확인제도가 적용됨에 따라 개인인증서를 보유한 대표자 또는 입찰대리인만이 입찰서 제출이 가능합니다】
  ○ 견적서의 제출 확인은 국가종합 전자조달 전자입찰 시스템 웹 송신함에서 확인하시기 바랍니다.</t>
    <phoneticPr fontId="8" type="noConversion"/>
  </si>
  <si>
    <t>(법령·계약예규 등) 국가법령정보센터(http://www.law.go.kr)에서 검색</t>
    <phoneticPr fontId="8" type="noConversion"/>
  </si>
  <si>
    <t>기타공사</t>
    <phoneticPr fontId="8" type="noConversion"/>
  </si>
  <si>
    <t>가로(보안)등1권역(신태인외3)유지보수공사(2차)</t>
    <phoneticPr fontId="8" type="noConversion"/>
  </si>
  <si>
    <t>2027.1.31까지</t>
    <phoneticPr fontId="8" type="noConversion"/>
  </si>
  <si>
    <t>도시과</t>
    <phoneticPr fontId="8" type="noConversion"/>
  </si>
  <si>
    <t>도시정비</t>
    <phoneticPr fontId="8" type="noConversion"/>
  </si>
  <si>
    <t>장일경</t>
    <phoneticPr fontId="8" type="noConversion"/>
  </si>
  <si>
    <t>전기공사업</t>
    <phoneticPr fontId="8" type="noConversion"/>
  </si>
  <si>
    <r>
      <rPr>
        <b/>
        <sz val="14"/>
        <color theme="1"/>
        <rFont val="맑은 고딕"/>
        <family val="3"/>
        <charset val="129"/>
        <scheme val="minor"/>
      </rPr>
      <t>3. 수의견적 제출자격</t>
    </r>
    <r>
      <rPr>
        <sz val="14"/>
        <color theme="1"/>
        <rFont val="맑은 고딕"/>
        <family val="3"/>
        <charset val="129"/>
        <scheme val="minor"/>
      </rPr>
      <t xml:space="preserve">
  ○ 지방자치단체를 당사자로 하는 계약에 관한 법률 시행령 제13조 및 동법시행규칙 제14조에 의한 자격을 갖추고 동법 시행령 92조에 
      해당되지 않아야 합니다.
  ○ </t>
    </r>
    <r>
      <rPr>
        <b/>
        <sz val="14"/>
        <color rgb="FF0000FF"/>
        <rFont val="맑은 고딕"/>
        <family val="3"/>
        <charset val="129"/>
        <scheme val="minor"/>
      </rPr>
      <t>현장대리인이 상주할 수 있고, 고소작업차량(굴절식, 직진식) 보유 업체이어야 하며, 계약일 전 해당 공사에 대한 계약 특수조건 및 설계서를 열람 후                         투찰하셔야 하며 미숙지에 대한 책임은 입찰자(낙찰자)에게 있습니다.</t>
    </r>
    <r>
      <rPr>
        <sz val="14"/>
        <color theme="1"/>
        <rFont val="맑은 고딕"/>
        <family val="3"/>
        <charset val="129"/>
        <scheme val="minor"/>
      </rPr>
      <t xml:space="preserve">
</t>
    </r>
    <phoneticPr fontId="8" type="noConversion"/>
  </si>
  <si>
    <t>가로(보안)등2권역(태인외4)유지보수공사(2차)</t>
    <phoneticPr fontId="8" type="noConversion"/>
  </si>
  <si>
    <t>가로(보안)등3권역(고부면외3)유지보수공사(2차)</t>
    <phoneticPr fontId="8" type="noConversion"/>
  </si>
  <si>
    <t>가로(보안)등4권역(북면외3)유지보수공사(2차)</t>
    <phoneticPr fontId="8" type="noConversion"/>
  </si>
  <si>
    <t>가로(보안)등5권역(수성외5)유지보수공사(2차)</t>
    <phoneticPr fontId="8"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</si>
</sst>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 #,##0_-;_-* &quot;-&quot;_-;_-@_-"/>
    <numFmt numFmtId="176" formatCode="[$-F800]dddd\,\ mmmm\ dd\,\ yyyy"/>
    <numFmt numFmtId="177" formatCode="&quot;금&quot;#,###,###,###,###&quot;원&quot;"/>
    <numFmt numFmtId="178" formatCode="h&quot;시&quot;\ mm&quot;분&quot;;@"/>
    <numFmt numFmtId="179" formatCode="###&quot;일&quot;"/>
    <numFmt numFmtId="180" formatCode="&quot;063-539-&quot;####"/>
    <numFmt numFmtId="181" formatCode="####&quot;호&quot;"/>
  </numFmts>
  <fonts count="29" x14ac:knownFonts="1">
    <font>
      <sz val="11"/>
      <color theme="1"/>
      <name val="맑은 고딕"/>
      <family val="2"/>
      <charset val="129"/>
      <scheme val="minor"/>
    </font>
    <font>
      <sz val="11"/>
      <color theme="1"/>
      <name val="맑은 고딕"/>
      <family val="2"/>
      <charset val="129"/>
      <scheme val="minor"/>
    </font>
    <font>
      <sz val="11"/>
      <color theme="0"/>
      <name val="맑은 고딕"/>
      <family val="2"/>
      <charset val="129"/>
      <scheme val="minor"/>
    </font>
    <font>
      <b/>
      <sz val="14"/>
      <color rgb="FF000000"/>
      <name val="맑은 고딕"/>
      <family val="3"/>
      <charset val="129"/>
      <scheme val="minor"/>
    </font>
    <font>
      <b/>
      <sz val="10"/>
      <color rgb="FF000000"/>
      <name val="굴림체"/>
      <family val="3"/>
      <charset val="129"/>
    </font>
    <font>
      <b/>
      <sz val="12"/>
      <color rgb="FF0000FF"/>
      <name val="맑은 고딕"/>
      <family val="3"/>
      <charset val="129"/>
      <scheme val="minor"/>
    </font>
    <font>
      <b/>
      <sz val="14"/>
      <color rgb="FF0000FF"/>
      <name val="맑은 고딕"/>
      <family val="3"/>
      <charset val="129"/>
      <scheme val="minor"/>
    </font>
    <font>
      <sz val="14"/>
      <color rgb="FF000000"/>
      <name val="맑은 고딕"/>
      <family val="3"/>
      <charset val="129"/>
      <scheme val="minor"/>
    </font>
    <font>
      <sz val="8"/>
      <name val="맑은 고딕"/>
      <family val="2"/>
      <charset val="129"/>
      <scheme val="minor"/>
    </font>
    <font>
      <b/>
      <sz val="20"/>
      <color theme="1"/>
      <name val="맑은 고딕"/>
      <family val="3"/>
      <charset val="129"/>
      <scheme val="minor"/>
    </font>
    <font>
      <sz val="11"/>
      <color theme="1"/>
      <name val="HY견명조"/>
      <family val="1"/>
      <charset val="129"/>
    </font>
    <font>
      <b/>
      <sz val="14"/>
      <color theme="1"/>
      <name val="맑은 고딕"/>
      <family val="3"/>
      <charset val="129"/>
      <scheme val="major"/>
    </font>
    <font>
      <sz val="14"/>
      <color theme="1"/>
      <name val="맑은 고딕"/>
      <family val="3"/>
      <charset val="129"/>
      <scheme val="minor"/>
    </font>
    <font>
      <b/>
      <sz val="14"/>
      <color theme="1"/>
      <name val="맑은 고딕"/>
      <family val="3"/>
      <charset val="129"/>
      <scheme val="minor"/>
    </font>
    <font>
      <b/>
      <sz val="14"/>
      <color rgb="FF000000"/>
      <name val="새굴림"/>
      <family val="1"/>
      <charset val="129"/>
    </font>
    <font>
      <sz val="14"/>
      <color rgb="FF000000"/>
      <name val="새굴림"/>
      <family val="1"/>
      <charset val="129"/>
    </font>
    <font>
      <b/>
      <u/>
      <sz val="14"/>
      <color rgb="FF0000FF"/>
      <name val="맑은 고딕"/>
      <family val="3"/>
      <charset val="129"/>
      <scheme val="minor"/>
    </font>
    <font>
      <sz val="14"/>
      <name val="맑은 고딕"/>
      <family val="3"/>
      <charset val="129"/>
      <scheme val="minor"/>
    </font>
    <font>
      <b/>
      <sz val="28"/>
      <color theme="1"/>
      <name val="맑은 고딕"/>
      <family val="3"/>
      <charset val="129"/>
      <scheme val="minor"/>
    </font>
    <font>
      <b/>
      <sz val="24"/>
      <color theme="1"/>
      <name val="맑은 고딕"/>
      <family val="3"/>
      <charset val="129"/>
      <scheme val="minor"/>
    </font>
    <font>
      <b/>
      <sz val="14"/>
      <name val="맑은 고딕"/>
      <family val="3"/>
      <charset val="129"/>
      <scheme val="minor"/>
    </font>
    <font>
      <b/>
      <sz val="14"/>
      <color rgb="FFFF0000"/>
      <name val="맑은 고딕"/>
      <family val="3"/>
      <charset val="129"/>
      <scheme val="minor"/>
    </font>
    <font>
      <b/>
      <sz val="14"/>
      <name val="한컴 고딕"/>
      <family val="3"/>
      <charset val="129"/>
    </font>
    <font>
      <sz val="14"/>
      <name val="한컴 고딕"/>
      <family val="3"/>
      <charset val="129"/>
    </font>
    <font>
      <sz val="14"/>
      <name val="Segoe UI Symbol"/>
      <family val="3"/>
    </font>
    <font>
      <b/>
      <sz val="14"/>
      <name val="새굴림"/>
      <family val="1"/>
      <charset val="129"/>
    </font>
    <font>
      <sz val="14"/>
      <color theme="1"/>
      <name val="Tahoma"/>
      <family val="3"/>
      <charset val="1"/>
    </font>
    <font>
      <sz val="14"/>
      <color theme="1"/>
      <name val="맑은 고딕"/>
      <family val="3"/>
      <charset val="129"/>
    </font>
    <font>
      <sz val="16"/>
      <color theme="1"/>
      <name val="맑은 고딕"/>
      <family val="3"/>
      <charset val="129"/>
      <scheme val="minor"/>
    </font>
  </fonts>
  <fills count="5">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4.9989318521683403E-2"/>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alignment vertical="center"/>
    </xf>
    <xf numFmtId="41" fontId="1" fillId="0" borderId="0" applyFont="0" applyFill="0" applyBorder="0" applyAlignment="0" applyProtection="0">
      <alignment vertical="center"/>
    </xf>
  </cellStyleXfs>
  <cellXfs count="105">
    <xf numFmtId="0" fontId="0" fillId="0" borderId="0" xfId="0">
      <alignment vertical="center"/>
    </xf>
    <xf numFmtId="0" fontId="4" fillId="0" borderId="0" xfId="0" applyFont="1" applyAlignment="1">
      <alignment horizontal="justify" vertical="center"/>
    </xf>
    <xf numFmtId="0" fontId="3" fillId="0" borderId="0" xfId="0" applyFont="1" applyAlignment="1">
      <alignment horizontal="left" vertical="center"/>
    </xf>
    <xf numFmtId="0" fontId="5" fillId="0" borderId="0" xfId="0" applyFont="1" applyAlignment="1">
      <alignment horizontal="left" vertical="center"/>
    </xf>
    <xf numFmtId="0" fontId="10" fillId="0" borderId="0" xfId="0" applyFont="1">
      <alignment vertical="center"/>
    </xf>
    <xf numFmtId="0" fontId="6" fillId="0" borderId="0" xfId="0" applyFont="1" applyAlignment="1">
      <alignment horizontal="left" vertical="center"/>
    </xf>
    <xf numFmtId="0" fontId="2" fillId="3" borderId="0" xfId="0" applyFont="1" applyFill="1">
      <alignment vertical="center"/>
    </xf>
    <xf numFmtId="0" fontId="14" fillId="0" borderId="0" xfId="0" applyFont="1" applyBorder="1" applyAlignment="1">
      <alignment horizontal="center" vertical="center" wrapText="1"/>
    </xf>
    <xf numFmtId="0" fontId="15" fillId="0" borderId="1" xfId="0" applyFont="1" applyBorder="1" applyAlignment="1">
      <alignment horizontal="center" vertical="center" shrinkToFit="1"/>
    </xf>
    <xf numFmtId="177" fontId="7" fillId="0" borderId="1" xfId="0" applyNumberFormat="1" applyFont="1" applyBorder="1" applyAlignment="1">
      <alignment horizontal="right" vertical="center" shrinkToFit="1"/>
    </xf>
    <xf numFmtId="177" fontId="7" fillId="0" borderId="1" xfId="1" applyNumberFormat="1" applyFont="1" applyBorder="1" applyAlignment="1">
      <alignment horizontal="right" vertical="center" shrinkToFit="1"/>
    </xf>
    <xf numFmtId="0" fontId="7" fillId="0" borderId="0" xfId="0" applyFont="1" applyBorder="1" applyAlignment="1">
      <alignment horizontal="center" vertical="center" wrapText="1"/>
    </xf>
    <xf numFmtId="0" fontId="13" fillId="0" borderId="0" xfId="0" applyFont="1">
      <alignment vertical="center"/>
    </xf>
    <xf numFmtId="181" fontId="11" fillId="0" borderId="0" xfId="0" applyNumberFormat="1" applyFont="1" applyAlignment="1">
      <alignment horizontal="left" vertical="center"/>
    </xf>
    <xf numFmtId="180" fontId="17" fillId="0" borderId="1" xfId="0" applyNumberFormat="1" applyFont="1" applyBorder="1" applyAlignment="1">
      <alignment horizontal="center" vertical="center" shrinkToFit="1"/>
    </xf>
    <xf numFmtId="0" fontId="3" fillId="2" borderId="1" xfId="0" applyFont="1" applyFill="1" applyBorder="1" applyAlignment="1">
      <alignment horizontal="center" vertical="center" wrapText="1"/>
    </xf>
    <xf numFmtId="0" fontId="19" fillId="0" borderId="0" xfId="0" applyFont="1" applyAlignment="1">
      <alignment horizontal="center" vertical="center"/>
    </xf>
    <xf numFmtId="0" fontId="28" fillId="4" borderId="1" xfId="0" applyFont="1" applyFill="1" applyBorder="1" applyAlignment="1">
      <alignment horizontal="center" vertical="center"/>
    </xf>
    <xf numFmtId="0" fontId="28" fillId="4" borderId="1" xfId="0" applyFont="1" applyFill="1" applyBorder="1" applyAlignment="1">
      <alignment horizontal="center" vertical="center" wrapText="1"/>
    </xf>
    <xf numFmtId="0" fontId="2" fillId="0" borderId="0" xfId="0" applyFont="1">
      <alignment vertical="center"/>
    </xf>
    <xf numFmtId="177" fontId="17" fillId="0" borderId="1" xfId="0" applyNumberFormat="1" applyFont="1" applyBorder="1" applyAlignment="1">
      <alignment horizontal="center" vertical="center" shrinkToFit="1"/>
    </xf>
    <xf numFmtId="0" fontId="15" fillId="0" borderId="0" xfId="0" applyFont="1" applyBorder="1" applyAlignment="1">
      <alignment horizontal="center" vertical="center" shrinkToFit="1"/>
    </xf>
    <xf numFmtId="177" fontId="7" fillId="0" borderId="0" xfId="0" applyNumberFormat="1" applyFont="1" applyBorder="1" applyAlignment="1">
      <alignment horizontal="right" vertical="center" shrinkToFit="1"/>
    </xf>
    <xf numFmtId="177" fontId="16" fillId="0" borderId="0" xfId="0" applyNumberFormat="1" applyFont="1" applyBorder="1" applyAlignment="1">
      <alignment horizontal="center" vertical="center" wrapText="1" shrinkToFit="1"/>
    </xf>
    <xf numFmtId="179" fontId="17" fillId="0" borderId="0" xfId="0" applyNumberFormat="1" applyFont="1" applyBorder="1" applyAlignment="1">
      <alignment horizontal="center" vertical="center" shrinkToFit="1"/>
    </xf>
    <xf numFmtId="180" fontId="17" fillId="0" borderId="0" xfId="0" applyNumberFormat="1" applyFont="1" applyBorder="1" applyAlignment="1">
      <alignment horizontal="center" vertical="center" shrinkToFit="1"/>
    </xf>
    <xf numFmtId="0" fontId="6" fillId="0" borderId="0" xfId="0" applyFont="1" applyBorder="1" applyAlignment="1">
      <alignment horizontal="center" vertical="center" wrapText="1"/>
    </xf>
    <xf numFmtId="181" fontId="0" fillId="0" borderId="0" xfId="0" applyNumberFormat="1">
      <alignment vertical="center"/>
    </xf>
    <xf numFmtId="0" fontId="12" fillId="0" borderId="0" xfId="0" applyFont="1" applyAlignment="1">
      <alignment horizontal="left" vertical="top" wrapText="1"/>
    </xf>
    <xf numFmtId="177" fontId="17" fillId="0" borderId="1" xfId="0" applyNumberFormat="1" applyFont="1" applyBorder="1" applyAlignment="1">
      <alignment horizontal="center" vertical="center" shrinkToFit="1"/>
    </xf>
    <xf numFmtId="177" fontId="16" fillId="0" borderId="5" xfId="0" applyNumberFormat="1" applyFont="1" applyBorder="1" applyAlignment="1">
      <alignment horizontal="center" vertical="center" wrapText="1" shrinkToFit="1"/>
    </xf>
    <xf numFmtId="177" fontId="16" fillId="0" borderId="7" xfId="0" applyNumberFormat="1" applyFont="1" applyBorder="1" applyAlignment="1">
      <alignment horizontal="center" vertical="center" wrapText="1" shrinkToFit="1"/>
    </xf>
    <xf numFmtId="177" fontId="16" fillId="0" borderId="8" xfId="0" applyNumberFormat="1" applyFont="1" applyBorder="1" applyAlignment="1">
      <alignment horizontal="center" vertical="center" wrapText="1" shrinkToFit="1"/>
    </xf>
    <xf numFmtId="177" fontId="16" fillId="0" borderId="9" xfId="0" applyNumberFormat="1" applyFont="1" applyBorder="1" applyAlignment="1">
      <alignment horizontal="center" vertical="center" wrapText="1" shrinkToFit="1"/>
    </xf>
    <xf numFmtId="177" fontId="16" fillId="0" borderId="10" xfId="0" applyNumberFormat="1" applyFont="1" applyBorder="1" applyAlignment="1">
      <alignment horizontal="center" vertical="center" wrapText="1" shrinkToFit="1"/>
    </xf>
    <xf numFmtId="177" fontId="16" fillId="0" borderId="12" xfId="0" applyNumberFormat="1" applyFont="1" applyBorder="1" applyAlignment="1">
      <alignment horizontal="center" vertical="center" wrapText="1" shrinkToFit="1"/>
    </xf>
    <xf numFmtId="177" fontId="17" fillId="0" borderId="13" xfId="0" applyNumberFormat="1" applyFont="1" applyBorder="1" applyAlignment="1">
      <alignment horizontal="center" vertical="center" wrapText="1" shrinkToFit="1"/>
    </xf>
    <xf numFmtId="177" fontId="17" fillId="0" borderId="15" xfId="0" applyNumberFormat="1" applyFont="1" applyBorder="1" applyAlignment="1">
      <alignment horizontal="center" vertical="center" wrapText="1" shrinkToFit="1"/>
    </xf>
    <xf numFmtId="0" fontId="6" fillId="0" borderId="13" xfId="0" applyFont="1" applyBorder="1" applyAlignment="1">
      <alignment horizontal="center" vertical="center" wrapText="1"/>
    </xf>
    <xf numFmtId="0" fontId="6" fillId="0" borderId="14" xfId="0" applyFont="1" applyBorder="1" applyAlignment="1">
      <alignment horizontal="center" vertical="center" wrapText="1"/>
    </xf>
    <xf numFmtId="0" fontId="6" fillId="0" borderId="15" xfId="0" applyFont="1" applyBorder="1" applyAlignment="1">
      <alignment horizontal="center" vertical="center" wrapText="1"/>
    </xf>
    <xf numFmtId="179" fontId="17" fillId="0" borderId="1" xfId="0" applyNumberFormat="1" applyFont="1" applyBorder="1" applyAlignment="1">
      <alignment horizontal="center" vertical="center" shrinkToFit="1"/>
    </xf>
    <xf numFmtId="0" fontId="25"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7" fillId="3" borderId="13" xfId="0" applyFont="1" applyFill="1" applyBorder="1" applyAlignment="1">
      <alignment horizontal="center" vertical="center" wrapText="1"/>
    </xf>
    <xf numFmtId="0" fontId="7" fillId="3" borderId="14" xfId="0" applyFont="1" applyFill="1" applyBorder="1" applyAlignment="1">
      <alignment horizontal="center" vertical="center" wrapText="1"/>
    </xf>
    <xf numFmtId="0" fontId="7" fillId="3" borderId="15" xfId="0" applyFont="1" applyFill="1" applyBorder="1" applyAlignment="1">
      <alignment horizontal="center" vertical="center" wrapText="1"/>
    </xf>
    <xf numFmtId="0" fontId="3" fillId="0" borderId="0" xfId="0" applyFont="1" applyAlignment="1">
      <alignment horizontal="center" vertical="center"/>
    </xf>
    <xf numFmtId="0" fontId="19" fillId="0" borderId="0" xfId="0" applyFont="1" applyAlignment="1">
      <alignment horizontal="center" vertical="center"/>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shrinkToFit="1"/>
    </xf>
    <xf numFmtId="0" fontId="22" fillId="4" borderId="5" xfId="0" applyFont="1" applyFill="1" applyBorder="1" applyAlignment="1">
      <alignment horizontal="left" vertical="center" wrapText="1"/>
    </xf>
    <xf numFmtId="0" fontId="22" fillId="4" borderId="6" xfId="0" applyFont="1" applyFill="1" applyBorder="1" applyAlignment="1">
      <alignment horizontal="left" vertical="center" wrapText="1"/>
    </xf>
    <xf numFmtId="0" fontId="22" fillId="4" borderId="7" xfId="0" applyFont="1" applyFill="1" applyBorder="1" applyAlignment="1">
      <alignment horizontal="left" vertical="center" wrapText="1"/>
    </xf>
    <xf numFmtId="0" fontId="23" fillId="4" borderId="8" xfId="0" applyFont="1" applyFill="1" applyBorder="1" applyAlignment="1">
      <alignment horizontal="center" vertical="center"/>
    </xf>
    <xf numFmtId="0" fontId="23" fillId="4" borderId="0" xfId="0" applyFont="1" applyFill="1" applyBorder="1" applyAlignment="1">
      <alignment horizontal="center" vertical="center"/>
    </xf>
    <xf numFmtId="0" fontId="23" fillId="4" borderId="9" xfId="0" applyFont="1" applyFill="1" applyBorder="1" applyAlignment="1">
      <alignment horizontal="center" vertical="center"/>
    </xf>
    <xf numFmtId="0" fontId="23" fillId="4" borderId="8" xfId="0" applyFont="1" applyFill="1" applyBorder="1" applyAlignment="1">
      <alignment horizontal="left" vertical="center"/>
    </xf>
    <xf numFmtId="0" fontId="23" fillId="4" borderId="0" xfId="0" applyFont="1" applyFill="1" applyBorder="1" applyAlignment="1">
      <alignment horizontal="left" vertical="center"/>
    </xf>
    <xf numFmtId="0" fontId="23" fillId="4" borderId="9" xfId="0" applyFont="1" applyFill="1" applyBorder="1" applyAlignment="1">
      <alignment horizontal="left" vertical="center"/>
    </xf>
    <xf numFmtId="0" fontId="23" fillId="4" borderId="10" xfId="0" applyFont="1" applyFill="1" applyBorder="1" applyAlignment="1">
      <alignment horizontal="left" vertical="center" wrapText="1"/>
    </xf>
    <xf numFmtId="0" fontId="23" fillId="4" borderId="11" xfId="0" applyFont="1" applyFill="1" applyBorder="1" applyAlignment="1">
      <alignment horizontal="left" vertical="center" wrapText="1"/>
    </xf>
    <xf numFmtId="0" fontId="23" fillId="4" borderId="12" xfId="0" applyFont="1" applyFill="1" applyBorder="1" applyAlignment="1">
      <alignment horizontal="left" vertical="center" wrapText="1"/>
    </xf>
    <xf numFmtId="0" fontId="22" fillId="4" borderId="8" xfId="0" applyFont="1" applyFill="1" applyBorder="1" applyAlignment="1">
      <alignment horizontal="left" vertical="center" wrapText="1"/>
    </xf>
    <xf numFmtId="0" fontId="22" fillId="4" borderId="0" xfId="0" applyFont="1" applyFill="1" applyBorder="1" applyAlignment="1">
      <alignment horizontal="left" vertical="center" wrapText="1"/>
    </xf>
    <xf numFmtId="0" fontId="22" fillId="4" borderId="9" xfId="0" applyFont="1" applyFill="1" applyBorder="1" applyAlignment="1">
      <alignment horizontal="left" vertical="center" wrapText="1"/>
    </xf>
    <xf numFmtId="0" fontId="23" fillId="4" borderId="8" xfId="0" applyFont="1" applyFill="1" applyBorder="1" applyAlignment="1">
      <alignment horizontal="left" vertical="center" wrapText="1"/>
    </xf>
    <xf numFmtId="0" fontId="23" fillId="4" borderId="0" xfId="0" applyFont="1" applyFill="1" applyBorder="1" applyAlignment="1">
      <alignment horizontal="left" vertical="center" wrapText="1"/>
    </xf>
    <xf numFmtId="0" fontId="23" fillId="4" borderId="9" xfId="0" applyFont="1" applyFill="1" applyBorder="1" applyAlignment="1">
      <alignment horizontal="left" vertical="center" wrapText="1"/>
    </xf>
    <xf numFmtId="177" fontId="16" fillId="0" borderId="1" xfId="0" applyNumberFormat="1" applyFont="1" applyBorder="1" applyAlignment="1">
      <alignment horizontal="center" vertical="center" wrapText="1" shrinkToFit="1"/>
    </xf>
    <xf numFmtId="177" fontId="17" fillId="0" borderId="1" xfId="0" applyNumberFormat="1" applyFont="1" applyBorder="1" applyAlignment="1">
      <alignment horizontal="center" vertical="center" wrapText="1" shrinkToFit="1"/>
    </xf>
    <xf numFmtId="177" fontId="17" fillId="0" borderId="1" xfId="0" applyNumberFormat="1" applyFont="1" applyBorder="1" applyAlignment="1">
      <alignment horizontal="center" vertical="center" shrinkToFit="1"/>
    </xf>
    <xf numFmtId="0" fontId="18" fillId="0" borderId="0" xfId="0" applyFont="1" applyAlignment="1">
      <alignment horizontal="center" vertical="top"/>
    </xf>
    <xf numFmtId="0" fontId="12" fillId="0" borderId="0" xfId="0" applyFont="1" applyAlignment="1">
      <alignment horizontal="left" vertical="top" wrapText="1"/>
    </xf>
    <xf numFmtId="31" fontId="9" fillId="0" borderId="0" xfId="0" applyNumberFormat="1" applyFont="1" applyAlignment="1">
      <alignment horizontal="center" vertical="center" wrapText="1"/>
    </xf>
    <xf numFmtId="0" fontId="20" fillId="2" borderId="2" xfId="0" applyFont="1" applyFill="1" applyBorder="1" applyAlignment="1">
      <alignment horizontal="center" vertical="center"/>
    </xf>
    <xf numFmtId="0" fontId="20" fillId="2" borderId="3" xfId="0" applyFont="1" applyFill="1" applyBorder="1" applyAlignment="1">
      <alignment horizontal="center" vertical="center"/>
    </xf>
    <xf numFmtId="0" fontId="20" fillId="2" borderId="4" xfId="0" applyFont="1" applyFill="1" applyBorder="1" applyAlignment="1">
      <alignment horizontal="center" vertical="center"/>
    </xf>
    <xf numFmtId="0" fontId="13" fillId="2" borderId="2" xfId="0" applyFont="1" applyFill="1" applyBorder="1" applyAlignment="1">
      <alignment horizontal="center" vertical="center"/>
    </xf>
    <xf numFmtId="0" fontId="13" fillId="2" borderId="4" xfId="0" applyFont="1" applyFill="1" applyBorder="1" applyAlignment="1">
      <alignment horizontal="center" vertical="center"/>
    </xf>
    <xf numFmtId="0" fontId="13" fillId="2" borderId="3" xfId="0" applyFont="1" applyFill="1" applyBorder="1" applyAlignment="1">
      <alignment horizontal="center" vertical="center"/>
    </xf>
    <xf numFmtId="176" fontId="21" fillId="0" borderId="2" xfId="0" applyNumberFormat="1" applyFont="1" applyBorder="1" applyAlignment="1">
      <alignment horizontal="center" vertical="center"/>
    </xf>
    <xf numFmtId="176" fontId="21" fillId="0" borderId="3" xfId="0" applyNumberFormat="1" applyFont="1" applyBorder="1" applyAlignment="1">
      <alignment horizontal="center" vertical="center"/>
    </xf>
    <xf numFmtId="176" fontId="21" fillId="0" borderId="4" xfId="0" applyNumberFormat="1" applyFont="1" applyBorder="1" applyAlignment="1">
      <alignment horizontal="center" vertical="center"/>
    </xf>
    <xf numFmtId="0" fontId="21" fillId="0" borderId="2" xfId="0" applyFont="1" applyBorder="1" applyAlignment="1">
      <alignment horizontal="center" vertical="center"/>
    </xf>
    <xf numFmtId="0" fontId="21" fillId="0" borderId="3" xfId="0" applyFont="1" applyBorder="1" applyAlignment="1">
      <alignment horizontal="center" vertical="center"/>
    </xf>
    <xf numFmtId="0" fontId="21" fillId="0" borderId="4" xfId="0" applyFont="1" applyBorder="1" applyAlignment="1">
      <alignment horizontal="center" vertical="center"/>
    </xf>
    <xf numFmtId="178" fontId="21" fillId="0" borderId="2" xfId="0" applyNumberFormat="1" applyFont="1" applyBorder="1" applyAlignment="1">
      <alignment horizontal="center" vertical="center"/>
    </xf>
    <xf numFmtId="178" fontId="21" fillId="0" borderId="4" xfId="0" applyNumberFormat="1" applyFont="1" applyBorder="1" applyAlignment="1">
      <alignment horizontal="center" vertical="center"/>
    </xf>
    <xf numFmtId="178" fontId="12" fillId="0" borderId="2" xfId="0" applyNumberFormat="1" applyFont="1" applyBorder="1" applyAlignment="1">
      <alignment horizontal="center" vertical="center"/>
    </xf>
    <xf numFmtId="178" fontId="12" fillId="0" borderId="4" xfId="0" applyNumberFormat="1" applyFont="1" applyBorder="1" applyAlignment="1">
      <alignment horizontal="center" vertical="center"/>
    </xf>
    <xf numFmtId="0" fontId="20" fillId="0" borderId="2" xfId="0" applyFont="1" applyBorder="1" applyAlignment="1">
      <alignment horizontal="center" vertical="center"/>
    </xf>
    <xf numFmtId="0" fontId="20" fillId="0" borderId="3" xfId="0" applyFont="1" applyBorder="1" applyAlignment="1">
      <alignment horizontal="center" vertical="center"/>
    </xf>
    <xf numFmtId="0" fontId="20" fillId="0" borderId="4" xfId="0" applyFont="1" applyBorder="1" applyAlignment="1">
      <alignment horizontal="center" vertical="center"/>
    </xf>
    <xf numFmtId="176" fontId="12" fillId="0" borderId="2" xfId="0" applyNumberFormat="1" applyFont="1" applyBorder="1" applyAlignment="1">
      <alignment horizontal="center" vertical="center"/>
    </xf>
    <xf numFmtId="176" fontId="12" fillId="0" borderId="3" xfId="0" applyNumberFormat="1" applyFont="1" applyBorder="1" applyAlignment="1">
      <alignment horizontal="center" vertical="center"/>
    </xf>
    <xf numFmtId="176" fontId="12" fillId="0" borderId="4" xfId="0" applyNumberFormat="1" applyFont="1" applyBorder="1" applyAlignment="1">
      <alignment horizontal="center" vertical="center"/>
    </xf>
    <xf numFmtId="0" fontId="6" fillId="0" borderId="0" xfId="0" applyFont="1" applyAlignment="1">
      <alignment horizontal="left" vertical="top" wrapText="1"/>
    </xf>
    <xf numFmtId="0" fontId="13" fillId="0" borderId="0" xfId="0" applyFont="1" applyBorder="1" applyAlignment="1">
      <alignment horizontal="left" vertical="top" wrapText="1"/>
    </xf>
    <xf numFmtId="0" fontId="7" fillId="0" borderId="1" xfId="0" applyFont="1" applyBorder="1" applyAlignment="1">
      <alignment horizontal="center" vertical="center" wrapText="1"/>
    </xf>
    <xf numFmtId="41" fontId="3" fillId="0" borderId="1" xfId="0" applyNumberFormat="1" applyFont="1" applyBorder="1" applyAlignment="1">
      <alignment horizontal="center" vertical="center" wrapText="1"/>
    </xf>
    <xf numFmtId="0" fontId="3" fillId="0" borderId="1" xfId="0" applyFont="1" applyBorder="1" applyAlignment="1">
      <alignment horizontal="center" vertical="center" wrapText="1"/>
    </xf>
    <xf numFmtId="41" fontId="7" fillId="0" borderId="13" xfId="1" applyNumberFormat="1" applyFont="1" applyBorder="1" applyAlignment="1">
      <alignment horizontal="center" vertical="center" wrapText="1"/>
    </xf>
    <xf numFmtId="41" fontId="7" fillId="0" borderId="14" xfId="1" applyNumberFormat="1" applyFont="1" applyBorder="1" applyAlignment="1">
      <alignment horizontal="center" vertical="center" wrapText="1"/>
    </xf>
    <xf numFmtId="41" fontId="7" fillId="0" borderId="15" xfId="1" applyNumberFormat="1" applyFont="1" applyBorder="1" applyAlignment="1">
      <alignment horizontal="center" vertical="center" wrapText="1"/>
    </xf>
  </cellXfs>
  <cellStyles count="2">
    <cellStyle name="쉼표 [0]" xfId="1" builtinId="6"/>
    <cellStyle name="표준"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489857</xdr:colOff>
          <xdr:row>58</xdr:row>
          <xdr:rowOff>13607</xdr:rowOff>
        </xdr:from>
        <xdr:to>
          <xdr:col>8</xdr:col>
          <xdr:colOff>2280557</xdr:colOff>
          <xdr:row>58</xdr:row>
          <xdr:rowOff>4785632</xdr:rowOff>
        </xdr:to>
        <xdr:pic>
          <xdr:nvPicPr>
            <xdr:cNvPr id="4" name="그림 3">
              <a:extLst>
                <a:ext uri="{FF2B5EF4-FFF2-40B4-BE49-F238E27FC236}">
                  <a16:creationId xmlns:a16="http://schemas.microsoft.com/office/drawing/2014/main" id="{6B3C8BA6-3688-42CD-8CAD-856D857C23E6}"/>
                </a:ext>
              </a:extLst>
            </xdr:cNvPr>
            <xdr:cNvPicPr>
              <a:picLocks noChangeAspect="1" noChangeArrowheads="1"/>
              <a:extLst>
                <a:ext uri="{84589F7E-364E-4C9E-8A38-B11213B215E9}">
                  <a14:cameraTool cellRange="Sheet1!$B$1:$J$21" spid="_x0000_s2841"/>
                </a:ext>
              </a:extLst>
            </xdr:cNvPicPr>
          </xdr:nvPicPr>
          <xdr:blipFill>
            <a:blip xmlns:r="http://schemas.openxmlformats.org/officeDocument/2006/relationships" r:embed="rId1"/>
            <a:srcRect/>
            <a:stretch>
              <a:fillRect/>
            </a:stretch>
          </xdr:blipFill>
          <xdr:spPr bwMode="auto">
            <a:xfrm>
              <a:off x="489857" y="21989143"/>
              <a:ext cx="11410950" cy="4772025"/>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howOutlineSymbols="0"/>
    <pageSetUpPr fitToPage="1"/>
  </sheetPr>
  <dimension ref="A1:M88"/>
  <sheetViews>
    <sheetView showGridLines="0" tabSelected="1" showOutlineSymbols="0" view="pageBreakPreview" zoomScale="85" zoomScaleNormal="70" zoomScaleSheetLayoutView="85" zoomScalePageLayoutView="25" workbookViewId="0">
      <selection activeCell="D23" sqref="D23"/>
    </sheetView>
  </sheetViews>
  <sheetFormatPr defaultRowHeight="16.5" outlineLevelRow="1" x14ac:dyDescent="0.3"/>
  <cols>
    <col min="1" max="1" width="13.5" customWidth="1"/>
    <col min="2" max="2" width="23.875" customWidth="1"/>
    <col min="3" max="3" width="16.5" customWidth="1"/>
    <col min="4" max="4" width="20.625" customWidth="1"/>
    <col min="5" max="5" width="9.125" customWidth="1"/>
    <col min="6" max="6" width="13" customWidth="1"/>
    <col min="7" max="7" width="10.625" customWidth="1"/>
    <col min="8" max="8" width="18.75" customWidth="1"/>
    <col min="9" max="9" width="37.25" customWidth="1"/>
    <col min="10" max="10" width="4.5" customWidth="1"/>
  </cols>
  <sheetData>
    <row r="1" spans="1:12" ht="41.25" customHeight="1" x14ac:dyDescent="0.3">
      <c r="A1" s="47" t="s">
        <v>79</v>
      </c>
      <c r="B1" s="47"/>
      <c r="C1" s="13">
        <v>1376</v>
      </c>
      <c r="D1" s="12"/>
      <c r="L1" s="27" t="str">
        <f>$A$1&amp;$C$1&amp;"호"</f>
        <v>정읍시 공고 제2026-1376호</v>
      </c>
    </row>
    <row r="2" spans="1:12" ht="21.75" hidden="1" customHeight="1" x14ac:dyDescent="0.3">
      <c r="A2" s="1" t="s">
        <v>0</v>
      </c>
    </row>
    <row r="3" spans="1:12" ht="35.25" customHeight="1" x14ac:dyDescent="0.3">
      <c r="A3" s="48" t="s">
        <v>20</v>
      </c>
      <c r="B3" s="48"/>
      <c r="C3" s="48"/>
      <c r="D3" s="48"/>
      <c r="E3" s="48"/>
      <c r="F3" s="48"/>
      <c r="G3" s="48"/>
      <c r="H3" s="48"/>
      <c r="I3" s="48"/>
    </row>
    <row r="4" spans="1:12" ht="24.75" customHeight="1" x14ac:dyDescent="0.3">
      <c r="A4" s="16"/>
      <c r="B4" s="16"/>
      <c r="C4" s="16"/>
      <c r="D4" s="16"/>
      <c r="E4" s="16"/>
      <c r="F4" s="16"/>
      <c r="G4" s="16"/>
      <c r="H4" s="16"/>
      <c r="I4" s="16"/>
    </row>
    <row r="5" spans="1:12" ht="23.25" customHeight="1" x14ac:dyDescent="0.3">
      <c r="A5" s="51" t="s">
        <v>87</v>
      </c>
      <c r="B5" s="52"/>
      <c r="C5" s="52"/>
      <c r="D5" s="52"/>
      <c r="E5" s="52"/>
      <c r="F5" s="52"/>
      <c r="G5" s="52"/>
      <c r="H5" s="52"/>
      <c r="I5" s="53"/>
    </row>
    <row r="6" spans="1:12" ht="20.25" customHeight="1" x14ac:dyDescent="0.3">
      <c r="A6" s="54" t="s">
        <v>36</v>
      </c>
      <c r="B6" s="55"/>
      <c r="C6" s="55"/>
      <c r="D6" s="55"/>
      <c r="E6" s="55"/>
      <c r="F6" s="55"/>
      <c r="G6" s="55"/>
      <c r="H6" s="55"/>
      <c r="I6" s="56"/>
    </row>
    <row r="7" spans="1:12" ht="24" customHeight="1" x14ac:dyDescent="0.3">
      <c r="A7" s="57" t="s">
        <v>72</v>
      </c>
      <c r="B7" s="58"/>
      <c r="C7" s="58"/>
      <c r="D7" s="58"/>
      <c r="E7" s="58"/>
      <c r="F7" s="58"/>
      <c r="G7" s="58"/>
      <c r="H7" s="58"/>
      <c r="I7" s="59"/>
    </row>
    <row r="8" spans="1:12" ht="24" customHeight="1" x14ac:dyDescent="0.3">
      <c r="A8" s="57" t="s">
        <v>40</v>
      </c>
      <c r="B8" s="58"/>
      <c r="C8" s="58"/>
      <c r="D8" s="58"/>
      <c r="E8" s="58"/>
      <c r="F8" s="58"/>
      <c r="G8" s="58"/>
      <c r="H8" s="58"/>
      <c r="I8" s="59"/>
    </row>
    <row r="9" spans="1:12" ht="24" customHeight="1" x14ac:dyDescent="0.3">
      <c r="A9" s="57" t="s">
        <v>41</v>
      </c>
      <c r="B9" s="58"/>
      <c r="C9" s="58"/>
      <c r="D9" s="58"/>
      <c r="E9" s="58"/>
      <c r="F9" s="58"/>
      <c r="G9" s="58"/>
      <c r="H9" s="58"/>
      <c r="I9" s="59"/>
    </row>
    <row r="10" spans="1:12" ht="24" customHeight="1" x14ac:dyDescent="0.3">
      <c r="A10" s="57" t="s">
        <v>42</v>
      </c>
      <c r="B10" s="58"/>
      <c r="C10" s="58"/>
      <c r="D10" s="58"/>
      <c r="E10" s="58"/>
      <c r="F10" s="58"/>
      <c r="G10" s="58"/>
      <c r="H10" s="58"/>
      <c r="I10" s="59"/>
    </row>
    <row r="11" spans="1:12" ht="24" customHeight="1" x14ac:dyDescent="0.3">
      <c r="A11" s="57" t="s">
        <v>43</v>
      </c>
      <c r="B11" s="58"/>
      <c r="C11" s="58"/>
      <c r="D11" s="58"/>
      <c r="E11" s="58"/>
      <c r="F11" s="58"/>
      <c r="G11" s="58"/>
      <c r="H11" s="58"/>
      <c r="I11" s="59"/>
    </row>
    <row r="12" spans="1:12" ht="28.5" customHeight="1" x14ac:dyDescent="0.3">
      <c r="A12" s="63" t="s">
        <v>39</v>
      </c>
      <c r="B12" s="64"/>
      <c r="C12" s="64"/>
      <c r="D12" s="64"/>
      <c r="E12" s="64"/>
      <c r="F12" s="64"/>
      <c r="G12" s="64"/>
      <c r="H12" s="64"/>
      <c r="I12" s="65"/>
    </row>
    <row r="13" spans="1:12" ht="22.5" customHeight="1" x14ac:dyDescent="0.3">
      <c r="A13" s="66" t="s">
        <v>89</v>
      </c>
      <c r="B13" s="67"/>
      <c r="C13" s="67"/>
      <c r="D13" s="67"/>
      <c r="E13" s="67"/>
      <c r="F13" s="67"/>
      <c r="G13" s="67"/>
      <c r="H13" s="67"/>
      <c r="I13" s="68"/>
    </row>
    <row r="14" spans="1:12" ht="22.5" customHeight="1" x14ac:dyDescent="0.3">
      <c r="A14" s="66" t="s">
        <v>37</v>
      </c>
      <c r="B14" s="67"/>
      <c r="C14" s="67"/>
      <c r="D14" s="67"/>
      <c r="E14" s="67"/>
      <c r="F14" s="67"/>
      <c r="G14" s="67"/>
      <c r="H14" s="67"/>
      <c r="I14" s="68"/>
    </row>
    <row r="15" spans="1:12" ht="22.5" customHeight="1" x14ac:dyDescent="0.3">
      <c r="A15" s="66" t="s">
        <v>60</v>
      </c>
      <c r="B15" s="67"/>
      <c r="C15" s="67"/>
      <c r="D15" s="67"/>
      <c r="E15" s="67"/>
      <c r="F15" s="67"/>
      <c r="G15" s="67"/>
      <c r="H15" s="67"/>
      <c r="I15" s="68"/>
    </row>
    <row r="16" spans="1:12" ht="22.5" customHeight="1" x14ac:dyDescent="0.3">
      <c r="A16" s="63" t="s">
        <v>38</v>
      </c>
      <c r="B16" s="64"/>
      <c r="C16" s="64"/>
      <c r="D16" s="64"/>
      <c r="E16" s="64"/>
      <c r="F16" s="64"/>
      <c r="G16" s="64"/>
      <c r="H16" s="64"/>
      <c r="I16" s="65"/>
    </row>
    <row r="17" spans="1:13" ht="22.5" customHeight="1" x14ac:dyDescent="0.3">
      <c r="A17" s="60" t="s">
        <v>44</v>
      </c>
      <c r="B17" s="61"/>
      <c r="C17" s="61"/>
      <c r="D17" s="61"/>
      <c r="E17" s="61"/>
      <c r="F17" s="61"/>
      <c r="G17" s="61"/>
      <c r="H17" s="61"/>
      <c r="I17" s="62"/>
    </row>
    <row r="18" spans="1:13" ht="35.25" customHeight="1" x14ac:dyDescent="0.3">
      <c r="A18" s="2" t="s">
        <v>50</v>
      </c>
      <c r="B18" s="4"/>
      <c r="C18" s="4"/>
      <c r="D18" s="4"/>
      <c r="E18" s="4"/>
      <c r="F18" s="4"/>
      <c r="G18" s="4"/>
      <c r="H18" s="4"/>
      <c r="I18" s="4"/>
    </row>
    <row r="19" spans="1:13" ht="20.25" x14ac:dyDescent="0.3">
      <c r="A19" s="49" t="s">
        <v>24</v>
      </c>
      <c r="B19" s="49" t="s">
        <v>1</v>
      </c>
      <c r="C19" s="49" t="s">
        <v>2</v>
      </c>
      <c r="D19" s="49"/>
      <c r="E19" s="49" t="s">
        <v>17</v>
      </c>
      <c r="F19" s="49"/>
      <c r="G19" s="15" t="s">
        <v>18</v>
      </c>
      <c r="H19" s="50" t="s">
        <v>5</v>
      </c>
      <c r="I19" s="49" t="s">
        <v>52</v>
      </c>
    </row>
    <row r="20" spans="1:13" ht="20.25" x14ac:dyDescent="0.3">
      <c r="A20" s="49"/>
      <c r="B20" s="49"/>
      <c r="C20" s="49"/>
      <c r="D20" s="49"/>
      <c r="E20" s="49"/>
      <c r="F20" s="49"/>
      <c r="G20" s="15" t="s">
        <v>19</v>
      </c>
      <c r="H20" s="50"/>
      <c r="I20" s="49"/>
    </row>
    <row r="21" spans="1:13" ht="20.25" customHeight="1" x14ac:dyDescent="0.3">
      <c r="A21" s="42" t="s">
        <v>90</v>
      </c>
      <c r="B21" s="44" t="s">
        <v>91</v>
      </c>
      <c r="C21" s="8" t="s">
        <v>11</v>
      </c>
      <c r="D21" s="10">
        <f>SUM(D22:D24)</f>
        <v>77941999.999999985</v>
      </c>
      <c r="E21" s="69">
        <v>77942000</v>
      </c>
      <c r="F21" s="69"/>
      <c r="G21" s="70"/>
      <c r="H21" s="20" t="s">
        <v>93</v>
      </c>
      <c r="I21" s="38" t="s">
        <v>96</v>
      </c>
      <c r="M21" s="27" t="str">
        <f>$A$1&amp;$C$1&amp;"호"</f>
        <v>정읍시 공고 제2026-1376호</v>
      </c>
    </row>
    <row r="22" spans="1:13" ht="20.25" outlineLevel="1" x14ac:dyDescent="0.3">
      <c r="A22" s="43"/>
      <c r="B22" s="45"/>
      <c r="C22" s="8" t="s">
        <v>9</v>
      </c>
      <c r="D22" s="9">
        <f>D23*10</f>
        <v>70856363.636363626</v>
      </c>
      <c r="E22" s="69"/>
      <c r="F22" s="69"/>
      <c r="G22" s="71"/>
      <c r="H22" s="20" t="s">
        <v>94</v>
      </c>
      <c r="I22" s="39"/>
    </row>
    <row r="23" spans="1:13" ht="20.25" outlineLevel="1" x14ac:dyDescent="0.3">
      <c r="A23" s="43"/>
      <c r="B23" s="45"/>
      <c r="C23" s="8" t="s">
        <v>12</v>
      </c>
      <c r="D23" s="9">
        <f>E21/11</f>
        <v>7085636.3636363633</v>
      </c>
      <c r="E23" s="69"/>
      <c r="F23" s="69"/>
      <c r="G23" s="41" t="s">
        <v>92</v>
      </c>
      <c r="H23" s="20" t="s">
        <v>95</v>
      </c>
      <c r="I23" s="39"/>
    </row>
    <row r="24" spans="1:13" ht="20.25" outlineLevel="1" x14ac:dyDescent="0.3">
      <c r="A24" s="43"/>
      <c r="B24" s="46"/>
      <c r="C24" s="8" t="s">
        <v>10</v>
      </c>
      <c r="D24" s="9">
        <v>0</v>
      </c>
      <c r="E24" s="69"/>
      <c r="F24" s="69"/>
      <c r="G24" s="41"/>
      <c r="H24" s="14">
        <v>5804</v>
      </c>
      <c r="I24" s="40"/>
    </row>
    <row r="25" spans="1:13" ht="20.25" customHeight="1" x14ac:dyDescent="0.3">
      <c r="A25" s="42" t="s">
        <v>90</v>
      </c>
      <c r="B25" s="44" t="s">
        <v>98</v>
      </c>
      <c r="C25" s="8" t="s">
        <v>11</v>
      </c>
      <c r="D25" s="10">
        <f>SUM(D26:D28)</f>
        <v>77941999.999999985</v>
      </c>
      <c r="E25" s="30">
        <v>77942000</v>
      </c>
      <c r="F25" s="31"/>
      <c r="G25" s="36"/>
      <c r="H25" s="29" t="s">
        <v>93</v>
      </c>
      <c r="I25" s="38" t="s">
        <v>96</v>
      </c>
      <c r="M25" s="27"/>
    </row>
    <row r="26" spans="1:13" ht="20.25" outlineLevel="1" x14ac:dyDescent="0.3">
      <c r="A26" s="43"/>
      <c r="B26" s="45"/>
      <c r="C26" s="8" t="s">
        <v>9</v>
      </c>
      <c r="D26" s="9">
        <f>D27*10</f>
        <v>70856363.636363626</v>
      </c>
      <c r="E26" s="32"/>
      <c r="F26" s="33"/>
      <c r="G26" s="37"/>
      <c r="H26" s="29" t="s">
        <v>94</v>
      </c>
      <c r="I26" s="39"/>
    </row>
    <row r="27" spans="1:13" ht="20.25" outlineLevel="1" x14ac:dyDescent="0.3">
      <c r="A27" s="43"/>
      <c r="B27" s="45"/>
      <c r="C27" s="8" t="s">
        <v>12</v>
      </c>
      <c r="D27" s="9">
        <f>E25/11</f>
        <v>7085636.3636363633</v>
      </c>
      <c r="E27" s="32"/>
      <c r="F27" s="33"/>
      <c r="G27" s="41" t="s">
        <v>92</v>
      </c>
      <c r="H27" s="29" t="s">
        <v>95</v>
      </c>
      <c r="I27" s="39"/>
    </row>
    <row r="28" spans="1:13" ht="20.25" outlineLevel="1" x14ac:dyDescent="0.3">
      <c r="A28" s="43"/>
      <c r="B28" s="46"/>
      <c r="C28" s="8" t="s">
        <v>10</v>
      </c>
      <c r="D28" s="9">
        <v>0</v>
      </c>
      <c r="E28" s="34"/>
      <c r="F28" s="35"/>
      <c r="G28" s="41"/>
      <c r="H28" s="14">
        <v>5804</v>
      </c>
      <c r="I28" s="40"/>
    </row>
    <row r="29" spans="1:13" ht="20.25" customHeight="1" x14ac:dyDescent="0.3">
      <c r="A29" s="42" t="s">
        <v>90</v>
      </c>
      <c r="B29" s="44" t="s">
        <v>99</v>
      </c>
      <c r="C29" s="8" t="s">
        <v>11</v>
      </c>
      <c r="D29" s="10">
        <f>SUM(D30:D32)</f>
        <v>77941999.999999985</v>
      </c>
      <c r="E29" s="30">
        <v>77942000</v>
      </c>
      <c r="F29" s="31"/>
      <c r="G29" s="36"/>
      <c r="H29" s="29" t="s">
        <v>93</v>
      </c>
      <c r="I29" s="38" t="s">
        <v>96</v>
      </c>
      <c r="M29" s="27"/>
    </row>
    <row r="30" spans="1:13" ht="20.25" outlineLevel="1" x14ac:dyDescent="0.3">
      <c r="A30" s="43"/>
      <c r="B30" s="45"/>
      <c r="C30" s="8" t="s">
        <v>9</v>
      </c>
      <c r="D30" s="9">
        <f>D31*10</f>
        <v>70856363.636363626</v>
      </c>
      <c r="E30" s="32"/>
      <c r="F30" s="33"/>
      <c r="G30" s="37"/>
      <c r="H30" s="29" t="s">
        <v>94</v>
      </c>
      <c r="I30" s="39"/>
    </row>
    <row r="31" spans="1:13" ht="20.25" outlineLevel="1" x14ac:dyDescent="0.3">
      <c r="A31" s="43"/>
      <c r="B31" s="45"/>
      <c r="C31" s="8" t="s">
        <v>12</v>
      </c>
      <c r="D31" s="9">
        <f>E29/11</f>
        <v>7085636.3636363633</v>
      </c>
      <c r="E31" s="32"/>
      <c r="F31" s="33"/>
      <c r="G31" s="41" t="s">
        <v>92</v>
      </c>
      <c r="H31" s="29" t="s">
        <v>95</v>
      </c>
      <c r="I31" s="39"/>
    </row>
    <row r="32" spans="1:13" ht="20.25" outlineLevel="1" x14ac:dyDescent="0.3">
      <c r="A32" s="43"/>
      <c r="B32" s="46"/>
      <c r="C32" s="8" t="s">
        <v>10</v>
      </c>
      <c r="D32" s="9">
        <v>0</v>
      </c>
      <c r="E32" s="34"/>
      <c r="F32" s="35"/>
      <c r="G32" s="41"/>
      <c r="H32" s="14">
        <v>5804</v>
      </c>
      <c r="I32" s="40"/>
    </row>
    <row r="33" spans="1:13" ht="20.25" customHeight="1" outlineLevel="1" x14ac:dyDescent="0.3">
      <c r="A33" s="42" t="s">
        <v>90</v>
      </c>
      <c r="B33" s="44" t="s">
        <v>100</v>
      </c>
      <c r="C33" s="8" t="s">
        <v>11</v>
      </c>
      <c r="D33" s="10">
        <f>SUM(D34:D36)</f>
        <v>77941999.999999985</v>
      </c>
      <c r="E33" s="30">
        <v>77942000</v>
      </c>
      <c r="F33" s="31"/>
      <c r="G33" s="36"/>
      <c r="H33" s="29" t="s">
        <v>93</v>
      </c>
      <c r="I33" s="38" t="s">
        <v>96</v>
      </c>
    </row>
    <row r="34" spans="1:13" ht="20.25" outlineLevel="1" x14ac:dyDescent="0.3">
      <c r="A34" s="43"/>
      <c r="B34" s="45"/>
      <c r="C34" s="8" t="s">
        <v>9</v>
      </c>
      <c r="D34" s="9">
        <f>D35*10</f>
        <v>70856363.636363626</v>
      </c>
      <c r="E34" s="32"/>
      <c r="F34" s="33"/>
      <c r="G34" s="37"/>
      <c r="H34" s="29" t="s">
        <v>94</v>
      </c>
      <c r="I34" s="39"/>
    </row>
    <row r="35" spans="1:13" ht="20.25" outlineLevel="1" x14ac:dyDescent="0.3">
      <c r="A35" s="43"/>
      <c r="B35" s="45"/>
      <c r="C35" s="8" t="s">
        <v>12</v>
      </c>
      <c r="D35" s="9">
        <f>E33/11</f>
        <v>7085636.3636363633</v>
      </c>
      <c r="E35" s="32"/>
      <c r="F35" s="33"/>
      <c r="G35" s="41" t="s">
        <v>92</v>
      </c>
      <c r="H35" s="29" t="s">
        <v>95</v>
      </c>
      <c r="I35" s="39"/>
    </row>
    <row r="36" spans="1:13" ht="20.25" outlineLevel="1" x14ac:dyDescent="0.3">
      <c r="A36" s="43"/>
      <c r="B36" s="46"/>
      <c r="C36" s="8" t="s">
        <v>10</v>
      </c>
      <c r="D36" s="9">
        <v>0</v>
      </c>
      <c r="E36" s="34"/>
      <c r="F36" s="35"/>
      <c r="G36" s="41"/>
      <c r="H36" s="14">
        <v>5804</v>
      </c>
      <c r="I36" s="40"/>
    </row>
    <row r="37" spans="1:13" ht="20.25" customHeight="1" x14ac:dyDescent="0.3">
      <c r="A37" s="42" t="s">
        <v>90</v>
      </c>
      <c r="B37" s="44" t="s">
        <v>101</v>
      </c>
      <c r="C37" s="8" t="s">
        <v>11</v>
      </c>
      <c r="D37" s="10">
        <f>SUM(D38:D40)</f>
        <v>81901999.999999985</v>
      </c>
      <c r="E37" s="30">
        <v>81902000</v>
      </c>
      <c r="F37" s="31"/>
      <c r="G37" s="36"/>
      <c r="H37" s="29" t="s">
        <v>93</v>
      </c>
      <c r="I37" s="38" t="s">
        <v>96</v>
      </c>
      <c r="M37" s="27"/>
    </row>
    <row r="38" spans="1:13" ht="20.25" outlineLevel="1" x14ac:dyDescent="0.3">
      <c r="A38" s="43"/>
      <c r="B38" s="45"/>
      <c r="C38" s="8" t="s">
        <v>9</v>
      </c>
      <c r="D38" s="9">
        <f>D39*10</f>
        <v>74456363.636363626</v>
      </c>
      <c r="E38" s="32"/>
      <c r="F38" s="33"/>
      <c r="G38" s="37"/>
      <c r="H38" s="29" t="s">
        <v>94</v>
      </c>
      <c r="I38" s="39"/>
    </row>
    <row r="39" spans="1:13" ht="20.25" outlineLevel="1" x14ac:dyDescent="0.3">
      <c r="A39" s="43"/>
      <c r="B39" s="45"/>
      <c r="C39" s="8" t="s">
        <v>12</v>
      </c>
      <c r="D39" s="9">
        <f>E37/11</f>
        <v>7445636.3636363633</v>
      </c>
      <c r="E39" s="32"/>
      <c r="F39" s="33"/>
      <c r="G39" s="41" t="s">
        <v>92</v>
      </c>
      <c r="H39" s="29" t="s">
        <v>95</v>
      </c>
      <c r="I39" s="39"/>
    </row>
    <row r="40" spans="1:13" ht="20.25" outlineLevel="1" x14ac:dyDescent="0.3">
      <c r="A40" s="43"/>
      <c r="B40" s="46"/>
      <c r="C40" s="8" t="s">
        <v>10</v>
      </c>
      <c r="D40" s="9">
        <v>0</v>
      </c>
      <c r="E40" s="34"/>
      <c r="F40" s="35"/>
      <c r="G40" s="41"/>
      <c r="H40" s="14">
        <v>5804</v>
      </c>
      <c r="I40" s="40"/>
    </row>
    <row r="41" spans="1:13" ht="12.75" customHeight="1" outlineLevel="1" x14ac:dyDescent="0.3">
      <c r="A41" s="7"/>
      <c r="B41" s="11"/>
      <c r="C41" s="21"/>
      <c r="D41" s="22"/>
      <c r="E41" s="23"/>
      <c r="F41" s="23"/>
      <c r="G41" s="24"/>
      <c r="H41" s="25"/>
      <c r="I41" s="26"/>
    </row>
    <row r="42" spans="1:13" ht="27.75" customHeight="1" x14ac:dyDescent="0.3">
      <c r="A42" s="5" t="s">
        <v>7</v>
      </c>
      <c r="I42" s="6">
        <v>2</v>
      </c>
    </row>
    <row r="43" spans="1:13" ht="26.25" customHeight="1" x14ac:dyDescent="0.3">
      <c r="A43" s="75" t="s">
        <v>3</v>
      </c>
      <c r="B43" s="76"/>
      <c r="C43" s="77"/>
      <c r="D43" s="78" t="s">
        <v>13</v>
      </c>
      <c r="E43" s="80"/>
      <c r="F43" s="80"/>
      <c r="G43" s="79"/>
      <c r="H43" s="78" t="s">
        <v>14</v>
      </c>
      <c r="I43" s="79"/>
    </row>
    <row r="44" spans="1:13" ht="26.25" customHeight="1" x14ac:dyDescent="0.3">
      <c r="A44" s="91" t="s">
        <v>15</v>
      </c>
      <c r="B44" s="92"/>
      <c r="C44" s="93"/>
      <c r="D44" s="94">
        <v>46225</v>
      </c>
      <c r="E44" s="95"/>
      <c r="F44" s="95"/>
      <c r="G44" s="96"/>
      <c r="H44" s="89">
        <v>0.375</v>
      </c>
      <c r="I44" s="90"/>
    </row>
    <row r="45" spans="1:13" ht="26.25" customHeight="1" x14ac:dyDescent="0.3">
      <c r="A45" s="91" t="s">
        <v>16</v>
      </c>
      <c r="B45" s="92"/>
      <c r="C45" s="93"/>
      <c r="D45" s="94">
        <f>D44+I42</f>
        <v>46227</v>
      </c>
      <c r="E45" s="95"/>
      <c r="F45" s="95"/>
      <c r="G45" s="96"/>
      <c r="H45" s="89">
        <v>0.58333333333333337</v>
      </c>
      <c r="I45" s="90"/>
    </row>
    <row r="46" spans="1:13" ht="26.25" customHeight="1" x14ac:dyDescent="0.3">
      <c r="A46" s="84" t="s">
        <v>4</v>
      </c>
      <c r="B46" s="85"/>
      <c r="C46" s="86"/>
      <c r="D46" s="81">
        <f>D45</f>
        <v>46227</v>
      </c>
      <c r="E46" s="82"/>
      <c r="F46" s="82"/>
      <c r="G46" s="83"/>
      <c r="H46" s="87">
        <v>0.625</v>
      </c>
      <c r="I46" s="88"/>
    </row>
    <row r="47" spans="1:13" ht="12.75" customHeight="1" x14ac:dyDescent="0.3">
      <c r="A47" s="3"/>
      <c r="B47" s="3"/>
    </row>
    <row r="48" spans="1:13" ht="43.5" customHeight="1" x14ac:dyDescent="0.3">
      <c r="A48" s="73" t="s">
        <v>21</v>
      </c>
      <c r="B48" s="73"/>
      <c r="C48" s="73"/>
      <c r="D48" s="73"/>
      <c r="E48" s="73"/>
      <c r="F48" s="73"/>
      <c r="G48" s="73"/>
      <c r="H48" s="73"/>
      <c r="I48" s="73"/>
    </row>
    <row r="49" spans="1:9" ht="25.5" customHeight="1" x14ac:dyDescent="0.3">
      <c r="A49" s="73" t="s">
        <v>22</v>
      </c>
      <c r="B49" s="73"/>
      <c r="C49" s="73"/>
      <c r="D49" s="73"/>
      <c r="E49" s="73"/>
      <c r="F49" s="73"/>
      <c r="G49" s="73"/>
      <c r="H49" s="73"/>
      <c r="I49" s="73"/>
    </row>
    <row r="50" spans="1:9" ht="35.25" customHeight="1" x14ac:dyDescent="0.3">
      <c r="A50" s="73" t="s">
        <v>23</v>
      </c>
      <c r="B50" s="73"/>
      <c r="C50" s="73"/>
      <c r="D50" s="73"/>
      <c r="E50" s="73"/>
      <c r="F50" s="73"/>
      <c r="G50" s="73"/>
      <c r="H50" s="73"/>
      <c r="I50" s="73"/>
    </row>
    <row r="51" spans="1:9" ht="107.25" customHeight="1" x14ac:dyDescent="0.3">
      <c r="A51" s="73" t="s">
        <v>97</v>
      </c>
      <c r="B51" s="73"/>
      <c r="C51" s="73"/>
      <c r="D51" s="73"/>
      <c r="E51" s="73"/>
      <c r="F51" s="73"/>
      <c r="G51" s="73"/>
      <c r="H51" s="73"/>
      <c r="I51" s="73"/>
    </row>
    <row r="52" spans="1:9" ht="87" customHeight="1" x14ac:dyDescent="0.3">
      <c r="A52" s="73" t="s">
        <v>80</v>
      </c>
      <c r="B52" s="73"/>
      <c r="C52" s="73"/>
      <c r="D52" s="73"/>
      <c r="E52" s="73"/>
      <c r="F52" s="73"/>
      <c r="G52" s="73"/>
      <c r="H52" s="73"/>
      <c r="I52" s="73"/>
    </row>
    <row r="53" spans="1:9" ht="60.75" customHeight="1" x14ac:dyDescent="0.3">
      <c r="A53" s="73" t="s">
        <v>86</v>
      </c>
      <c r="B53" s="73"/>
      <c r="C53" s="73"/>
      <c r="D53" s="73"/>
      <c r="E53" s="73"/>
      <c r="F53" s="73"/>
      <c r="G53" s="73"/>
      <c r="H53" s="73"/>
      <c r="I53" s="73"/>
    </row>
    <row r="54" spans="1:9" ht="50.25" customHeight="1" x14ac:dyDescent="0.3">
      <c r="A54" s="73" t="s">
        <v>88</v>
      </c>
      <c r="B54" s="73"/>
      <c r="C54" s="73"/>
      <c r="D54" s="73"/>
      <c r="E54" s="73"/>
      <c r="F54" s="73"/>
      <c r="G54" s="73"/>
      <c r="H54" s="73"/>
      <c r="I54" s="73"/>
    </row>
    <row r="55" spans="1:9" ht="49.5" customHeight="1" x14ac:dyDescent="0.3">
      <c r="A55" s="73" t="s">
        <v>6</v>
      </c>
      <c r="B55" s="73"/>
      <c r="C55" s="73"/>
      <c r="D55" s="73"/>
      <c r="E55" s="73"/>
      <c r="F55" s="73"/>
      <c r="G55" s="73"/>
      <c r="H55" s="73"/>
      <c r="I55" s="73"/>
    </row>
    <row r="56" spans="1:9" ht="72.75" customHeight="1" x14ac:dyDescent="0.3">
      <c r="A56" s="73" t="s">
        <v>58</v>
      </c>
      <c r="B56" s="73"/>
      <c r="C56" s="73"/>
      <c r="D56" s="73"/>
      <c r="E56" s="73"/>
      <c r="F56" s="73"/>
      <c r="G56" s="73"/>
      <c r="H56" s="73"/>
      <c r="I56" s="73"/>
    </row>
    <row r="57" spans="1:9" ht="114.75" customHeight="1" x14ac:dyDescent="0.3">
      <c r="A57" s="73" t="s">
        <v>73</v>
      </c>
      <c r="B57" s="73"/>
      <c r="C57" s="73"/>
      <c r="D57" s="73"/>
      <c r="E57" s="73"/>
      <c r="F57" s="73"/>
      <c r="G57" s="73"/>
      <c r="H57" s="73"/>
      <c r="I57" s="73"/>
    </row>
    <row r="58" spans="1:9" ht="34.5" customHeight="1" x14ac:dyDescent="0.3">
      <c r="A58" s="98" t="s">
        <v>71</v>
      </c>
      <c r="B58" s="98"/>
      <c r="C58" s="98"/>
      <c r="D58" s="98"/>
      <c r="E58" s="98"/>
      <c r="F58" s="98"/>
      <c r="G58" s="98"/>
      <c r="H58" s="98"/>
      <c r="I58" s="98"/>
    </row>
    <row r="59" spans="1:9" ht="384" customHeight="1" x14ac:dyDescent="0.3">
      <c r="B59" s="28"/>
      <c r="C59" s="28"/>
      <c r="D59" s="28"/>
      <c r="E59" s="28"/>
      <c r="F59" s="28"/>
      <c r="G59" s="28"/>
      <c r="H59" s="28"/>
      <c r="I59" s="28"/>
    </row>
    <row r="60" spans="1:9" ht="74.25" customHeight="1" x14ac:dyDescent="0.3">
      <c r="A60" s="73" t="s">
        <v>51</v>
      </c>
      <c r="B60" s="73"/>
      <c r="C60" s="73"/>
      <c r="D60" s="73"/>
      <c r="E60" s="73"/>
      <c r="F60" s="73"/>
      <c r="G60" s="73"/>
      <c r="H60" s="73"/>
      <c r="I60" s="73"/>
    </row>
    <row r="61" spans="1:9" ht="32.25" customHeight="1" x14ac:dyDescent="0.3">
      <c r="A61" s="73" t="s">
        <v>25</v>
      </c>
      <c r="B61" s="73"/>
      <c r="C61" s="73"/>
      <c r="D61" s="73"/>
      <c r="E61" s="73"/>
      <c r="F61" s="73"/>
      <c r="G61" s="73"/>
      <c r="H61" s="73"/>
      <c r="I61" s="73"/>
    </row>
    <row r="62" spans="1:9" ht="68.25" customHeight="1" x14ac:dyDescent="0.3">
      <c r="A62" s="73" t="s">
        <v>26</v>
      </c>
      <c r="B62" s="73"/>
      <c r="C62" s="73"/>
      <c r="D62" s="73"/>
      <c r="E62" s="73"/>
      <c r="F62" s="73"/>
      <c r="G62" s="73"/>
      <c r="H62" s="73"/>
      <c r="I62" s="73"/>
    </row>
    <row r="63" spans="1:9" ht="46.5" customHeight="1" x14ac:dyDescent="0.3">
      <c r="A63" s="73" t="s">
        <v>27</v>
      </c>
      <c r="B63" s="73"/>
      <c r="C63" s="73"/>
      <c r="D63" s="73"/>
      <c r="E63" s="73"/>
      <c r="F63" s="73"/>
      <c r="G63" s="73"/>
      <c r="H63" s="73"/>
      <c r="I63" s="73"/>
    </row>
    <row r="64" spans="1:9" ht="38.25" customHeight="1" x14ac:dyDescent="0.3">
      <c r="A64" s="73" t="s">
        <v>54</v>
      </c>
      <c r="B64" s="73"/>
      <c r="C64" s="73"/>
      <c r="D64" s="73"/>
      <c r="E64" s="73"/>
      <c r="F64" s="73"/>
      <c r="G64" s="73"/>
      <c r="H64" s="73"/>
      <c r="I64" s="73"/>
    </row>
    <row r="65" spans="1:9" ht="67.5" customHeight="1" x14ac:dyDescent="0.3">
      <c r="A65" s="73" t="s">
        <v>28</v>
      </c>
      <c r="B65" s="73"/>
      <c r="C65" s="73"/>
      <c r="D65" s="73"/>
      <c r="E65" s="73"/>
      <c r="F65" s="73"/>
      <c r="G65" s="73"/>
      <c r="H65" s="73"/>
      <c r="I65" s="73"/>
    </row>
    <row r="66" spans="1:9" ht="46.5" customHeight="1" x14ac:dyDescent="0.3">
      <c r="A66" s="73" t="s">
        <v>29</v>
      </c>
      <c r="B66" s="73"/>
      <c r="C66" s="73"/>
      <c r="D66" s="73"/>
      <c r="E66" s="73"/>
      <c r="F66" s="73"/>
      <c r="G66" s="73"/>
      <c r="H66" s="73"/>
      <c r="I66" s="73"/>
    </row>
    <row r="67" spans="1:9" ht="51.75" customHeight="1" x14ac:dyDescent="0.3">
      <c r="A67" s="73" t="s">
        <v>30</v>
      </c>
      <c r="B67" s="73"/>
      <c r="C67" s="73"/>
      <c r="D67" s="73"/>
      <c r="E67" s="73"/>
      <c r="F67" s="73"/>
      <c r="G67" s="73"/>
      <c r="H67" s="73"/>
      <c r="I67" s="73"/>
    </row>
    <row r="68" spans="1:9" ht="66" customHeight="1" x14ac:dyDescent="0.3">
      <c r="A68" s="73" t="s">
        <v>31</v>
      </c>
      <c r="B68" s="73"/>
      <c r="C68" s="73"/>
      <c r="D68" s="73"/>
      <c r="E68" s="73"/>
      <c r="F68" s="73"/>
      <c r="G68" s="73"/>
      <c r="H68" s="73"/>
      <c r="I68" s="73"/>
    </row>
    <row r="69" spans="1:9" ht="70.5" customHeight="1" x14ac:dyDescent="0.3">
      <c r="A69" s="73" t="s">
        <v>32</v>
      </c>
      <c r="B69" s="73"/>
      <c r="C69" s="73"/>
      <c r="D69" s="73"/>
      <c r="E69" s="73"/>
      <c r="F69" s="73"/>
      <c r="G69" s="73"/>
      <c r="H69" s="73"/>
      <c r="I69" s="73"/>
    </row>
    <row r="70" spans="1:9" ht="67.5" customHeight="1" x14ac:dyDescent="0.3">
      <c r="A70" s="73" t="s">
        <v>45</v>
      </c>
      <c r="B70" s="73"/>
      <c r="C70" s="73"/>
      <c r="D70" s="73"/>
      <c r="E70" s="73"/>
      <c r="F70" s="73"/>
      <c r="G70" s="73"/>
      <c r="H70" s="73"/>
      <c r="I70" s="73"/>
    </row>
    <row r="71" spans="1:9" ht="48.75" customHeight="1" x14ac:dyDescent="0.3">
      <c r="A71" s="73" t="s">
        <v>59</v>
      </c>
      <c r="B71" s="73"/>
      <c r="C71" s="73"/>
      <c r="D71" s="73"/>
      <c r="E71" s="73"/>
      <c r="F71" s="73"/>
      <c r="G71" s="73"/>
      <c r="H71" s="73"/>
      <c r="I71" s="73"/>
    </row>
    <row r="72" spans="1:9" ht="27.75" customHeight="1" x14ac:dyDescent="0.3">
      <c r="A72" s="73" t="s">
        <v>81</v>
      </c>
      <c r="B72" s="73"/>
      <c r="C72" s="73"/>
      <c r="D72" s="73"/>
      <c r="E72" s="73"/>
      <c r="F72" s="73"/>
      <c r="G72" s="73"/>
      <c r="H72" s="73"/>
      <c r="I72" s="73"/>
    </row>
    <row r="73" spans="1:9" ht="51" customHeight="1" x14ac:dyDescent="0.3">
      <c r="A73" s="97" t="s">
        <v>82</v>
      </c>
      <c r="B73" s="97"/>
      <c r="C73" s="97"/>
      <c r="D73" s="97"/>
      <c r="E73" s="97"/>
      <c r="F73" s="97"/>
      <c r="G73" s="97"/>
      <c r="H73" s="97"/>
      <c r="I73" s="97"/>
    </row>
    <row r="74" spans="1:9" ht="82.5" customHeight="1" x14ac:dyDescent="0.3">
      <c r="A74" s="73" t="s">
        <v>46</v>
      </c>
      <c r="B74" s="73"/>
      <c r="C74" s="73"/>
      <c r="D74" s="73"/>
      <c r="E74" s="73"/>
      <c r="F74" s="73"/>
      <c r="G74" s="73"/>
      <c r="H74" s="73"/>
      <c r="I74" s="73"/>
    </row>
    <row r="75" spans="1:9" ht="88.5" customHeight="1" x14ac:dyDescent="0.3">
      <c r="A75" s="73" t="s">
        <v>55</v>
      </c>
      <c r="B75" s="73"/>
      <c r="C75" s="73"/>
      <c r="D75" s="73"/>
      <c r="E75" s="73"/>
      <c r="F75" s="73"/>
      <c r="G75" s="73"/>
      <c r="H75" s="73"/>
      <c r="I75" s="73"/>
    </row>
    <row r="76" spans="1:9" ht="47.25" customHeight="1" x14ac:dyDescent="0.3">
      <c r="A76" s="73" t="s">
        <v>56</v>
      </c>
      <c r="B76" s="73"/>
      <c r="C76" s="73"/>
      <c r="D76" s="73"/>
      <c r="E76" s="73"/>
      <c r="F76" s="73"/>
      <c r="G76" s="73"/>
      <c r="H76" s="73"/>
      <c r="I76" s="73"/>
    </row>
    <row r="77" spans="1:9" ht="69" customHeight="1" x14ac:dyDescent="0.3">
      <c r="A77" s="73" t="s">
        <v>47</v>
      </c>
      <c r="B77" s="73"/>
      <c r="C77" s="73"/>
      <c r="D77" s="73"/>
      <c r="E77" s="73"/>
      <c r="F77" s="73"/>
      <c r="G77" s="73"/>
      <c r="H77" s="73"/>
      <c r="I77" s="73"/>
    </row>
    <row r="78" spans="1:9" ht="37.5" customHeight="1" x14ac:dyDescent="0.3">
      <c r="A78" s="73" t="s">
        <v>48</v>
      </c>
      <c r="B78" s="73"/>
      <c r="C78" s="73"/>
      <c r="D78" s="73"/>
      <c r="E78" s="73"/>
      <c r="F78" s="73"/>
      <c r="G78" s="73"/>
      <c r="H78" s="73"/>
      <c r="I78" s="73"/>
    </row>
    <row r="79" spans="1:9" ht="82.5" customHeight="1" x14ac:dyDescent="0.3">
      <c r="A79" s="73" t="s">
        <v>49</v>
      </c>
      <c r="B79" s="73"/>
      <c r="C79" s="73"/>
      <c r="D79" s="73"/>
      <c r="E79" s="73"/>
      <c r="F79" s="73"/>
      <c r="G79" s="73"/>
      <c r="H79" s="73"/>
      <c r="I79" s="73"/>
    </row>
    <row r="80" spans="1:9" ht="100.5" customHeight="1" x14ac:dyDescent="0.3">
      <c r="A80" s="73" t="s">
        <v>57</v>
      </c>
      <c r="B80" s="73"/>
      <c r="C80" s="73"/>
      <c r="D80" s="73"/>
      <c r="E80" s="73"/>
      <c r="F80" s="73"/>
      <c r="G80" s="73"/>
      <c r="H80" s="73"/>
      <c r="I80" s="73"/>
    </row>
    <row r="81" spans="1:9" ht="67.5" customHeight="1" x14ac:dyDescent="0.3">
      <c r="A81" s="73" t="s">
        <v>53</v>
      </c>
      <c r="B81" s="73"/>
      <c r="C81" s="73"/>
      <c r="D81" s="73"/>
      <c r="E81" s="73"/>
      <c r="F81" s="73"/>
      <c r="G81" s="73"/>
      <c r="H81" s="73"/>
      <c r="I81" s="73"/>
    </row>
    <row r="82" spans="1:9" ht="49.5" customHeight="1" x14ac:dyDescent="0.3">
      <c r="A82" s="73" t="s">
        <v>61</v>
      </c>
      <c r="B82" s="73"/>
      <c r="C82" s="73"/>
      <c r="D82" s="73"/>
      <c r="E82" s="73"/>
      <c r="F82" s="73"/>
      <c r="G82" s="73"/>
      <c r="H82" s="73"/>
      <c r="I82" s="73"/>
    </row>
    <row r="83" spans="1:9" ht="60.75" customHeight="1" x14ac:dyDescent="0.3">
      <c r="A83" s="73" t="s">
        <v>33</v>
      </c>
      <c r="B83" s="73"/>
      <c r="C83" s="73"/>
      <c r="D83" s="73"/>
      <c r="E83" s="73"/>
      <c r="F83" s="73"/>
      <c r="G83" s="73"/>
      <c r="H83" s="73"/>
      <c r="I83" s="73"/>
    </row>
    <row r="84" spans="1:9" ht="27" customHeight="1" x14ac:dyDescent="0.3">
      <c r="A84" s="73" t="s">
        <v>34</v>
      </c>
      <c r="B84" s="73"/>
      <c r="C84" s="73"/>
      <c r="D84" s="73"/>
      <c r="E84" s="73"/>
      <c r="F84" s="73"/>
      <c r="G84" s="73"/>
      <c r="H84" s="73"/>
      <c r="I84" s="73"/>
    </row>
    <row r="85" spans="1:9" ht="92.25" customHeight="1" x14ac:dyDescent="0.3">
      <c r="A85" s="73" t="s">
        <v>35</v>
      </c>
      <c r="B85" s="73"/>
      <c r="C85" s="73"/>
      <c r="D85" s="73"/>
      <c r="E85" s="73"/>
      <c r="F85" s="73"/>
      <c r="G85" s="73"/>
      <c r="H85" s="73"/>
      <c r="I85" s="73"/>
    </row>
    <row r="86" spans="1:9" ht="70.5" customHeight="1" x14ac:dyDescent="0.3">
      <c r="A86" s="73" t="s">
        <v>74</v>
      </c>
      <c r="B86" s="73"/>
      <c r="C86" s="73"/>
      <c r="D86" s="73"/>
      <c r="E86" s="73"/>
      <c r="F86" s="73"/>
      <c r="G86" s="73"/>
      <c r="H86" s="73"/>
      <c r="I86" s="73"/>
    </row>
    <row r="87" spans="1:9" ht="30" customHeight="1" x14ac:dyDescent="0.3">
      <c r="A87" s="74">
        <v>46223</v>
      </c>
      <c r="B87" s="74"/>
      <c r="C87" s="74"/>
      <c r="D87" s="74"/>
      <c r="E87" s="74"/>
      <c r="F87" s="74"/>
      <c r="G87" s="74"/>
      <c r="H87" s="74"/>
      <c r="I87" s="74"/>
    </row>
    <row r="88" spans="1:9" ht="48" customHeight="1" x14ac:dyDescent="0.3">
      <c r="A88" s="72" t="s">
        <v>8</v>
      </c>
      <c r="B88" s="72"/>
      <c r="C88" s="72"/>
      <c r="D88" s="72"/>
      <c r="E88" s="72"/>
      <c r="F88" s="72"/>
      <c r="G88" s="72"/>
      <c r="H88" s="72"/>
      <c r="I88" s="72"/>
    </row>
  </sheetData>
  <mergeCells count="103">
    <mergeCell ref="A33:A36"/>
    <mergeCell ref="B33:B36"/>
    <mergeCell ref="E33:F36"/>
    <mergeCell ref="G33:G34"/>
    <mergeCell ref="I33:I36"/>
    <mergeCell ref="G35:G36"/>
    <mergeCell ref="A63:I63"/>
    <mergeCell ref="A67:I67"/>
    <mergeCell ref="A60:I60"/>
    <mergeCell ref="A62:I62"/>
    <mergeCell ref="A57:I57"/>
    <mergeCell ref="A78:I78"/>
    <mergeCell ref="A75:I75"/>
    <mergeCell ref="A52:I52"/>
    <mergeCell ref="A51:I51"/>
    <mergeCell ref="A55:I55"/>
    <mergeCell ref="A76:I76"/>
    <mergeCell ref="A74:I74"/>
    <mergeCell ref="A73:I73"/>
    <mergeCell ref="A53:I53"/>
    <mergeCell ref="A56:I56"/>
    <mergeCell ref="A61:I61"/>
    <mergeCell ref="A66:I66"/>
    <mergeCell ref="A65:I65"/>
    <mergeCell ref="A64:I64"/>
    <mergeCell ref="A54:I54"/>
    <mergeCell ref="A58:I58"/>
    <mergeCell ref="H44:I44"/>
    <mergeCell ref="A44:C44"/>
    <mergeCell ref="D44:G44"/>
    <mergeCell ref="A45:C45"/>
    <mergeCell ref="H45:I45"/>
    <mergeCell ref="D45:G45"/>
    <mergeCell ref="A48:I48"/>
    <mergeCell ref="A50:I50"/>
    <mergeCell ref="A49:I49"/>
    <mergeCell ref="D46:G46"/>
    <mergeCell ref="A46:C46"/>
    <mergeCell ref="H46:I46"/>
    <mergeCell ref="A37:A40"/>
    <mergeCell ref="B37:B40"/>
    <mergeCell ref="A43:C43"/>
    <mergeCell ref="H43:I43"/>
    <mergeCell ref="D43:G43"/>
    <mergeCell ref="A88:I88"/>
    <mergeCell ref="A68:I68"/>
    <mergeCell ref="A69:I69"/>
    <mergeCell ref="A84:I84"/>
    <mergeCell ref="A83:I83"/>
    <mergeCell ref="A81:I81"/>
    <mergeCell ref="A72:I72"/>
    <mergeCell ref="A86:I86"/>
    <mergeCell ref="A79:I79"/>
    <mergeCell ref="A71:I71"/>
    <mergeCell ref="A87:I87"/>
    <mergeCell ref="A85:I85"/>
    <mergeCell ref="A80:I80"/>
    <mergeCell ref="A82:I82"/>
    <mergeCell ref="A70:I70"/>
    <mergeCell ref="A77:I77"/>
    <mergeCell ref="I21:I24"/>
    <mergeCell ref="G23:G24"/>
    <mergeCell ref="A21:A24"/>
    <mergeCell ref="B21:B24"/>
    <mergeCell ref="E21:F24"/>
    <mergeCell ref="G21:G22"/>
    <mergeCell ref="A12:I12"/>
    <mergeCell ref="A13:I13"/>
    <mergeCell ref="A14:I14"/>
    <mergeCell ref="A15:I15"/>
    <mergeCell ref="A16:I16"/>
    <mergeCell ref="A1:B1"/>
    <mergeCell ref="A3:I3"/>
    <mergeCell ref="A19:A20"/>
    <mergeCell ref="B19:B20"/>
    <mergeCell ref="C19:D20"/>
    <mergeCell ref="E19:F20"/>
    <mergeCell ref="H19:H20"/>
    <mergeCell ref="I19:I20"/>
    <mergeCell ref="A5:I5"/>
    <mergeCell ref="A6:I6"/>
    <mergeCell ref="A7:I7"/>
    <mergeCell ref="A8:I8"/>
    <mergeCell ref="A9:I9"/>
    <mergeCell ref="A10:I10"/>
    <mergeCell ref="A11:I11"/>
    <mergeCell ref="A17:I17"/>
    <mergeCell ref="B25:B28"/>
    <mergeCell ref="A29:A32"/>
    <mergeCell ref="B29:B32"/>
    <mergeCell ref="E29:F32"/>
    <mergeCell ref="G29:G30"/>
    <mergeCell ref="G31:G32"/>
    <mergeCell ref="A25:A28"/>
    <mergeCell ref="E37:F40"/>
    <mergeCell ref="G37:G38"/>
    <mergeCell ref="I37:I40"/>
    <mergeCell ref="G39:G40"/>
    <mergeCell ref="G27:G28"/>
    <mergeCell ref="I25:I28"/>
    <mergeCell ref="G25:G26"/>
    <mergeCell ref="E25:F28"/>
    <mergeCell ref="I29:I32"/>
  </mergeCells>
  <phoneticPr fontId="8" type="noConversion"/>
  <printOptions horizontalCentered="1"/>
  <pageMargins left="0.31496062992125984" right="0.31496062992125984" top="0.57999999999999996" bottom="0.52" header="0.31496062992125984" footer="0.31496062992125984"/>
  <pageSetup paperSize="9" scale="54" fitToHeight="0" orientation="portrait" r:id="rId1"/>
  <rowBreaks count="3" manualBreakCount="3">
    <brk id="52" max="8" man="1"/>
    <brk id="70" max="8" man="1"/>
    <brk id="90" max="8" man="1"/>
  </rowBreaks>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80DF9D-DD54-479F-9E96-1FBB12CDCFA4}">
  <dimension ref="A1:T21"/>
  <sheetViews>
    <sheetView zoomScale="85" zoomScaleNormal="85" workbookViewId="0">
      <pane ySplit="1" topLeftCell="A2" activePane="bottomLeft" state="frozen"/>
      <selection pane="bottomLeft" activeCell="B1" sqref="B1:J21"/>
    </sheetView>
  </sheetViews>
  <sheetFormatPr defaultRowHeight="16.5" x14ac:dyDescent="0.3"/>
  <cols>
    <col min="1" max="1" width="10.5" bestFit="1" customWidth="1"/>
    <col min="2" max="2" width="26.75" customWidth="1"/>
    <col min="3" max="3" width="17.125" bestFit="1" customWidth="1"/>
    <col min="4" max="5" width="13.625" bestFit="1" customWidth="1"/>
    <col min="6" max="6" width="15.375" bestFit="1" customWidth="1"/>
    <col min="7" max="7" width="13.625" bestFit="1" customWidth="1"/>
    <col min="8" max="8" width="18.5" customWidth="1"/>
    <col min="9" max="10" width="15.375" bestFit="1" customWidth="1"/>
    <col min="20" max="20" width="12.5" bestFit="1" customWidth="1"/>
  </cols>
  <sheetData>
    <row r="1" spans="1:20" ht="51" customHeight="1" x14ac:dyDescent="0.3">
      <c r="B1" s="17" t="s">
        <v>62</v>
      </c>
      <c r="C1" s="17" t="s">
        <v>63</v>
      </c>
      <c r="D1" s="18" t="s">
        <v>64</v>
      </c>
      <c r="E1" s="18" t="s">
        <v>65</v>
      </c>
      <c r="F1" s="18" t="s">
        <v>66</v>
      </c>
      <c r="G1" s="18" t="s">
        <v>67</v>
      </c>
      <c r="H1" s="18" t="s">
        <v>68</v>
      </c>
      <c r="I1" s="17" t="s">
        <v>69</v>
      </c>
      <c r="J1" s="17" t="s">
        <v>70</v>
      </c>
    </row>
    <row r="2" spans="1:20" ht="15" customHeight="1" x14ac:dyDescent="0.3">
      <c r="A2" s="19">
        <v>36534796</v>
      </c>
      <c r="B2" s="99" t="str">
        <f>견적경쟁!B21</f>
        <v>가로(보안)등1권역(신태인외3)유지보수공사(2차)</v>
      </c>
      <c r="C2" s="100">
        <f>SUM(D2:J5)</f>
        <v>4136808</v>
      </c>
      <c r="D2" s="102">
        <f>ROUND(A2*$M$2,0)</f>
        <v>1735403</v>
      </c>
      <c r="E2" s="102">
        <f>ROUND($A2*$M$3,0)</f>
        <v>1313426</v>
      </c>
      <c r="F2" s="102">
        <f>ROUND($E2*$M$4,0)</f>
        <v>172584</v>
      </c>
      <c r="G2" s="102">
        <v>0</v>
      </c>
      <c r="H2" s="102">
        <v>915395</v>
      </c>
      <c r="I2" s="102">
        <v>0</v>
      </c>
      <c r="J2" s="102">
        <v>0</v>
      </c>
      <c r="L2" t="s">
        <v>75</v>
      </c>
      <c r="M2" s="19">
        <v>4.7500000000000001E-2</v>
      </c>
      <c r="N2" s="102">
        <f>ROUND(K2*$M$2,0)</f>
        <v>0</v>
      </c>
      <c r="O2" s="102">
        <f>ROUND($A2*$M$3,0)</f>
        <v>1313426</v>
      </c>
      <c r="P2" s="102">
        <f>ROUND($E2*$M$4,0)</f>
        <v>172584</v>
      </c>
      <c r="Q2" s="102">
        <v>617127</v>
      </c>
      <c r="R2" s="102">
        <v>1829566</v>
      </c>
      <c r="S2" s="102">
        <v>0</v>
      </c>
      <c r="T2" s="102">
        <v>0</v>
      </c>
    </row>
    <row r="3" spans="1:20" ht="15" customHeight="1" x14ac:dyDescent="0.3">
      <c r="B3" s="99"/>
      <c r="C3" s="101"/>
      <c r="D3" s="103"/>
      <c r="E3" s="103"/>
      <c r="F3" s="103"/>
      <c r="G3" s="103"/>
      <c r="H3" s="103"/>
      <c r="I3" s="103"/>
      <c r="J3" s="103"/>
      <c r="L3" t="s">
        <v>76</v>
      </c>
      <c r="M3" s="19">
        <v>3.5950000000000003E-2</v>
      </c>
      <c r="N3" s="103"/>
      <c r="O3" s="103"/>
      <c r="P3" s="103"/>
      <c r="Q3" s="103"/>
      <c r="R3" s="103"/>
      <c r="S3" s="103"/>
      <c r="T3" s="103"/>
    </row>
    <row r="4" spans="1:20" ht="15" customHeight="1" x14ac:dyDescent="0.3">
      <c r="B4" s="99"/>
      <c r="C4" s="101"/>
      <c r="D4" s="103"/>
      <c r="E4" s="103"/>
      <c r="F4" s="103"/>
      <c r="G4" s="103"/>
      <c r="H4" s="103"/>
      <c r="I4" s="103"/>
      <c r="J4" s="103"/>
      <c r="L4" t="s">
        <v>77</v>
      </c>
      <c r="M4" s="19">
        <v>0.13139999999999999</v>
      </c>
      <c r="N4" s="103"/>
      <c r="O4" s="103"/>
      <c r="P4" s="103"/>
      <c r="Q4" s="103"/>
      <c r="R4" s="103"/>
      <c r="S4" s="103"/>
      <c r="T4" s="103"/>
    </row>
    <row r="5" spans="1:20" ht="15" customHeight="1" x14ac:dyDescent="0.3">
      <c r="B5" s="99"/>
      <c r="C5" s="101"/>
      <c r="D5" s="104"/>
      <c r="E5" s="104"/>
      <c r="F5" s="104"/>
      <c r="G5" s="104"/>
      <c r="H5" s="104"/>
      <c r="I5" s="104"/>
      <c r="J5" s="104"/>
      <c r="L5" t="s">
        <v>78</v>
      </c>
      <c r="M5" s="19">
        <v>2.3E-2</v>
      </c>
      <c r="N5" s="104"/>
      <c r="O5" s="104"/>
      <c r="P5" s="104"/>
      <c r="Q5" s="104"/>
      <c r="R5" s="104"/>
      <c r="S5" s="104"/>
      <c r="T5" s="104"/>
    </row>
    <row r="6" spans="1:20" ht="16.5" customHeight="1" x14ac:dyDescent="0.3">
      <c r="A6" s="19">
        <v>36534796</v>
      </c>
      <c r="B6" s="99" t="str">
        <f>견적경쟁!B25</f>
        <v>가로(보안)등2권역(태인외4)유지보수공사(2차)</v>
      </c>
      <c r="C6" s="100">
        <f>SUM(D6:J9)</f>
        <v>4136808</v>
      </c>
      <c r="D6" s="102">
        <f>ROUND(A6*$M$2,0)</f>
        <v>1735403</v>
      </c>
      <c r="E6" s="102">
        <f>ROUND($A6*$M$3,0)</f>
        <v>1313426</v>
      </c>
      <c r="F6" s="102">
        <f>ROUND($E6*$M$4,0)</f>
        <v>172584</v>
      </c>
      <c r="G6" s="102">
        <v>0</v>
      </c>
      <c r="H6" s="102">
        <v>915395</v>
      </c>
      <c r="I6" s="102">
        <v>0</v>
      </c>
      <c r="J6" s="102">
        <v>0</v>
      </c>
    </row>
    <row r="7" spans="1:20" ht="16.5" customHeight="1" x14ac:dyDescent="0.3">
      <c r="B7" s="99"/>
      <c r="C7" s="101"/>
      <c r="D7" s="103"/>
      <c r="E7" s="103"/>
      <c r="F7" s="103"/>
      <c r="G7" s="103"/>
      <c r="H7" s="103"/>
      <c r="I7" s="103"/>
      <c r="J7" s="103"/>
      <c r="N7" s="102">
        <f>ROUND(K7*$M$2,0)</f>
        <v>0</v>
      </c>
      <c r="O7" s="102">
        <f>ROUND($A7*$M$3,0)</f>
        <v>0</v>
      </c>
      <c r="P7" s="102">
        <f>ROUND($E7*$M$4,0)</f>
        <v>0</v>
      </c>
      <c r="Q7" s="102">
        <v>617127</v>
      </c>
      <c r="R7" s="102">
        <v>1829566</v>
      </c>
      <c r="S7" s="102">
        <v>0</v>
      </c>
      <c r="T7" s="102">
        <v>0</v>
      </c>
    </row>
    <row r="8" spans="1:20" ht="16.5" customHeight="1" x14ac:dyDescent="0.3">
      <c r="B8" s="99"/>
      <c r="C8" s="101"/>
      <c r="D8" s="103"/>
      <c r="E8" s="103"/>
      <c r="F8" s="103"/>
      <c r="G8" s="103"/>
      <c r="H8" s="103"/>
      <c r="I8" s="103"/>
      <c r="J8" s="103"/>
      <c r="N8" s="103"/>
      <c r="O8" s="103"/>
      <c r="P8" s="103"/>
      <c r="Q8" s="103"/>
      <c r="R8" s="103"/>
      <c r="S8" s="103"/>
      <c r="T8" s="103"/>
    </row>
    <row r="9" spans="1:20" ht="16.5" customHeight="1" x14ac:dyDescent="0.3">
      <c r="B9" s="99"/>
      <c r="C9" s="101"/>
      <c r="D9" s="104"/>
      <c r="E9" s="104"/>
      <c r="F9" s="104"/>
      <c r="G9" s="104"/>
      <c r="H9" s="104"/>
      <c r="I9" s="104"/>
      <c r="J9" s="104"/>
      <c r="N9" s="103"/>
      <c r="O9" s="103"/>
      <c r="P9" s="103"/>
      <c r="Q9" s="103"/>
      <c r="R9" s="103"/>
      <c r="S9" s="103"/>
      <c r="T9" s="103"/>
    </row>
    <row r="10" spans="1:20" ht="16.5" customHeight="1" x14ac:dyDescent="0.3">
      <c r="A10" s="19">
        <v>36534796</v>
      </c>
      <c r="B10" s="99" t="str">
        <f>견적경쟁!B29</f>
        <v>가로(보안)등3권역(고부면외3)유지보수공사(2차)</v>
      </c>
      <c r="C10" s="100">
        <f>SUM(D10:J13)</f>
        <v>4136808</v>
      </c>
      <c r="D10" s="102">
        <f>ROUND(A10*$M$2,0)</f>
        <v>1735403</v>
      </c>
      <c r="E10" s="102">
        <f>ROUND($A10*$M$3,0)</f>
        <v>1313426</v>
      </c>
      <c r="F10" s="102">
        <f>ROUND($E10*$M$4,0)</f>
        <v>172584</v>
      </c>
      <c r="G10" s="102">
        <v>0</v>
      </c>
      <c r="H10" s="102">
        <v>915395</v>
      </c>
      <c r="I10" s="102">
        <v>0</v>
      </c>
      <c r="J10" s="102">
        <v>0</v>
      </c>
    </row>
    <row r="11" spans="1:20" ht="16.5" customHeight="1" x14ac:dyDescent="0.3">
      <c r="B11" s="99"/>
      <c r="C11" s="101"/>
      <c r="D11" s="103"/>
      <c r="E11" s="103"/>
      <c r="F11" s="103"/>
      <c r="G11" s="103"/>
      <c r="H11" s="103"/>
      <c r="I11" s="103"/>
      <c r="J11" s="103"/>
      <c r="N11" t="s">
        <v>83</v>
      </c>
    </row>
    <row r="12" spans="1:20" ht="16.5" customHeight="1" x14ac:dyDescent="0.3">
      <c r="B12" s="99"/>
      <c r="C12" s="101"/>
      <c r="D12" s="103"/>
      <c r="E12" s="103"/>
      <c r="F12" s="103"/>
      <c r="G12" s="103"/>
      <c r="H12" s="103"/>
      <c r="I12" s="103"/>
      <c r="J12" s="103"/>
      <c r="N12" t="s">
        <v>84</v>
      </c>
    </row>
    <row r="13" spans="1:20" ht="16.5" customHeight="1" x14ac:dyDescent="0.3">
      <c r="B13" s="99"/>
      <c r="C13" s="101"/>
      <c r="D13" s="104"/>
      <c r="E13" s="104"/>
      <c r="F13" s="104"/>
      <c r="G13" s="104"/>
      <c r="H13" s="104"/>
      <c r="I13" s="104"/>
      <c r="J13" s="104"/>
      <c r="N13" t="s">
        <v>85</v>
      </c>
    </row>
    <row r="14" spans="1:20" ht="16.5" customHeight="1" x14ac:dyDescent="0.3">
      <c r="A14" s="19">
        <v>36534796</v>
      </c>
      <c r="B14" s="99" t="str">
        <f>견적경쟁!B33</f>
        <v>가로(보안)등4권역(북면외3)유지보수공사(2차)</v>
      </c>
      <c r="C14" s="100">
        <f>SUM(D14:J17)</f>
        <v>4136808</v>
      </c>
      <c r="D14" s="102">
        <f>ROUND(A14*$M$2,0)</f>
        <v>1735403</v>
      </c>
      <c r="E14" s="102">
        <f>ROUND($A14*$M$3,0)</f>
        <v>1313426</v>
      </c>
      <c r="F14" s="102">
        <f>ROUND($E14*$M$4,0)</f>
        <v>172584</v>
      </c>
      <c r="G14" s="102"/>
      <c r="H14" s="102">
        <v>915395</v>
      </c>
      <c r="I14" s="102">
        <v>0</v>
      </c>
      <c r="J14" s="102">
        <v>0</v>
      </c>
    </row>
    <row r="15" spans="1:20" ht="16.5" customHeight="1" x14ac:dyDescent="0.3">
      <c r="B15" s="99"/>
      <c r="C15" s="101"/>
      <c r="D15" s="103"/>
      <c r="E15" s="103"/>
      <c r="F15" s="103"/>
      <c r="G15" s="103"/>
      <c r="H15" s="103"/>
      <c r="I15" s="103"/>
      <c r="J15" s="103"/>
    </row>
    <row r="16" spans="1:20" ht="16.5" customHeight="1" x14ac:dyDescent="0.3">
      <c r="B16" s="99"/>
      <c r="C16" s="101"/>
      <c r="D16" s="103"/>
      <c r="E16" s="103"/>
      <c r="F16" s="103"/>
      <c r="G16" s="103"/>
      <c r="H16" s="103"/>
      <c r="I16" s="103"/>
      <c r="J16" s="103"/>
    </row>
    <row r="17" spans="1:10" ht="16.5" customHeight="1" x14ac:dyDescent="0.3">
      <c r="B17" s="99"/>
      <c r="C17" s="101"/>
      <c r="D17" s="104"/>
      <c r="E17" s="104"/>
      <c r="F17" s="104"/>
      <c r="G17" s="104"/>
      <c r="H17" s="104"/>
      <c r="I17" s="104"/>
      <c r="J17" s="104"/>
    </row>
    <row r="18" spans="1:10" ht="16.5" customHeight="1" x14ac:dyDescent="0.3">
      <c r="A18" s="19">
        <v>38863618</v>
      </c>
      <c r="B18" s="99" t="str">
        <f>견적경쟁!B37</f>
        <v>가로(보안)등5권역(수성외5)유지보수공사(2차)</v>
      </c>
      <c r="C18" s="100">
        <f>SUM(D18:J21)</f>
        <v>4384426</v>
      </c>
      <c r="D18" s="102">
        <f>ROUND(A18*$M$2,0)</f>
        <v>1846022</v>
      </c>
      <c r="E18" s="102">
        <f>ROUND($A18*$M$3,0)</f>
        <v>1397147</v>
      </c>
      <c r="F18" s="102">
        <f>ROUND($E18*$M$4,0)</f>
        <v>183585</v>
      </c>
      <c r="G18" s="102">
        <v>0</v>
      </c>
      <c r="H18" s="102">
        <v>957672</v>
      </c>
      <c r="I18" s="102">
        <v>0</v>
      </c>
      <c r="J18" s="102">
        <v>0</v>
      </c>
    </row>
    <row r="19" spans="1:10" ht="16.5" customHeight="1" x14ac:dyDescent="0.3">
      <c r="B19" s="99"/>
      <c r="C19" s="101"/>
      <c r="D19" s="103"/>
      <c r="E19" s="103"/>
      <c r="F19" s="103"/>
      <c r="G19" s="103"/>
      <c r="H19" s="103"/>
      <c r="I19" s="103"/>
      <c r="J19" s="103"/>
    </row>
    <row r="20" spans="1:10" ht="16.5" customHeight="1" x14ac:dyDescent="0.3">
      <c r="B20" s="99"/>
      <c r="C20" s="101"/>
      <c r="D20" s="103"/>
      <c r="E20" s="103"/>
      <c r="F20" s="103"/>
      <c r="G20" s="103"/>
      <c r="H20" s="103"/>
      <c r="I20" s="103"/>
      <c r="J20" s="103"/>
    </row>
    <row r="21" spans="1:10" ht="16.5" customHeight="1" x14ac:dyDescent="0.3">
      <c r="B21" s="99"/>
      <c r="C21" s="101"/>
      <c r="D21" s="104"/>
      <c r="E21" s="104"/>
      <c r="F21" s="104"/>
      <c r="G21" s="104"/>
      <c r="H21" s="104"/>
      <c r="I21" s="104"/>
      <c r="J21" s="104"/>
    </row>
  </sheetData>
  <mergeCells count="59">
    <mergeCell ref="G18:G21"/>
    <mergeCell ref="H18:H21"/>
    <mergeCell ref="I18:I21"/>
    <mergeCell ref="J18:J21"/>
    <mergeCell ref="B18:B21"/>
    <mergeCell ref="C18:C21"/>
    <mergeCell ref="D18:D21"/>
    <mergeCell ref="E18:E21"/>
    <mergeCell ref="F18:F21"/>
    <mergeCell ref="G14:G17"/>
    <mergeCell ref="S7:S9"/>
    <mergeCell ref="T7:T9"/>
    <mergeCell ref="N7:N9"/>
    <mergeCell ref="O7:O9"/>
    <mergeCell ref="P7:P9"/>
    <mergeCell ref="Q7:Q9"/>
    <mergeCell ref="R7:R9"/>
    <mergeCell ref="G10:G13"/>
    <mergeCell ref="H10:H13"/>
    <mergeCell ref="I10:I13"/>
    <mergeCell ref="J10:J13"/>
    <mergeCell ref="H14:H17"/>
    <mergeCell ref="I14:I17"/>
    <mergeCell ref="J14:J17"/>
    <mergeCell ref="T2:T5"/>
    <mergeCell ref="S2:S5"/>
    <mergeCell ref="R2:R5"/>
    <mergeCell ref="Q2:Q5"/>
    <mergeCell ref="N2:N5"/>
    <mergeCell ref="O2:O5"/>
    <mergeCell ref="P2:P5"/>
    <mergeCell ref="B6:B9"/>
    <mergeCell ref="C6:C9"/>
    <mergeCell ref="D6:D9"/>
    <mergeCell ref="E6:E9"/>
    <mergeCell ref="F6:F9"/>
    <mergeCell ref="B2:B5"/>
    <mergeCell ref="C2:C5"/>
    <mergeCell ref="D2:D5"/>
    <mergeCell ref="E2:E5"/>
    <mergeCell ref="F2:F5"/>
    <mergeCell ref="J2:J5"/>
    <mergeCell ref="H2:H5"/>
    <mergeCell ref="I2:I5"/>
    <mergeCell ref="G2:G5"/>
    <mergeCell ref="J6:J9"/>
    <mergeCell ref="G6:G9"/>
    <mergeCell ref="H6:H9"/>
    <mergeCell ref="I6:I9"/>
    <mergeCell ref="B14:B17"/>
    <mergeCell ref="C14:C17"/>
    <mergeCell ref="D14:D17"/>
    <mergeCell ref="E14:E17"/>
    <mergeCell ref="F14:F17"/>
    <mergeCell ref="B10:B13"/>
    <mergeCell ref="C10:C13"/>
    <mergeCell ref="D10:D13"/>
    <mergeCell ref="E10:E13"/>
    <mergeCell ref="F10:F13"/>
  </mergeCells>
  <phoneticPr fontId="8"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 지정된 범위</vt:lpstr>
      </vt:variant>
      <vt:variant>
        <vt:i4>1</vt:i4>
      </vt:variant>
    </vt:vector>
  </HeadingPairs>
  <TitlesOfParts>
    <vt:vector size="3" baseType="lpstr">
      <vt:lpstr>견적경쟁</vt:lpstr>
      <vt:lpstr>Sheet1</vt:lpstr>
      <vt:lpstr>견적경쟁!Print_Area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2026-07-01T08:10:38Z</cp:lastPrinted>
  <dcterms:created xsi:type="dcterms:W3CDTF">2015-03-26T23:58:32Z</dcterms:created>
  <dcterms:modified xsi:type="dcterms:W3CDTF">2026-07-20T08:20:14Z</dcterms:modified>
</cp:coreProperties>
</file>