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2026년\0820 수용거실 스프링클러 설치공사\01 입찰공고\01 소방공사\"/>
    </mc:Choice>
  </mc:AlternateContent>
  <bookViews>
    <workbookView xWindow="28680" yWindow="-120" windowWidth="29040" windowHeight="15720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공종별내역서!$A$1:$M$263</definedName>
    <definedName name="_xlnm.Print_Area" localSheetId="1">공종별집계표!$A$1:$M$29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4" i="8" l="1"/>
  <c r="J215" i="8"/>
  <c r="J214" i="8"/>
  <c r="H162" i="8"/>
  <c r="H137" i="8"/>
  <c r="J83" i="8"/>
  <c r="J29" i="8"/>
  <c r="H11" i="8"/>
  <c r="H5" i="8"/>
  <c r="J240" i="8" l="1"/>
  <c r="H240" i="8"/>
  <c r="F240" i="8"/>
  <c r="K240" i="8"/>
  <c r="J239" i="8"/>
  <c r="I11" i="9" s="1"/>
  <c r="J11" i="9" s="1"/>
  <c r="H239" i="8"/>
  <c r="F239" i="8"/>
  <c r="K239" i="8"/>
  <c r="H215" i="8"/>
  <c r="F215" i="8"/>
  <c r="K215" i="8"/>
  <c r="H214" i="8"/>
  <c r="F214" i="8"/>
  <c r="K214" i="8"/>
  <c r="J213" i="8"/>
  <c r="I10" i="9" s="1"/>
  <c r="J10" i="9" s="1"/>
  <c r="H213" i="8"/>
  <c r="G10" i="9" s="1"/>
  <c r="H10" i="9" s="1"/>
  <c r="F213" i="8"/>
  <c r="K213" i="8"/>
  <c r="J189" i="8"/>
  <c r="H189" i="8"/>
  <c r="F189" i="8"/>
  <c r="K189" i="8"/>
  <c r="J188" i="8"/>
  <c r="H188" i="8"/>
  <c r="F188" i="8"/>
  <c r="K188" i="8"/>
  <c r="J187" i="8"/>
  <c r="H187" i="8"/>
  <c r="F187" i="8"/>
  <c r="K187" i="8"/>
  <c r="J186" i="8"/>
  <c r="H186" i="8"/>
  <c r="F186" i="8"/>
  <c r="K186" i="8"/>
  <c r="J185" i="8"/>
  <c r="H185" i="8"/>
  <c r="F185" i="8"/>
  <c r="K185" i="8"/>
  <c r="J184" i="8"/>
  <c r="H184" i="8"/>
  <c r="F184" i="8"/>
  <c r="K184" i="8"/>
  <c r="J183" i="8"/>
  <c r="H183" i="8"/>
  <c r="F183" i="8"/>
  <c r="K183" i="8"/>
  <c r="J182" i="8"/>
  <c r="H182" i="8"/>
  <c r="F182" i="8"/>
  <c r="K182" i="8"/>
  <c r="J181" i="8"/>
  <c r="H181" i="8"/>
  <c r="F181" i="8"/>
  <c r="K181" i="8"/>
  <c r="J180" i="8"/>
  <c r="H180" i="8"/>
  <c r="F180" i="8"/>
  <c r="K180" i="8"/>
  <c r="J179" i="8"/>
  <c r="H179" i="8"/>
  <c r="F179" i="8"/>
  <c r="K179" i="8"/>
  <c r="J178" i="8"/>
  <c r="H178" i="8"/>
  <c r="F178" i="8"/>
  <c r="K178" i="8"/>
  <c r="J177" i="8"/>
  <c r="H177" i="8"/>
  <c r="F177" i="8"/>
  <c r="K177" i="8"/>
  <c r="J176" i="8"/>
  <c r="H176" i="8"/>
  <c r="F176" i="8"/>
  <c r="K176" i="8"/>
  <c r="J175" i="8"/>
  <c r="H175" i="8"/>
  <c r="F175" i="8"/>
  <c r="K175" i="8"/>
  <c r="J174" i="8"/>
  <c r="H174" i="8"/>
  <c r="F174" i="8"/>
  <c r="K174" i="8"/>
  <c r="J173" i="8"/>
  <c r="H173" i="8"/>
  <c r="F173" i="8"/>
  <c r="K173" i="8"/>
  <c r="J172" i="8"/>
  <c r="H172" i="8"/>
  <c r="F172" i="8"/>
  <c r="K172" i="8"/>
  <c r="J171" i="8"/>
  <c r="H171" i="8"/>
  <c r="F171" i="8"/>
  <c r="K171" i="8"/>
  <c r="J170" i="8"/>
  <c r="H170" i="8"/>
  <c r="F170" i="8"/>
  <c r="K170" i="8"/>
  <c r="J169" i="8"/>
  <c r="H169" i="8"/>
  <c r="F169" i="8"/>
  <c r="K169" i="8"/>
  <c r="J168" i="8"/>
  <c r="H168" i="8"/>
  <c r="F168" i="8"/>
  <c r="K168" i="8"/>
  <c r="J167" i="8"/>
  <c r="H167" i="8"/>
  <c r="F167" i="8"/>
  <c r="K167" i="8"/>
  <c r="J166" i="8"/>
  <c r="H166" i="8"/>
  <c r="F166" i="8"/>
  <c r="K166" i="8"/>
  <c r="J165" i="8"/>
  <c r="H165" i="8"/>
  <c r="F165" i="8"/>
  <c r="K165" i="8"/>
  <c r="J164" i="8"/>
  <c r="H164" i="8"/>
  <c r="F164" i="8"/>
  <c r="K164" i="8"/>
  <c r="J163" i="8"/>
  <c r="H163" i="8"/>
  <c r="F163" i="8"/>
  <c r="K163" i="8"/>
  <c r="J162" i="8"/>
  <c r="F162" i="8"/>
  <c r="L162" i="8" s="1"/>
  <c r="K162" i="8"/>
  <c r="J161" i="8"/>
  <c r="H161" i="8"/>
  <c r="F161" i="8"/>
  <c r="K161" i="8"/>
  <c r="J160" i="8"/>
  <c r="H160" i="8"/>
  <c r="F160" i="8"/>
  <c r="K160" i="8"/>
  <c r="J159" i="8"/>
  <c r="H159" i="8"/>
  <c r="K159" i="8"/>
  <c r="F159" i="8"/>
  <c r="J158" i="8"/>
  <c r="H158" i="8"/>
  <c r="F158" i="8"/>
  <c r="K158" i="8"/>
  <c r="J157" i="8"/>
  <c r="H157" i="8"/>
  <c r="F157" i="8"/>
  <c r="K157" i="8"/>
  <c r="J156" i="8"/>
  <c r="H156" i="8"/>
  <c r="F156" i="8"/>
  <c r="K156" i="8"/>
  <c r="J155" i="8"/>
  <c r="H155" i="8"/>
  <c r="F155" i="8"/>
  <c r="K155" i="8"/>
  <c r="J154" i="8"/>
  <c r="H154" i="8"/>
  <c r="F154" i="8"/>
  <c r="K154" i="8"/>
  <c r="J153" i="8"/>
  <c r="H153" i="8"/>
  <c r="F153" i="8"/>
  <c r="K153" i="8"/>
  <c r="J152" i="8"/>
  <c r="H152" i="8"/>
  <c r="F152" i="8"/>
  <c r="K152" i="8"/>
  <c r="J151" i="8"/>
  <c r="H151" i="8"/>
  <c r="F151" i="8"/>
  <c r="K151" i="8"/>
  <c r="J150" i="8"/>
  <c r="H150" i="8"/>
  <c r="F150" i="8"/>
  <c r="K150" i="8"/>
  <c r="J149" i="8"/>
  <c r="H149" i="8"/>
  <c r="F149" i="8"/>
  <c r="K149" i="8"/>
  <c r="J148" i="8"/>
  <c r="H148" i="8"/>
  <c r="F148" i="8"/>
  <c r="K148" i="8"/>
  <c r="J147" i="8"/>
  <c r="H147" i="8"/>
  <c r="F147" i="8"/>
  <c r="K147" i="8"/>
  <c r="J146" i="8"/>
  <c r="H146" i="8"/>
  <c r="F146" i="8"/>
  <c r="K146" i="8"/>
  <c r="J145" i="8"/>
  <c r="H145" i="8"/>
  <c r="F145" i="8"/>
  <c r="K145" i="8"/>
  <c r="J144" i="8"/>
  <c r="H144" i="8"/>
  <c r="F144" i="8"/>
  <c r="K144" i="8"/>
  <c r="J143" i="8"/>
  <c r="H143" i="8"/>
  <c r="F143" i="8"/>
  <c r="K143" i="8"/>
  <c r="J142" i="8"/>
  <c r="H142" i="8"/>
  <c r="F142" i="8"/>
  <c r="K142" i="8"/>
  <c r="J141" i="8"/>
  <c r="H141" i="8"/>
  <c r="F141" i="8"/>
  <c r="K141" i="8"/>
  <c r="J140" i="8"/>
  <c r="H140" i="8"/>
  <c r="F140" i="8"/>
  <c r="K140" i="8"/>
  <c r="J139" i="8"/>
  <c r="H139" i="8"/>
  <c r="F139" i="8"/>
  <c r="K139" i="8"/>
  <c r="J138" i="8"/>
  <c r="H138" i="8"/>
  <c r="F138" i="8"/>
  <c r="K138" i="8"/>
  <c r="J137" i="8"/>
  <c r="F137" i="8"/>
  <c r="K137" i="8"/>
  <c r="J136" i="8"/>
  <c r="H136" i="8"/>
  <c r="F136" i="8"/>
  <c r="K136" i="8"/>
  <c r="J135" i="8"/>
  <c r="H135" i="8"/>
  <c r="F135" i="8"/>
  <c r="K135" i="8"/>
  <c r="J134" i="8"/>
  <c r="H134" i="8"/>
  <c r="F134" i="8"/>
  <c r="K134" i="8"/>
  <c r="J133" i="8"/>
  <c r="H133" i="8"/>
  <c r="K133" i="8"/>
  <c r="F133" i="8"/>
  <c r="J132" i="8"/>
  <c r="H132" i="8"/>
  <c r="F132" i="8"/>
  <c r="K132" i="8"/>
  <c r="J131" i="8"/>
  <c r="H131" i="8"/>
  <c r="K131" i="8"/>
  <c r="F131" i="8"/>
  <c r="J130" i="8"/>
  <c r="H130" i="8"/>
  <c r="F130" i="8"/>
  <c r="K130" i="8"/>
  <c r="J129" i="8"/>
  <c r="H129" i="8"/>
  <c r="F129" i="8"/>
  <c r="K129" i="8"/>
  <c r="J128" i="8"/>
  <c r="H128" i="8"/>
  <c r="K128" i="8"/>
  <c r="F128" i="8"/>
  <c r="J127" i="8"/>
  <c r="H127" i="8"/>
  <c r="F127" i="8"/>
  <c r="K127" i="8"/>
  <c r="J126" i="8"/>
  <c r="H126" i="8"/>
  <c r="F126" i="8"/>
  <c r="K126" i="8"/>
  <c r="J125" i="8"/>
  <c r="H125" i="8"/>
  <c r="F125" i="8"/>
  <c r="K125" i="8"/>
  <c r="J124" i="8"/>
  <c r="H124" i="8"/>
  <c r="F124" i="8"/>
  <c r="K124" i="8"/>
  <c r="J123" i="8"/>
  <c r="H123" i="8"/>
  <c r="F123" i="8"/>
  <c r="K123" i="8"/>
  <c r="J122" i="8"/>
  <c r="H122" i="8"/>
  <c r="F122" i="8"/>
  <c r="K122" i="8"/>
  <c r="J121" i="8"/>
  <c r="H121" i="8"/>
  <c r="F121" i="8"/>
  <c r="K121" i="8"/>
  <c r="J120" i="8"/>
  <c r="H120" i="8"/>
  <c r="F120" i="8"/>
  <c r="K120" i="8"/>
  <c r="J119" i="8"/>
  <c r="H119" i="8"/>
  <c r="F119" i="8"/>
  <c r="K119" i="8"/>
  <c r="J118" i="8"/>
  <c r="H118" i="8"/>
  <c r="F118" i="8"/>
  <c r="K118" i="8"/>
  <c r="J117" i="8"/>
  <c r="H117" i="8"/>
  <c r="F117" i="8"/>
  <c r="K117" i="8"/>
  <c r="J116" i="8"/>
  <c r="H116" i="8"/>
  <c r="K116" i="8"/>
  <c r="F116" i="8"/>
  <c r="J115" i="8"/>
  <c r="H115" i="8"/>
  <c r="F115" i="8"/>
  <c r="K115" i="8"/>
  <c r="J114" i="8"/>
  <c r="H114" i="8"/>
  <c r="F114" i="8"/>
  <c r="K114" i="8"/>
  <c r="J113" i="8"/>
  <c r="H113" i="8"/>
  <c r="F113" i="8"/>
  <c r="K113" i="8"/>
  <c r="J112" i="8"/>
  <c r="H112" i="8"/>
  <c r="F112" i="8"/>
  <c r="K112" i="8"/>
  <c r="J111" i="8"/>
  <c r="H111" i="8"/>
  <c r="F111" i="8"/>
  <c r="K111" i="8"/>
  <c r="J110" i="8"/>
  <c r="H110" i="8"/>
  <c r="F110" i="8"/>
  <c r="K110" i="8"/>
  <c r="J109" i="8"/>
  <c r="H109" i="8"/>
  <c r="F109" i="8"/>
  <c r="K109" i="8"/>
  <c r="J108" i="8"/>
  <c r="H108" i="8"/>
  <c r="K108" i="8"/>
  <c r="F108" i="8"/>
  <c r="J107" i="8"/>
  <c r="H107" i="8"/>
  <c r="F107" i="8"/>
  <c r="K107" i="8"/>
  <c r="J106" i="8"/>
  <c r="H106" i="8"/>
  <c r="F106" i="8"/>
  <c r="K106" i="8"/>
  <c r="J105" i="8"/>
  <c r="H105" i="8"/>
  <c r="F105" i="8"/>
  <c r="K105" i="8"/>
  <c r="J104" i="8"/>
  <c r="H104" i="8"/>
  <c r="F104" i="8"/>
  <c r="K104" i="8"/>
  <c r="J103" i="8"/>
  <c r="H103" i="8"/>
  <c r="F103" i="8"/>
  <c r="K103" i="8"/>
  <c r="J102" i="8"/>
  <c r="H102" i="8"/>
  <c r="F102" i="8"/>
  <c r="K102" i="8"/>
  <c r="J101" i="8"/>
  <c r="H101" i="8"/>
  <c r="F101" i="8"/>
  <c r="K101" i="8"/>
  <c r="J100" i="8"/>
  <c r="H100" i="8"/>
  <c r="F100" i="8"/>
  <c r="K100" i="8"/>
  <c r="J99" i="8"/>
  <c r="H99" i="8"/>
  <c r="F99" i="8"/>
  <c r="K99" i="8"/>
  <c r="J98" i="8"/>
  <c r="H98" i="8"/>
  <c r="F98" i="8"/>
  <c r="K98" i="8"/>
  <c r="J97" i="8"/>
  <c r="H97" i="8"/>
  <c r="F97" i="8"/>
  <c r="K97" i="8"/>
  <c r="J96" i="8"/>
  <c r="H96" i="8"/>
  <c r="F96" i="8"/>
  <c r="K96" i="8"/>
  <c r="J95" i="8"/>
  <c r="H95" i="8"/>
  <c r="F95" i="8"/>
  <c r="K95" i="8"/>
  <c r="J94" i="8"/>
  <c r="H94" i="8"/>
  <c r="F94" i="8"/>
  <c r="K94" i="8"/>
  <c r="J93" i="8"/>
  <c r="H93" i="8"/>
  <c r="F93" i="8"/>
  <c r="K93" i="8"/>
  <c r="J92" i="8"/>
  <c r="H92" i="8"/>
  <c r="F92" i="8"/>
  <c r="K92" i="8"/>
  <c r="J91" i="8"/>
  <c r="H91" i="8"/>
  <c r="F91" i="8"/>
  <c r="K91" i="8"/>
  <c r="J90" i="8"/>
  <c r="H90" i="8"/>
  <c r="F90" i="8"/>
  <c r="K90" i="8"/>
  <c r="J89" i="8"/>
  <c r="H89" i="8"/>
  <c r="F89" i="8"/>
  <c r="K89" i="8"/>
  <c r="J88" i="8"/>
  <c r="H88" i="8"/>
  <c r="F88" i="8"/>
  <c r="K88" i="8"/>
  <c r="J87" i="8"/>
  <c r="H87" i="8"/>
  <c r="F87" i="8"/>
  <c r="K87" i="8"/>
  <c r="J86" i="8"/>
  <c r="H86" i="8"/>
  <c r="F86" i="8"/>
  <c r="K86" i="8"/>
  <c r="J85" i="8"/>
  <c r="H85" i="8"/>
  <c r="F85" i="8"/>
  <c r="K85" i="8"/>
  <c r="J84" i="8"/>
  <c r="I9" i="9" s="1"/>
  <c r="H84" i="8"/>
  <c r="F84" i="8"/>
  <c r="K84" i="8"/>
  <c r="H83" i="8"/>
  <c r="F83" i="8"/>
  <c r="K83" i="8"/>
  <c r="J64" i="8"/>
  <c r="H64" i="8"/>
  <c r="F64" i="8"/>
  <c r="K64" i="8"/>
  <c r="J63" i="8"/>
  <c r="H63" i="8"/>
  <c r="F63" i="8"/>
  <c r="K63" i="8"/>
  <c r="J62" i="8"/>
  <c r="H62" i="8"/>
  <c r="F62" i="8"/>
  <c r="K62" i="8"/>
  <c r="J61" i="8"/>
  <c r="H61" i="8"/>
  <c r="F61" i="8"/>
  <c r="K61" i="8"/>
  <c r="J60" i="8"/>
  <c r="H60" i="8"/>
  <c r="F60" i="8"/>
  <c r="K60" i="8"/>
  <c r="J59" i="8"/>
  <c r="H59" i="8"/>
  <c r="F59" i="8"/>
  <c r="K59" i="8"/>
  <c r="J58" i="8"/>
  <c r="H58" i="8"/>
  <c r="F58" i="8"/>
  <c r="K58" i="8"/>
  <c r="J57" i="8"/>
  <c r="I8" i="9" s="1"/>
  <c r="H57" i="8"/>
  <c r="F57" i="8"/>
  <c r="K57" i="8"/>
  <c r="J38" i="8"/>
  <c r="H38" i="8"/>
  <c r="F38" i="8"/>
  <c r="K38" i="8"/>
  <c r="J37" i="8"/>
  <c r="H37" i="8"/>
  <c r="F37" i="8"/>
  <c r="K37" i="8"/>
  <c r="J36" i="8"/>
  <c r="H36" i="8"/>
  <c r="F36" i="8"/>
  <c r="K36" i="8"/>
  <c r="J35" i="8"/>
  <c r="H35" i="8"/>
  <c r="F35" i="8"/>
  <c r="K35" i="8"/>
  <c r="J34" i="8"/>
  <c r="H34" i="8"/>
  <c r="L34" i="8" s="1"/>
  <c r="K34" i="8"/>
  <c r="J33" i="8"/>
  <c r="H33" i="8"/>
  <c r="F33" i="8"/>
  <c r="K33" i="8"/>
  <c r="J32" i="8"/>
  <c r="H32" i="8"/>
  <c r="F32" i="8"/>
  <c r="K32" i="8"/>
  <c r="J31" i="8"/>
  <c r="H31" i="8"/>
  <c r="F31" i="8"/>
  <c r="K31" i="8"/>
  <c r="J30" i="8"/>
  <c r="H30" i="8"/>
  <c r="F30" i="8"/>
  <c r="K30" i="8"/>
  <c r="H29" i="8"/>
  <c r="K29" i="8"/>
  <c r="F29" i="8"/>
  <c r="J28" i="8"/>
  <c r="H28" i="8"/>
  <c r="F28" i="8"/>
  <c r="K28" i="8"/>
  <c r="J27" i="8"/>
  <c r="H27" i="8"/>
  <c r="F27" i="8"/>
  <c r="K27" i="8"/>
  <c r="J26" i="8"/>
  <c r="H26" i="8"/>
  <c r="F26" i="8"/>
  <c r="L26" i="8" s="1"/>
  <c r="K26" i="8"/>
  <c r="J25" i="8"/>
  <c r="H25" i="8"/>
  <c r="F25" i="8"/>
  <c r="K25" i="8"/>
  <c r="J24" i="8"/>
  <c r="H24" i="8"/>
  <c r="F24" i="8"/>
  <c r="K24" i="8"/>
  <c r="J23" i="8"/>
  <c r="H23" i="8"/>
  <c r="F23" i="8"/>
  <c r="L23" i="8" s="1"/>
  <c r="K23" i="8"/>
  <c r="J22" i="8"/>
  <c r="H22" i="8"/>
  <c r="F22" i="8"/>
  <c r="K22" i="8"/>
  <c r="J21" i="8"/>
  <c r="H21" i="8"/>
  <c r="F21" i="8"/>
  <c r="K21" i="8"/>
  <c r="J20" i="8"/>
  <c r="H20" i="8"/>
  <c r="F20" i="8"/>
  <c r="L20" i="8" s="1"/>
  <c r="K20" i="8"/>
  <c r="J19" i="8"/>
  <c r="H19" i="8"/>
  <c r="F19" i="8"/>
  <c r="K19" i="8"/>
  <c r="J18" i="8"/>
  <c r="H18" i="8"/>
  <c r="F18" i="8"/>
  <c r="K18" i="8"/>
  <c r="J17" i="8"/>
  <c r="H17" i="8"/>
  <c r="F17" i="8"/>
  <c r="L17" i="8" s="1"/>
  <c r="K17" i="8"/>
  <c r="J16" i="8"/>
  <c r="H16" i="8"/>
  <c r="F16" i="8"/>
  <c r="K16" i="8"/>
  <c r="J15" i="8"/>
  <c r="H15" i="8"/>
  <c r="F15" i="8"/>
  <c r="K15" i="8"/>
  <c r="J14" i="8"/>
  <c r="H14" i="8"/>
  <c r="F14" i="8"/>
  <c r="L14" i="8" s="1"/>
  <c r="K14" i="8"/>
  <c r="J13" i="8"/>
  <c r="H13" i="8"/>
  <c r="F13" i="8"/>
  <c r="K13" i="8"/>
  <c r="J12" i="8"/>
  <c r="H12" i="8"/>
  <c r="F12" i="8"/>
  <c r="K12" i="8"/>
  <c r="J11" i="8"/>
  <c r="F11" i="8"/>
  <c r="L11" i="8" s="1"/>
  <c r="K11" i="8"/>
  <c r="J10" i="8"/>
  <c r="H10" i="8"/>
  <c r="K10" i="8"/>
  <c r="F10" i="8"/>
  <c r="J9" i="8"/>
  <c r="H9" i="8"/>
  <c r="K9" i="8"/>
  <c r="F9" i="8"/>
  <c r="J8" i="8"/>
  <c r="H8" i="8"/>
  <c r="F8" i="8"/>
  <c r="K8" i="8"/>
  <c r="J7" i="8"/>
  <c r="H7" i="8"/>
  <c r="F7" i="8"/>
  <c r="K7" i="8"/>
  <c r="J6" i="8"/>
  <c r="H6" i="8"/>
  <c r="F6" i="8"/>
  <c r="K6" i="8"/>
  <c r="J5" i="8"/>
  <c r="F5" i="8"/>
  <c r="E6" i="9" s="1"/>
  <c r="K5" i="8"/>
  <c r="L29" i="8" l="1"/>
  <c r="I6" i="9"/>
  <c r="J6" i="9" s="1"/>
  <c r="L139" i="8"/>
  <c r="L142" i="8"/>
  <c r="L148" i="8"/>
  <c r="L160" i="8"/>
  <c r="G8" i="9"/>
  <c r="H8" i="9" s="1"/>
  <c r="G11" i="9"/>
  <c r="H11" i="9" s="1"/>
  <c r="L133" i="8"/>
  <c r="G6" i="9"/>
  <c r="G9" i="9"/>
  <c r="H9" i="9" s="1"/>
  <c r="L8" i="8"/>
  <c r="L31" i="8"/>
  <c r="L37" i="8"/>
  <c r="L58" i="8"/>
  <c r="L64" i="8"/>
  <c r="L85" i="8"/>
  <c r="L88" i="8"/>
  <c r="L94" i="8"/>
  <c r="L97" i="8"/>
  <c r="L100" i="8"/>
  <c r="L103" i="8"/>
  <c r="L106" i="8"/>
  <c r="L109" i="8"/>
  <c r="L112" i="8"/>
  <c r="L115" i="8"/>
  <c r="L121" i="8"/>
  <c r="L127" i="8"/>
  <c r="L130" i="8"/>
  <c r="L136" i="8"/>
  <c r="L159" i="8"/>
  <c r="L165" i="8"/>
  <c r="L168" i="8"/>
  <c r="L174" i="8"/>
  <c r="L180" i="8"/>
  <c r="L183" i="8"/>
  <c r="L186" i="8"/>
  <c r="L189" i="8"/>
  <c r="L9" i="8"/>
  <c r="L15" i="8"/>
  <c r="L18" i="8"/>
  <c r="L21" i="8"/>
  <c r="L24" i="8"/>
  <c r="L116" i="8"/>
  <c r="L128" i="8"/>
  <c r="L131" i="8"/>
  <c r="L143" i="8"/>
  <c r="L146" i="8"/>
  <c r="L149" i="8"/>
  <c r="L152" i="8"/>
  <c r="L158" i="8"/>
  <c r="L6" i="8"/>
  <c r="L32" i="8"/>
  <c r="L35" i="8"/>
  <c r="L38" i="8"/>
  <c r="L59" i="8"/>
  <c r="L86" i="8"/>
  <c r="L89" i="8"/>
  <c r="L92" i="8"/>
  <c r="L95" i="8"/>
  <c r="L98" i="8"/>
  <c r="L101" i="8"/>
  <c r="L107" i="8"/>
  <c r="L113" i="8"/>
  <c r="L119" i="8"/>
  <c r="L122" i="8"/>
  <c r="L125" i="8"/>
  <c r="L134" i="8"/>
  <c r="L137" i="8"/>
  <c r="L166" i="8"/>
  <c r="L169" i="8"/>
  <c r="L172" i="8"/>
  <c r="L175" i="8"/>
  <c r="L178" i="8"/>
  <c r="L181" i="8"/>
  <c r="L184" i="8"/>
  <c r="L13" i="8"/>
  <c r="L16" i="8"/>
  <c r="L19" i="8"/>
  <c r="L22" i="8"/>
  <c r="L25" i="8"/>
  <c r="L28" i="8"/>
  <c r="L108" i="8"/>
  <c r="L138" i="8"/>
  <c r="L141" i="8"/>
  <c r="L144" i="8"/>
  <c r="L150" i="8"/>
  <c r="L156" i="8"/>
  <c r="L30" i="8"/>
  <c r="L33" i="8"/>
  <c r="L60" i="8"/>
  <c r="L63" i="8"/>
  <c r="L84" i="8"/>
  <c r="L87" i="8"/>
  <c r="L93" i="8"/>
  <c r="L96" i="8"/>
  <c r="L99" i="8"/>
  <c r="L102" i="8"/>
  <c r="L105" i="8"/>
  <c r="L111" i="8"/>
  <c r="L117" i="8"/>
  <c r="L123" i="8"/>
  <c r="L126" i="8"/>
  <c r="L129" i="8"/>
  <c r="L132" i="8"/>
  <c r="L135" i="8"/>
  <c r="L164" i="8"/>
  <c r="L167" i="8"/>
  <c r="L170" i="8"/>
  <c r="L173" i="8"/>
  <c r="L176" i="8"/>
  <c r="L179" i="8"/>
  <c r="L182" i="8"/>
  <c r="L185" i="8"/>
  <c r="L188" i="8"/>
  <c r="L240" i="8"/>
  <c r="E11" i="9"/>
  <c r="L239" i="8"/>
  <c r="L215" i="8"/>
  <c r="L214" i="8"/>
  <c r="E10" i="9"/>
  <c r="L213" i="8"/>
  <c r="L187" i="8"/>
  <c r="L177" i="8"/>
  <c r="L171" i="8"/>
  <c r="L163" i="8"/>
  <c r="L161" i="8"/>
  <c r="L157" i="8"/>
  <c r="L155" i="8"/>
  <c r="L154" i="8"/>
  <c r="L153" i="8"/>
  <c r="L151" i="8"/>
  <c r="L147" i="8"/>
  <c r="L145" i="8"/>
  <c r="L140" i="8"/>
  <c r="L124" i="8"/>
  <c r="L120" i="8"/>
  <c r="L118" i="8"/>
  <c r="L114" i="8"/>
  <c r="L110" i="8"/>
  <c r="L104" i="8"/>
  <c r="L91" i="8"/>
  <c r="L90" i="8"/>
  <c r="J9" i="9"/>
  <c r="E9" i="9"/>
  <c r="L83" i="8"/>
  <c r="L62" i="8"/>
  <c r="L61" i="8"/>
  <c r="J8" i="9"/>
  <c r="E8" i="9"/>
  <c r="L57" i="8"/>
  <c r="L36" i="8"/>
  <c r="L27" i="8"/>
  <c r="L12" i="8"/>
  <c r="L10" i="8"/>
  <c r="L7" i="8"/>
  <c r="F6" i="9"/>
  <c r="L5" i="8"/>
  <c r="I7" i="9" l="1"/>
  <c r="J7" i="9" s="1"/>
  <c r="I5" i="9" s="1"/>
  <c r="J5" i="9" s="1"/>
  <c r="F11" i="9"/>
  <c r="L11" i="9" s="1"/>
  <c r="K11" i="9"/>
  <c r="F10" i="9"/>
  <c r="L10" i="9" s="1"/>
  <c r="K10" i="9"/>
  <c r="K9" i="9"/>
  <c r="F9" i="9"/>
  <c r="L9" i="9" s="1"/>
  <c r="G7" i="9"/>
  <c r="H7" i="9" s="1"/>
  <c r="K8" i="9"/>
  <c r="F8" i="9"/>
  <c r="H6" i="9"/>
  <c r="L6" i="9" s="1"/>
  <c r="K6" i="9"/>
  <c r="G5" i="9" l="1"/>
  <c r="L8" i="9"/>
  <c r="E7" i="9"/>
  <c r="J29" i="9"/>
  <c r="E11" i="10"/>
  <c r="H5" i="9" l="1"/>
  <c r="K7" i="9"/>
  <c r="F7" i="9"/>
  <c r="E8" i="10" l="1"/>
  <c r="H29" i="9"/>
  <c r="E5" i="9"/>
  <c r="L7" i="9"/>
  <c r="E9" i="10" l="1"/>
  <c r="F5" i="9"/>
  <c r="K5" i="9"/>
  <c r="E10" i="10" l="1"/>
  <c r="E4" i="10"/>
  <c r="E7" i="10" s="1"/>
  <c r="F29" i="9"/>
  <c r="L5" i="9"/>
  <c r="L29" i="9" l="1"/>
  <c r="E21" i="10"/>
  <c r="E23" i="10" l="1"/>
  <c r="E24" i="10" l="1"/>
  <c r="E25" i="10" s="1"/>
  <c r="E26" i="10" l="1"/>
  <c r="E27" i="10" s="1"/>
  <c r="E28" i="10" l="1"/>
  <c r="E29" i="10" l="1"/>
  <c r="E30" i="10" s="1"/>
</calcChain>
</file>

<file path=xl/sharedStrings.xml><?xml version="1.0" encoding="utf-8"?>
<sst xmlns="http://schemas.openxmlformats.org/spreadsheetml/2006/main" count="660" uniqueCount="288">
  <si>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</si>
  <si>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</si>
  <si>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</si>
  <si>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</si>
  <si>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</si>
  <si>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</si>
  <si>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</si>
  <si>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</si>
  <si>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</si>
  <si>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</si>
  <si>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</si>
  <si>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</si>
  <si>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울산구치소 수용동 스프링클러 설치 소방공사</t>
  </si>
  <si>
    <t/>
  </si>
  <si>
    <t>1. 소방설비공사</t>
  </si>
  <si>
    <t>강제전선관</t>
  </si>
  <si>
    <t>강제전선관, 후강전선관, 아연도, 16mm</t>
  </si>
  <si>
    <t>M</t>
  </si>
  <si>
    <t>강제전선관, 후강전선관, 아연도, 22mm</t>
  </si>
  <si>
    <t>강제전선관, 후강전선관, 아연도, 28mm</t>
  </si>
  <si>
    <t>강제전선관, 후강전선관, 아연도, 54mm</t>
  </si>
  <si>
    <t>1종금속제가요전선관</t>
  </si>
  <si>
    <t>1종금속제가요전선관, 비닐피복, 16mm, 방수</t>
  </si>
  <si>
    <t>1종금속제가요전선관, 비닐피복, 22mm, 방수</t>
  </si>
  <si>
    <t>1종금속제가요전선관, 박스커넥터-비닐, 16mm, 방수</t>
  </si>
  <si>
    <t>개</t>
  </si>
  <si>
    <t>1종금속제가요전선관, 박스커넥터-비닐, 22mm, 방수</t>
  </si>
  <si>
    <t>저독성난연케이블</t>
  </si>
  <si>
    <t>HFIX, 1.5㎟</t>
  </si>
  <si>
    <t>HFIX, 2.5㎟</t>
  </si>
  <si>
    <t>내화전선</t>
  </si>
  <si>
    <t>내화전선, 0.6/1kv, F-FR-8, 20C*2.5㎟</t>
  </si>
  <si>
    <t>내화전선, 0.6/1kv, F-FR-8, 30C*2.5㎟</t>
  </si>
  <si>
    <t>아웃렛박스</t>
  </si>
  <si>
    <t>아웃렛박스, 중형4각, 54mm</t>
  </si>
  <si>
    <t>아웃렛박스, 커버, 4각, 평</t>
  </si>
  <si>
    <t>풀박스</t>
  </si>
  <si>
    <t>풀박스, 300*300*100mm</t>
  </si>
  <si>
    <t>연기감지기</t>
  </si>
  <si>
    <t>연기감지기, 열감지기, 차동식스포트형</t>
  </si>
  <si>
    <t>연기감지기, 열감지기, 정온식스포트형</t>
  </si>
  <si>
    <t>연기감지기, 광전식 2종-비축적</t>
  </si>
  <si>
    <t>화재수신기</t>
  </si>
  <si>
    <t>화재수신기, P형 1급, 30회로/벽부</t>
  </si>
  <si>
    <t>대</t>
  </si>
  <si>
    <t>사이렌</t>
  </si>
  <si>
    <t>저수위 경보기</t>
  </si>
  <si>
    <t>DC24V</t>
  </si>
  <si>
    <t>유도등</t>
  </si>
  <si>
    <t>유도등, 중형(단면), 60분용, 피난구유도등, 고휘도, LED</t>
  </si>
  <si>
    <t>감지기_철거</t>
  </si>
  <si>
    <t>차동식, 정온식, 보상식, 연기식</t>
  </si>
  <si>
    <t>유도등_철거</t>
  </si>
  <si>
    <t>소형, 중형, 대형</t>
  </si>
  <si>
    <t>강재전선관용부품</t>
  </si>
  <si>
    <t>강재전선관용부품, 노말밴드후강전선관용, 아연도, 28mm</t>
  </si>
  <si>
    <t>강재전선관용부품, 노말밴드후강전선관용, 아연도, 54mm</t>
  </si>
  <si>
    <t>전선관지지행거(단독)</t>
  </si>
  <si>
    <t>16C</t>
  </si>
  <si>
    <t>개소</t>
  </si>
  <si>
    <t>22C</t>
  </si>
  <si>
    <t>54C</t>
  </si>
  <si>
    <t>전선관지지대(벽체)</t>
  </si>
  <si>
    <t>W:100</t>
  </si>
  <si>
    <t>강재전선관용부품, 파이프크램프, 16C</t>
  </si>
  <si>
    <t>강재전선관용부품, 파이프크램프, 22C</t>
  </si>
  <si>
    <t>강재전선관용부품, 파이프크램프, 28C</t>
  </si>
  <si>
    <t>강재전선관용부품, 파이프크램프, 54C</t>
  </si>
  <si>
    <t>[ 합           계 ]</t>
  </si>
  <si>
    <t>2. 기계소방공사</t>
  </si>
  <si>
    <t>2-1. 장비설치공사</t>
  </si>
  <si>
    <t>다단벌류트펌프</t>
  </si>
  <si>
    <t>다단벌류트펌프, ∮150mm, 1060L/min, 60m, 37K(2S)</t>
  </si>
  <si>
    <t>다단벌류트펌프, 웨스코펌프, ∮40mm*60L/min*50m*3.7kw</t>
  </si>
  <si>
    <t>삼상농형유도전동기</t>
  </si>
  <si>
    <t>삼상농형유도전동기, 저압3상, 고효율, 3.7kw, 4P</t>
  </si>
  <si>
    <t>삼상농형유도전동기, 저압3상, 고효율, 37kw, 4P</t>
  </si>
  <si>
    <t>진동방지장치</t>
  </si>
  <si>
    <t>진동방지장치, 펌프방진(편흡입), 25mm, 3.75kw이하</t>
  </si>
  <si>
    <t>조</t>
  </si>
  <si>
    <t>진동방지장치, 펌프방진(편흡입), 25mm, 37.5kw이하</t>
  </si>
  <si>
    <t>전자식 압력스위치</t>
  </si>
  <si>
    <t>전자식 기동용 압력스위치(10k)</t>
  </si>
  <si>
    <t>set</t>
  </si>
  <si>
    <t>친환경 청정소화기</t>
  </si>
  <si>
    <t>친환경 청정소화기, HCFC-123, 3.0kg</t>
  </si>
  <si>
    <t>2-2. 스프링클러설비공사</t>
  </si>
  <si>
    <t>배관용스테인리스강관</t>
  </si>
  <si>
    <t>배관용스테인리스강관, ∮25*2.5mm</t>
  </si>
  <si>
    <t>배관용스테인리스강관, ∮32*2.5mm</t>
  </si>
  <si>
    <t>배관용스테인리스강관, ∮40*2.5mm</t>
  </si>
  <si>
    <t>배관용스테인리스강관, ∮50*2.5mm</t>
  </si>
  <si>
    <t>배관용스테인리스강관, ∮65*2.5mm</t>
  </si>
  <si>
    <t>배관용스테인리스강관, ∮100*2.5mm</t>
  </si>
  <si>
    <t>배관용스테인리스강관, ∮125*2.5mm</t>
  </si>
  <si>
    <t>배관용스테인리스강관, ∮150*2.5mm</t>
  </si>
  <si>
    <t>일반배관용스테인리스강관관이음쇠</t>
  </si>
  <si>
    <t>일반배관용스테인리스강관관이음쇠, ∮25mm, 용접식, 엘보, #10</t>
  </si>
  <si>
    <t>일반배관용스테인리스강관관이음쇠, ∮32mm, 용접식, 엘보, #10</t>
  </si>
  <si>
    <t>일반배관용스테인리스강관관이음쇠, ∮40mm, 용접식, 엘보, #10</t>
  </si>
  <si>
    <t>일반배관용스테인리스강관관이음쇠, ∮50mm, 용접식, 엘보, #10</t>
  </si>
  <si>
    <t>일반배관용스테인리스강관관이음쇠, ∮65mm, 용접식, 엘보, #10</t>
  </si>
  <si>
    <t>일반배관용스테인리스강관관이음쇠, ∮100mm, 용접식, 엘보, #10</t>
  </si>
  <si>
    <t>일반배관용스테인리스강관관이음쇠, ∮125mm, 용접식, 엘보, #10</t>
  </si>
  <si>
    <t>일반배관용스테인리스강관관이음쇠, ∮150mm, 용접식, 엘보, #10</t>
  </si>
  <si>
    <t>일반배관용스테인리스강관관이음쇠, ∮25mm, 용접식, 티, #10</t>
  </si>
  <si>
    <t>일반배관용스테인리스강관관이음쇠, ∮32mm, 용접식, 티, #10</t>
  </si>
  <si>
    <t>일반배관용스테인리스강관관이음쇠, ∮40mm, 용접식, 티, #10</t>
  </si>
  <si>
    <t>일반배관용스테인리스강관관이음쇠, ∮50mm, 용접식, 티, #10</t>
  </si>
  <si>
    <t>일반배관용스테인리스강관관이음쇠, ∮100mm, 용접식, 티, #10</t>
  </si>
  <si>
    <t>일반배관용스테인리스강관관이음쇠, ∮125mm, 용접식, 티, #10</t>
  </si>
  <si>
    <t>일반배관용스테인리스강관관이음쇠, ∮150mm, 용접식, 티, #10</t>
  </si>
  <si>
    <t>일반배관용스테인리스강관관이음쇠, ∮25mm, 나사식, 리듀서</t>
  </si>
  <si>
    <t>일반배관용스테인리스강관관이음쇠, ∮32mm, 리듀서, 용접식, #10</t>
  </si>
  <si>
    <t>일반배관용스테인리스강관관이음쇠, ∮40mm, 리듀서, 용접식, #10</t>
  </si>
  <si>
    <t>일반배관용스테인리스강관관이음쇠, ∮50mm, 리듀서, 용접식, #10</t>
  </si>
  <si>
    <t>일반배관용스테인리스강관관이음쇠, ∮125mm, 리듀서, 용접식, #10</t>
  </si>
  <si>
    <t>일반배관용스테인리스강관관이음쇠, ∮150mm, 리듀서, 용접식, #10</t>
  </si>
  <si>
    <t>일반배관용스테인리스강관관이음쇠, ∮25mm, 용접식, 캡</t>
  </si>
  <si>
    <t>일반배관용스테인리스강관관이음쇠, ∮100mm, 용접식, 캡</t>
  </si>
  <si>
    <t>일반배관용스테인리스강관관이음쇠, ∮15mm, 유니언, 나사식</t>
  </si>
  <si>
    <t>일반배관용스테인리스강관관이음쇠, ∮40mm, 유니언, 나사식</t>
  </si>
  <si>
    <t>일반배관용스테인리스강관관이음쇠, ∮50mm, 유니언, 나사식</t>
  </si>
  <si>
    <t>일반배관용스테인리스강관관이음쇠, ∮15mm, 니플, 나사식</t>
  </si>
  <si>
    <t>일반배관용스테인리스강관관이음쇠, ∮25mm, 니플, 나사식</t>
  </si>
  <si>
    <t>일반배관용스테인리스강관관이음쇠, ∮40mm, 니플, 나사식</t>
  </si>
  <si>
    <t>일반배관용스테인리스강관관이음쇠, ∮50mm, 니플, 나사식</t>
  </si>
  <si>
    <t>일반배관용스테인리스강관관이음쇠, ∮25mm, 소켓, 나사식</t>
  </si>
  <si>
    <t>스테인리스 합 후렌지</t>
  </si>
  <si>
    <t>D40</t>
  </si>
  <si>
    <t>D65</t>
  </si>
  <si>
    <t>D100</t>
  </si>
  <si>
    <t>D125</t>
  </si>
  <si>
    <t>D150</t>
  </si>
  <si>
    <t>스테인리스용접(TIG)</t>
  </si>
  <si>
    <t>D25</t>
  </si>
  <si>
    <t>D32</t>
  </si>
  <si>
    <t>D50</t>
  </si>
  <si>
    <t>게이트밸브</t>
  </si>
  <si>
    <t>게이트밸브, ∮65mm, 플랜지식, 게이트밸브, 스테인리스</t>
  </si>
  <si>
    <t>글로브밸브</t>
  </si>
  <si>
    <t>글로브밸브, ∮65mm, 수동식/플랜지식, STS</t>
  </si>
  <si>
    <t>게이트밸브, ∮50mm, 게이트OS AND Y밸브, 스테인리스</t>
  </si>
  <si>
    <t>게이트밸브, ∮125mm, 게이트OS AND Y밸브, 스테인리스</t>
  </si>
  <si>
    <t>게이트밸브, ∮150mm, 게이트OS AND Y밸브, 스테인리스</t>
  </si>
  <si>
    <t>템퍼스위치</t>
  </si>
  <si>
    <t>체크밸브</t>
  </si>
  <si>
    <t>체크밸브, ∮50mm, 스모렌스키</t>
  </si>
  <si>
    <t>체크밸브, ∮150mm, 스모렌스키</t>
  </si>
  <si>
    <t>볼밸브</t>
  </si>
  <si>
    <t>볼밸브, ∮15mm*0.98MPa, 수동식, STS</t>
  </si>
  <si>
    <t>볼밸브, ∮50mm*0.98MPa, 수동식, STS</t>
  </si>
  <si>
    <t>소방용밸브</t>
  </si>
  <si>
    <t>소방용밸브, 릴리프밸브소방, D25</t>
  </si>
  <si>
    <t>스트레이너</t>
  </si>
  <si>
    <t>스트레이너, ∮50mm*0.98MPa, 플랜지식</t>
  </si>
  <si>
    <t>스트레이너, ∮150mm*0.98MPa, 플랜지식</t>
  </si>
  <si>
    <t>플랙시블조인트</t>
  </si>
  <si>
    <t>플랙시블조인트, ∮50mm*0.98MPa, BL형, 플렉시블관</t>
  </si>
  <si>
    <t>플랙시블조인트, ∮150mm*0.98MPa, BL형, 플렉시블관</t>
  </si>
  <si>
    <t>압력계설치(STS)</t>
  </si>
  <si>
    <t>소방유량계</t>
  </si>
  <si>
    <t>소방유량계, 순간유량계(후로셀), D65</t>
  </si>
  <si>
    <t>소방용밸브, 알람밸브, D100</t>
  </si>
  <si>
    <t>소방용밸브, 알람밸브, D125</t>
  </si>
  <si>
    <t>소방용밸브, 알람밸브, D150</t>
  </si>
  <si>
    <t>사이트글라스</t>
  </si>
  <si>
    <t>사이트글라스, D25</t>
  </si>
  <si>
    <t>EA</t>
  </si>
  <si>
    <t>소방용밸브, 앵글밸브, D40</t>
  </si>
  <si>
    <t>수격방지기</t>
  </si>
  <si>
    <t>수격방지기, W.H.C, ∮50mm</t>
  </si>
  <si>
    <t>수격방지기, W.H.C, ∮100mm</t>
  </si>
  <si>
    <t>수격방지기, W.H.C, ∮125mm</t>
  </si>
  <si>
    <t>수격방지기, W.H.C, ∮150mm</t>
  </si>
  <si>
    <t>소방용헤드</t>
  </si>
  <si>
    <t>소방용헤드, 스프링클러헤드, 폐쇄상향72°C</t>
  </si>
  <si>
    <t>소방용헤드, 스프링클러헤드, 플러쉬형72°C</t>
  </si>
  <si>
    <t>소방용헤드, 스프링클러헤드, 플러쉬형105°C</t>
  </si>
  <si>
    <t>스프링클러후렉시블죠인트</t>
  </si>
  <si>
    <t>2000L(부속포함)</t>
  </si>
  <si>
    <t>관보온(아티론. 슈퍼매직303)</t>
  </si>
  <si>
    <t>25t*D25</t>
  </si>
  <si>
    <t>25t*D32</t>
  </si>
  <si>
    <t>25t*D40</t>
  </si>
  <si>
    <t>25t*D50</t>
  </si>
  <si>
    <t>25t*D100</t>
  </si>
  <si>
    <t>25t*D125</t>
  </si>
  <si>
    <t>25t*D150</t>
  </si>
  <si>
    <t>절연행가(달대볼트)</t>
  </si>
  <si>
    <t>관지지대설치(절연)</t>
  </si>
  <si>
    <t>입상가대설치(소화)</t>
  </si>
  <si>
    <t>구멍뚫기(코어드릴)</t>
  </si>
  <si>
    <t>D25, 콘크리트 150mm, 벽</t>
  </si>
  <si>
    <t>D50, 콘크리트 150mm, 벽</t>
  </si>
  <si>
    <t>D100, 콘크리트 150mm, 벽</t>
  </si>
  <si>
    <t>D150, 콘크리트 150mm, 벽</t>
  </si>
  <si>
    <t>내화충진재(방화실란트,입상배관 상,하부)</t>
  </si>
  <si>
    <t>강관절단(sch 20~40)</t>
  </si>
  <si>
    <t>표지판</t>
  </si>
  <si>
    <t>2-3. 소화장비 철거공사</t>
  </si>
  <si>
    <t>소화장비철거공사</t>
  </si>
  <si>
    <t>식</t>
  </si>
  <si>
    <t>보온재 철거공사</t>
  </si>
  <si>
    <t>소화배관철거공사</t>
  </si>
  <si>
    <t>3.고재비</t>
  </si>
  <si>
    <t>고스텐</t>
  </si>
  <si>
    <t>Kg</t>
  </si>
  <si>
    <t>고철</t>
  </si>
  <si>
    <t>비      고</t>
  </si>
  <si>
    <t>계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</si>
  <si>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</si>
  <si>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</si>
  <si>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</si>
  <si>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</si>
  <si>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</si>
  <si>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</si>
  <si>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</si>
  <si>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</si>
  <si>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</si>
  <si>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</si>
  <si>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</si>
  <si>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</si>
  <si>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</si>
  <si>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</si>
  <si>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</si>
  <si>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</si>
  <si>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</si>
  <si>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</si>
  <si>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</si>
  <si>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</si>
  <si>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17.9%</t>
  </si>
  <si>
    <t>BS</t>
  </si>
  <si>
    <t>C2</t>
  </si>
  <si>
    <t>기   계    경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</si>
  <si>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</si>
  <si>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</si>
  <si>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</si>
  <si>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</si>
  <si>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</si>
  <si>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</si>
  <si>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</si>
  <si>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</si>
  <si>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</si>
  <si>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</si>
  <si>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</si>
  <si>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</si>
  <si>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</si>
  <si>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</si>
  <si>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</si>
  <si>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</si>
  <si>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</si>
  <si>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</si>
  <si>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</si>
  <si>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</si>
  <si>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(재료비+직노) * 2.28% + 4,325,000</t>
  </si>
  <si>
    <t>CE</t>
  </si>
  <si>
    <t>임금채권부담금</t>
  </si>
  <si>
    <t>노무비 * 0.09%</t>
  </si>
  <si>
    <t>CF</t>
  </si>
  <si>
    <t>석면분담금</t>
  </si>
  <si>
    <t>노무비 * 0.006%</t>
  </si>
  <si>
    <t>CG</t>
  </si>
  <si>
    <t>기   타    경   비</t>
  </si>
  <si>
    <t>(재료비+노무비) * 5.2%</t>
  </si>
  <si>
    <t>CS</t>
  </si>
  <si>
    <t>S1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</si>
  <si>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</si>
  <si>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</si>
  <si>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</si>
  <si>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</si>
  <si>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</si>
  <si>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</si>
  <si>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D7</t>
  </si>
  <si>
    <t>소방공사 배상책임공제</t>
  </si>
  <si>
    <t>(계+일반관리비+이윤) * 0.364%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</si>
  <si>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</si>
  <si>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</si>
  <si>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</si>
  <si>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</si>
  <si>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</si>
  <si>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</si>
  <si>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</si>
  <si>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</si>
  <si>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</si>
  <si>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 xml:space="preserve">금액 : </t>
    <phoneticPr fontId="1" type="noConversion"/>
  </si>
  <si>
    <t>공사명 : 울산구치소 B동 수용거실 스프링클러 소방공사</t>
    <phoneticPr fontId="1" type="noConversion"/>
  </si>
  <si>
    <t>[ 울산구치소 B동 수용거실 스프링클러 소방공사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</si>
</sst>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10" fontId="3" fillId="0" borderId="4" xfId="1" quotePrefix="1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topLeftCell="B1" workbookViewId="0">
      <selection activeCell="B2" sqref="B2:E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6" t="s">
        <v>211</v>
      </c>
      <c r="C1" s="16"/>
      <c r="D1" s="16"/>
      <c r="E1" s="16"/>
      <c r="F1" s="16"/>
      <c r="G1" s="16"/>
    </row>
    <row r="2" spans="1:7" ht="21.95" customHeight="1" x14ac:dyDescent="0.3">
      <c r="B2" s="17" t="s">
        <v>286</v>
      </c>
      <c r="C2" s="17"/>
      <c r="D2" s="17"/>
      <c r="E2" s="17"/>
      <c r="F2" s="18" t="s">
        <v>285</v>
      </c>
      <c r="G2" s="18"/>
    </row>
    <row r="3" spans="1:7" ht="21.95" customHeight="1" x14ac:dyDescent="0.3">
      <c r="B3" s="15" t="s">
        <v>212</v>
      </c>
      <c r="C3" s="15"/>
      <c r="D3" s="15"/>
      <c r="E3" s="13" t="s">
        <v>213</v>
      </c>
      <c r="F3" s="13" t="s">
        <v>214</v>
      </c>
      <c r="G3" s="13" t="s">
        <v>209</v>
      </c>
    </row>
    <row r="4" spans="1:7" ht="21.95" customHeight="1" x14ac:dyDescent="0.3">
      <c r="A4" s="1" t="s">
        <v>219</v>
      </c>
      <c r="B4" s="19" t="s">
        <v>215</v>
      </c>
      <c r="C4" s="19" t="s">
        <v>216</v>
      </c>
      <c r="D4" s="13" t="s">
        <v>220</v>
      </c>
      <c r="E4" s="11">
        <f>TRUNC(공종별집계표!F5, 0)</f>
        <v>0</v>
      </c>
      <c r="F4" s="9" t="s">
        <v>13</v>
      </c>
      <c r="G4" s="9" t="s">
        <v>13</v>
      </c>
    </row>
    <row r="5" spans="1:7" ht="21.95" customHeight="1" x14ac:dyDescent="0.3">
      <c r="A5" s="1" t="s">
        <v>221</v>
      </c>
      <c r="B5" s="19"/>
      <c r="C5" s="19"/>
      <c r="D5" s="13" t="s">
        <v>222</v>
      </c>
      <c r="E5" s="11">
        <v>0</v>
      </c>
      <c r="F5" s="9" t="s">
        <v>13</v>
      </c>
      <c r="G5" s="9" t="s">
        <v>13</v>
      </c>
    </row>
    <row r="6" spans="1:7" ht="21.95" customHeight="1" x14ac:dyDescent="0.3">
      <c r="A6" s="1" t="s">
        <v>223</v>
      </c>
      <c r="B6" s="19"/>
      <c r="C6" s="19"/>
      <c r="D6" s="13" t="s">
        <v>224</v>
      </c>
      <c r="E6" s="11"/>
      <c r="F6" s="9" t="s">
        <v>13</v>
      </c>
      <c r="G6" s="9" t="s">
        <v>13</v>
      </c>
    </row>
    <row r="7" spans="1:7" ht="21.95" customHeight="1" x14ac:dyDescent="0.3">
      <c r="A7" s="1" t="s">
        <v>225</v>
      </c>
      <c r="B7" s="19"/>
      <c r="C7" s="19"/>
      <c r="D7" s="13" t="s">
        <v>226</v>
      </c>
      <c r="E7" s="11">
        <f>TRUNC(E4+E5-E6, 0)</f>
        <v>0</v>
      </c>
      <c r="F7" s="9" t="s">
        <v>13</v>
      </c>
      <c r="G7" s="9" t="s">
        <v>13</v>
      </c>
    </row>
    <row r="8" spans="1:7" ht="21.95" customHeight="1" x14ac:dyDescent="0.3">
      <c r="A8" s="1" t="s">
        <v>227</v>
      </c>
      <c r="B8" s="19"/>
      <c r="C8" s="19" t="s">
        <v>217</v>
      </c>
      <c r="D8" s="13" t="s">
        <v>228</v>
      </c>
      <c r="E8" s="11">
        <f>TRUNC(공종별집계표!H5, 0)</f>
        <v>0</v>
      </c>
      <c r="F8" s="9" t="s">
        <v>13</v>
      </c>
      <c r="G8" s="9" t="s">
        <v>13</v>
      </c>
    </row>
    <row r="9" spans="1:7" ht="21.95" customHeight="1" x14ac:dyDescent="0.3">
      <c r="A9" s="1" t="s">
        <v>229</v>
      </c>
      <c r="B9" s="19"/>
      <c r="C9" s="19"/>
      <c r="D9" s="13" t="s">
        <v>230</v>
      </c>
      <c r="E9" s="11">
        <f>TRUNC(E8*0.179, 0)</f>
        <v>0</v>
      </c>
      <c r="F9" s="9" t="s">
        <v>231</v>
      </c>
      <c r="G9" s="9" t="s">
        <v>13</v>
      </c>
    </row>
    <row r="10" spans="1:7" ht="21.95" customHeight="1" x14ac:dyDescent="0.3">
      <c r="A10" s="1" t="s">
        <v>232</v>
      </c>
      <c r="B10" s="19"/>
      <c r="C10" s="19"/>
      <c r="D10" s="13" t="s">
        <v>226</v>
      </c>
      <c r="E10" s="11">
        <f>TRUNC(E8+E9, 0)</f>
        <v>0</v>
      </c>
      <c r="F10" s="9" t="s">
        <v>13</v>
      </c>
      <c r="G10" s="9" t="s">
        <v>13</v>
      </c>
    </row>
    <row r="11" spans="1:7" ht="21.95" customHeight="1" x14ac:dyDescent="0.3">
      <c r="A11" s="1" t="s">
        <v>233</v>
      </c>
      <c r="B11" s="19"/>
      <c r="C11" s="19" t="s">
        <v>218</v>
      </c>
      <c r="D11" s="13" t="s">
        <v>234</v>
      </c>
      <c r="E11" s="11">
        <f>TRUNC(공종별집계표!J5, 0)</f>
        <v>0</v>
      </c>
      <c r="F11" s="9" t="s">
        <v>13</v>
      </c>
      <c r="G11" s="9" t="s">
        <v>13</v>
      </c>
    </row>
    <row r="12" spans="1:7" ht="21.95" customHeight="1" x14ac:dyDescent="0.3">
      <c r="A12" s="1" t="s">
        <v>235</v>
      </c>
      <c r="B12" s="19"/>
      <c r="C12" s="19"/>
      <c r="D12" s="13" t="s">
        <v>236</v>
      </c>
      <c r="E12" s="11"/>
      <c r="F12" s="9" t="s">
        <v>237</v>
      </c>
      <c r="G12" s="9" t="s">
        <v>13</v>
      </c>
    </row>
    <row r="13" spans="1:7" ht="21.95" customHeight="1" x14ac:dyDescent="0.3">
      <c r="A13" s="1" t="s">
        <v>238</v>
      </c>
      <c r="B13" s="19"/>
      <c r="C13" s="19"/>
      <c r="D13" s="13" t="s">
        <v>239</v>
      </c>
      <c r="E13" s="11"/>
      <c r="F13" s="9" t="s">
        <v>240</v>
      </c>
      <c r="G13" s="9" t="s">
        <v>13</v>
      </c>
    </row>
    <row r="14" spans="1:7" ht="21.95" customHeight="1" x14ac:dyDescent="0.3">
      <c r="A14" s="1" t="s">
        <v>241</v>
      </c>
      <c r="B14" s="19"/>
      <c r="C14" s="19"/>
      <c r="D14" s="13" t="s">
        <v>242</v>
      </c>
      <c r="E14" s="11"/>
      <c r="F14" s="9" t="s">
        <v>243</v>
      </c>
      <c r="G14" s="9" t="s">
        <v>13</v>
      </c>
    </row>
    <row r="15" spans="1:7" ht="21.95" customHeight="1" x14ac:dyDescent="0.3">
      <c r="A15" s="1" t="s">
        <v>244</v>
      </c>
      <c r="B15" s="19"/>
      <c r="C15" s="19"/>
      <c r="D15" s="13" t="s">
        <v>245</v>
      </c>
      <c r="E15" s="11"/>
      <c r="F15" s="9" t="s">
        <v>246</v>
      </c>
      <c r="G15" s="9" t="s">
        <v>13</v>
      </c>
    </row>
    <row r="16" spans="1:7" ht="21.95" customHeight="1" x14ac:dyDescent="0.3">
      <c r="A16" s="1" t="s">
        <v>247</v>
      </c>
      <c r="B16" s="19"/>
      <c r="C16" s="19"/>
      <c r="D16" s="13" t="s">
        <v>248</v>
      </c>
      <c r="E16" s="11"/>
      <c r="F16" s="9" t="s">
        <v>249</v>
      </c>
      <c r="G16" s="9" t="s">
        <v>13</v>
      </c>
    </row>
    <row r="17" spans="1:7" ht="21.95" customHeight="1" x14ac:dyDescent="0.3">
      <c r="A17" s="1" t="s">
        <v>250</v>
      </c>
      <c r="B17" s="19"/>
      <c r="C17" s="19"/>
      <c r="D17" s="13" t="s">
        <v>251</v>
      </c>
      <c r="E17" s="11"/>
      <c r="F17" s="9" t="s">
        <v>252</v>
      </c>
      <c r="G17" s="9" t="s">
        <v>13</v>
      </c>
    </row>
    <row r="18" spans="1:7" ht="21.95" customHeight="1" x14ac:dyDescent="0.3">
      <c r="A18" s="1" t="s">
        <v>253</v>
      </c>
      <c r="B18" s="19"/>
      <c r="C18" s="19"/>
      <c r="D18" s="13" t="s">
        <v>254</v>
      </c>
      <c r="E18" s="11"/>
      <c r="F18" s="9" t="s">
        <v>255</v>
      </c>
      <c r="G18" s="9" t="s">
        <v>13</v>
      </c>
    </row>
    <row r="19" spans="1:7" ht="21.95" customHeight="1" x14ac:dyDescent="0.3">
      <c r="A19" s="1" t="s">
        <v>256</v>
      </c>
      <c r="B19" s="19"/>
      <c r="C19" s="19"/>
      <c r="D19" s="13" t="s">
        <v>257</v>
      </c>
      <c r="E19" s="11"/>
      <c r="F19" s="9" t="s">
        <v>258</v>
      </c>
      <c r="G19" s="9" t="s">
        <v>13</v>
      </c>
    </row>
    <row r="20" spans="1:7" ht="21.95" customHeight="1" x14ac:dyDescent="0.3">
      <c r="A20" s="1" t="s">
        <v>259</v>
      </c>
      <c r="B20" s="19"/>
      <c r="C20" s="19"/>
      <c r="D20" s="13" t="s">
        <v>260</v>
      </c>
      <c r="E20" s="11"/>
      <c r="F20" s="9" t="s">
        <v>261</v>
      </c>
      <c r="G20" s="9" t="s">
        <v>13</v>
      </c>
    </row>
    <row r="21" spans="1:7" ht="21.95" customHeight="1" x14ac:dyDescent="0.3">
      <c r="A21" s="1" t="s">
        <v>262</v>
      </c>
      <c r="B21" s="19"/>
      <c r="C21" s="19"/>
      <c r="D21" s="13" t="s">
        <v>263</v>
      </c>
      <c r="E21" s="11">
        <f>TRUNC((E7+E10)*0.052, 0)</f>
        <v>0</v>
      </c>
      <c r="F21" s="9" t="s">
        <v>264</v>
      </c>
      <c r="G21" s="9" t="s">
        <v>13</v>
      </c>
    </row>
    <row r="22" spans="1:7" ht="21.95" customHeight="1" x14ac:dyDescent="0.3">
      <c r="A22" s="1" t="s">
        <v>265</v>
      </c>
      <c r="B22" s="19"/>
      <c r="C22" s="19"/>
      <c r="D22" s="13" t="s">
        <v>226</v>
      </c>
      <c r="E22" s="11"/>
      <c r="F22" s="9" t="s">
        <v>13</v>
      </c>
      <c r="G22" s="9" t="s">
        <v>13</v>
      </c>
    </row>
    <row r="23" spans="1:7" ht="21.95" customHeight="1" x14ac:dyDescent="0.3">
      <c r="A23" s="1" t="s">
        <v>266</v>
      </c>
      <c r="B23" s="15" t="s">
        <v>210</v>
      </c>
      <c r="C23" s="15"/>
      <c r="D23" s="15"/>
      <c r="E23" s="11">
        <f>TRUNC(E7+E10+E22, 0)</f>
        <v>0</v>
      </c>
      <c r="F23" s="9" t="s">
        <v>13</v>
      </c>
      <c r="G23" s="9" t="s">
        <v>13</v>
      </c>
    </row>
    <row r="24" spans="1:7" ht="21.95" customHeight="1" x14ac:dyDescent="0.3">
      <c r="A24" s="1" t="s">
        <v>267</v>
      </c>
      <c r="B24" s="15" t="s">
        <v>268</v>
      </c>
      <c r="C24" s="15"/>
      <c r="D24" s="15"/>
      <c r="E24" s="11">
        <f>TRUNC(E23*0.08, 0)</f>
        <v>0</v>
      </c>
      <c r="F24" s="9" t="s">
        <v>269</v>
      </c>
      <c r="G24" s="9" t="s">
        <v>13</v>
      </c>
    </row>
    <row r="25" spans="1:7" ht="21.95" customHeight="1" x14ac:dyDescent="0.3">
      <c r="A25" s="1" t="s">
        <v>270</v>
      </c>
      <c r="B25" s="15" t="s">
        <v>271</v>
      </c>
      <c r="C25" s="15"/>
      <c r="D25" s="15"/>
      <c r="E25" s="11">
        <f>TRUNC((E10+E22+E24)*0.15, 0)</f>
        <v>0</v>
      </c>
      <c r="F25" s="9" t="s">
        <v>272</v>
      </c>
      <c r="G25" s="9" t="s">
        <v>13</v>
      </c>
    </row>
    <row r="26" spans="1:7" ht="21.95" customHeight="1" x14ac:dyDescent="0.3">
      <c r="A26" s="1" t="s">
        <v>273</v>
      </c>
      <c r="B26" s="15" t="s">
        <v>274</v>
      </c>
      <c r="C26" s="15"/>
      <c r="D26" s="15"/>
      <c r="E26" s="11">
        <f>TRUNC((E23+E24+E25)*0.00364, 0)</f>
        <v>0</v>
      </c>
      <c r="F26" s="9" t="s">
        <v>275</v>
      </c>
      <c r="G26" s="9" t="s">
        <v>13</v>
      </c>
    </row>
    <row r="27" spans="1:7" ht="21.95" customHeight="1" x14ac:dyDescent="0.3">
      <c r="A27" s="1" t="s">
        <v>276</v>
      </c>
      <c r="B27" s="15" t="s">
        <v>277</v>
      </c>
      <c r="C27" s="15"/>
      <c r="D27" s="15"/>
      <c r="E27" s="11">
        <f>TRUNC(E23+E24+E25+E26, 0)</f>
        <v>0</v>
      </c>
      <c r="F27" s="9" t="s">
        <v>13</v>
      </c>
      <c r="G27" s="9" t="s">
        <v>13</v>
      </c>
    </row>
    <row r="28" spans="1:7" ht="21.95" customHeight="1" x14ac:dyDescent="0.3">
      <c r="A28" s="1" t="s">
        <v>278</v>
      </c>
      <c r="B28" s="15" t="s">
        <v>279</v>
      </c>
      <c r="C28" s="15"/>
      <c r="D28" s="15"/>
      <c r="E28" s="11">
        <f>TRUNC(E27*0.1, 0)</f>
        <v>0</v>
      </c>
      <c r="F28" s="9" t="s">
        <v>280</v>
      </c>
      <c r="G28" s="9" t="s">
        <v>13</v>
      </c>
    </row>
    <row r="29" spans="1:7" ht="21.95" customHeight="1" x14ac:dyDescent="0.3">
      <c r="A29" s="1" t="s">
        <v>281</v>
      </c>
      <c r="B29" s="15" t="s">
        <v>282</v>
      </c>
      <c r="C29" s="15"/>
      <c r="D29" s="15"/>
      <c r="E29" s="11">
        <f>TRUNC(E27+E28, 0)</f>
        <v>0</v>
      </c>
      <c r="F29" s="9" t="s">
        <v>13</v>
      </c>
      <c r="G29" s="9" t="s">
        <v>13</v>
      </c>
    </row>
    <row r="30" spans="1:7" ht="21.95" customHeight="1" x14ac:dyDescent="0.3">
      <c r="A30" s="1" t="s">
        <v>283</v>
      </c>
      <c r="B30" s="15" t="s">
        <v>284</v>
      </c>
      <c r="C30" s="15"/>
      <c r="D30" s="15"/>
      <c r="E30" s="11">
        <f>TRUNC(E29+0, 0)</f>
        <v>0</v>
      </c>
      <c r="F30" s="9" t="s">
        <v>13</v>
      </c>
      <c r="G30" s="9" t="s">
        <v>13</v>
      </c>
    </row>
  </sheetData>
  <mergeCells count="16">
    <mergeCell ref="B1:G1"/>
    <mergeCell ref="B2:E2"/>
    <mergeCell ref="F2:G2"/>
    <mergeCell ref="B3:D3"/>
    <mergeCell ref="B4:B22"/>
    <mergeCell ref="C4:C7"/>
    <mergeCell ref="C8:C10"/>
    <mergeCell ref="C11:C22"/>
    <mergeCell ref="B29:D29"/>
    <mergeCell ref="B30:D30"/>
    <mergeCell ref="B23:D23"/>
    <mergeCell ref="B24:D24"/>
    <mergeCell ref="B25:D25"/>
    <mergeCell ref="B26:D26"/>
    <mergeCell ref="B27:D27"/>
    <mergeCell ref="B28:D28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workbookViewId="0">
      <selection activeCell="A12" sqref="A1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</cols>
  <sheetData>
    <row r="1" spans="1:13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 x14ac:dyDescent="0.3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ht="30" customHeight="1" x14ac:dyDescent="0.3">
      <c r="A3" s="20" t="s">
        <v>1</v>
      </c>
      <c r="B3" s="20" t="s">
        <v>2</v>
      </c>
      <c r="C3" s="20" t="s">
        <v>3</v>
      </c>
      <c r="D3" s="20" t="s">
        <v>4</v>
      </c>
      <c r="E3" s="20" t="s">
        <v>5</v>
      </c>
      <c r="F3" s="20"/>
      <c r="G3" s="20" t="s">
        <v>8</v>
      </c>
      <c r="H3" s="20"/>
      <c r="I3" s="20" t="s">
        <v>9</v>
      </c>
      <c r="J3" s="20"/>
      <c r="K3" s="20" t="s">
        <v>10</v>
      </c>
      <c r="L3" s="20"/>
      <c r="M3" s="20" t="s">
        <v>11</v>
      </c>
    </row>
    <row r="4" spans="1:13" ht="30" customHeight="1" x14ac:dyDescent="0.3">
      <c r="A4" s="21"/>
      <c r="B4" s="21"/>
      <c r="C4" s="21"/>
      <c r="D4" s="21"/>
      <c r="E4" s="8" t="s">
        <v>6</v>
      </c>
      <c r="F4" s="8" t="s">
        <v>7</v>
      </c>
      <c r="G4" s="8" t="s">
        <v>6</v>
      </c>
      <c r="H4" s="8" t="s">
        <v>7</v>
      </c>
      <c r="I4" s="8" t="s">
        <v>6</v>
      </c>
      <c r="J4" s="8" t="s">
        <v>7</v>
      </c>
      <c r="K4" s="8" t="s">
        <v>6</v>
      </c>
      <c r="L4" s="8" t="s">
        <v>7</v>
      </c>
      <c r="M4" s="21"/>
    </row>
    <row r="5" spans="1:13" ht="30" customHeight="1" x14ac:dyDescent="0.3">
      <c r="A5" s="9" t="s">
        <v>12</v>
      </c>
      <c r="B5" s="9" t="s">
        <v>13</v>
      </c>
      <c r="C5" s="9" t="s">
        <v>13</v>
      </c>
      <c r="D5" s="10">
        <v>1</v>
      </c>
      <c r="E5" s="11">
        <f>F6+F7</f>
        <v>0</v>
      </c>
      <c r="F5" s="11">
        <f t="shared" ref="F5:F11" si="0">E5*D5</f>
        <v>0</v>
      </c>
      <c r="G5" s="11">
        <f>H6+H7</f>
        <v>0</v>
      </c>
      <c r="H5" s="11">
        <f t="shared" ref="H5:H11" si="1">G5*D5</f>
        <v>0</v>
      </c>
      <c r="I5" s="11">
        <f>J6+J7</f>
        <v>0</v>
      </c>
      <c r="J5" s="11">
        <f t="shared" ref="J5:J11" si="2">I5*D5</f>
        <v>0</v>
      </c>
      <c r="K5" s="11">
        <f t="shared" ref="K5:L11" si="3">E5+G5+I5</f>
        <v>0</v>
      </c>
      <c r="L5" s="11">
        <f t="shared" si="3"/>
        <v>0</v>
      </c>
      <c r="M5" s="9" t="s">
        <v>13</v>
      </c>
    </row>
    <row r="6" spans="1:13" ht="30" customHeight="1" x14ac:dyDescent="0.3">
      <c r="A6" s="9" t="s">
        <v>14</v>
      </c>
      <c r="B6" s="9" t="s">
        <v>13</v>
      </c>
      <c r="C6" s="9" t="s">
        <v>13</v>
      </c>
      <c r="D6" s="10">
        <v>1</v>
      </c>
      <c r="E6" s="11">
        <f>공종별내역서!F55</f>
        <v>0</v>
      </c>
      <c r="F6" s="11">
        <f t="shared" si="0"/>
        <v>0</v>
      </c>
      <c r="G6" s="11">
        <f>공종별내역서!H55</f>
        <v>0</v>
      </c>
      <c r="H6" s="11">
        <f t="shared" si="1"/>
        <v>0</v>
      </c>
      <c r="I6" s="11">
        <f>공종별내역서!J55</f>
        <v>0</v>
      </c>
      <c r="J6" s="11">
        <f t="shared" si="2"/>
        <v>0</v>
      </c>
      <c r="K6" s="11">
        <f t="shared" si="3"/>
        <v>0</v>
      </c>
      <c r="L6" s="11">
        <f t="shared" si="3"/>
        <v>0</v>
      </c>
      <c r="M6" s="14"/>
    </row>
    <row r="7" spans="1:13" ht="30" customHeight="1" x14ac:dyDescent="0.3">
      <c r="A7" s="9" t="s">
        <v>69</v>
      </c>
      <c r="B7" s="9" t="s">
        <v>13</v>
      </c>
      <c r="C7" s="9" t="s">
        <v>13</v>
      </c>
      <c r="D7" s="10">
        <v>1</v>
      </c>
      <c r="E7" s="11">
        <f>F8+F9+F10</f>
        <v>0</v>
      </c>
      <c r="F7" s="11">
        <f t="shared" si="0"/>
        <v>0</v>
      </c>
      <c r="G7" s="11">
        <f>H8+H9+H10</f>
        <v>0</v>
      </c>
      <c r="H7" s="11">
        <f t="shared" si="1"/>
        <v>0</v>
      </c>
      <c r="I7" s="11">
        <f>J8+J9+J10</f>
        <v>0</v>
      </c>
      <c r="J7" s="11">
        <f t="shared" si="2"/>
        <v>0</v>
      </c>
      <c r="K7" s="11">
        <f t="shared" si="3"/>
        <v>0</v>
      </c>
      <c r="L7" s="11">
        <f t="shared" si="3"/>
        <v>0</v>
      </c>
      <c r="M7" s="14"/>
    </row>
    <row r="8" spans="1:13" ht="30" customHeight="1" x14ac:dyDescent="0.3">
      <c r="A8" s="9" t="s">
        <v>70</v>
      </c>
      <c r="B8" s="9" t="s">
        <v>13</v>
      </c>
      <c r="C8" s="9" t="s">
        <v>13</v>
      </c>
      <c r="D8" s="10">
        <v>1</v>
      </c>
      <c r="E8" s="11">
        <f>공종별내역서!F81</f>
        <v>0</v>
      </c>
      <c r="F8" s="11">
        <f t="shared" si="0"/>
        <v>0</v>
      </c>
      <c r="G8" s="11">
        <f>공종별내역서!H81</f>
        <v>0</v>
      </c>
      <c r="H8" s="11">
        <f t="shared" si="1"/>
        <v>0</v>
      </c>
      <c r="I8" s="11">
        <f>공종별내역서!J81</f>
        <v>0</v>
      </c>
      <c r="J8" s="11">
        <f t="shared" si="2"/>
        <v>0</v>
      </c>
      <c r="K8" s="11">
        <f t="shared" si="3"/>
        <v>0</v>
      </c>
      <c r="L8" s="11">
        <f t="shared" si="3"/>
        <v>0</v>
      </c>
      <c r="M8" s="9" t="s">
        <v>13</v>
      </c>
    </row>
    <row r="9" spans="1:13" ht="30" customHeight="1" x14ac:dyDescent="0.3">
      <c r="A9" s="9" t="s">
        <v>86</v>
      </c>
      <c r="B9" s="9" t="s">
        <v>13</v>
      </c>
      <c r="C9" s="9" t="s">
        <v>13</v>
      </c>
      <c r="D9" s="10">
        <v>1</v>
      </c>
      <c r="E9" s="11">
        <f>공종별내역서!F211</f>
        <v>0</v>
      </c>
      <c r="F9" s="11">
        <f t="shared" si="0"/>
        <v>0</v>
      </c>
      <c r="G9" s="11">
        <f>공종별내역서!H211</f>
        <v>0</v>
      </c>
      <c r="H9" s="11">
        <f t="shared" si="1"/>
        <v>0</v>
      </c>
      <c r="I9" s="11">
        <f>공종별내역서!J211</f>
        <v>0</v>
      </c>
      <c r="J9" s="11">
        <f t="shared" si="2"/>
        <v>0</v>
      </c>
      <c r="K9" s="11">
        <f t="shared" si="3"/>
        <v>0</v>
      </c>
      <c r="L9" s="11">
        <f t="shared" si="3"/>
        <v>0</v>
      </c>
      <c r="M9" s="9" t="s">
        <v>13</v>
      </c>
    </row>
    <row r="10" spans="1:13" ht="30" customHeight="1" x14ac:dyDescent="0.3">
      <c r="A10" s="9" t="s">
        <v>200</v>
      </c>
      <c r="B10" s="9" t="s">
        <v>13</v>
      </c>
      <c r="C10" s="9" t="s">
        <v>13</v>
      </c>
      <c r="D10" s="10">
        <v>1</v>
      </c>
      <c r="E10" s="11">
        <f>공종별내역서!F237</f>
        <v>0</v>
      </c>
      <c r="F10" s="11">
        <f t="shared" si="0"/>
        <v>0</v>
      </c>
      <c r="G10" s="11">
        <f>공종별내역서!H237</f>
        <v>0</v>
      </c>
      <c r="H10" s="11">
        <f t="shared" si="1"/>
        <v>0</v>
      </c>
      <c r="I10" s="11">
        <f>공종별내역서!J237</f>
        <v>0</v>
      </c>
      <c r="J10" s="11">
        <f t="shared" si="2"/>
        <v>0</v>
      </c>
      <c r="K10" s="11">
        <f t="shared" si="3"/>
        <v>0</v>
      </c>
      <c r="L10" s="11">
        <f t="shared" si="3"/>
        <v>0</v>
      </c>
      <c r="M10" s="9" t="s">
        <v>13</v>
      </c>
    </row>
    <row r="11" spans="1:13" ht="30" customHeight="1" x14ac:dyDescent="0.3">
      <c r="A11" s="9" t="s">
        <v>205</v>
      </c>
      <c r="B11" s="9" t="s">
        <v>13</v>
      </c>
      <c r="C11" s="9" t="s">
        <v>13</v>
      </c>
      <c r="D11" s="10">
        <v>1</v>
      </c>
      <c r="E11" s="11">
        <f>공종별내역서!F263</f>
        <v>0</v>
      </c>
      <c r="F11" s="11">
        <f t="shared" si="0"/>
        <v>0</v>
      </c>
      <c r="G11" s="11">
        <f>공종별내역서!H263</f>
        <v>0</v>
      </c>
      <c r="H11" s="11">
        <f t="shared" si="1"/>
        <v>0</v>
      </c>
      <c r="I11" s="11">
        <f>공종별내역서!J263</f>
        <v>0</v>
      </c>
      <c r="J11" s="11">
        <f t="shared" si="2"/>
        <v>0</v>
      </c>
      <c r="K11" s="11">
        <f t="shared" si="3"/>
        <v>0</v>
      </c>
      <c r="L11" s="11">
        <f t="shared" si="3"/>
        <v>0</v>
      </c>
      <c r="M11" s="9" t="s">
        <v>13</v>
      </c>
    </row>
    <row r="12" spans="1:13" ht="30" customHeight="1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1:13" ht="30" customHeight="1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3" ht="30" customHeight="1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</row>
    <row r="15" spans="1:13" ht="30" customHeight="1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3" ht="30" customHeight="1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1:13" ht="30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3" ht="30" customHeight="1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1:13" ht="30" customHeight="1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1:13" ht="30" customHeight="1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1:13" ht="30" customHeight="1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13" ht="30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1:13" ht="30" customHeight="1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1:13" ht="30" customHeight="1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13" ht="30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spans="1:13" ht="30" customHeight="1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1:13" ht="30" customHeight="1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spans="1:13" ht="30" customHeight="1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1:13" ht="30" customHeight="1" x14ac:dyDescent="0.3">
      <c r="A29" s="9" t="s">
        <v>68</v>
      </c>
      <c r="B29" s="10"/>
      <c r="C29" s="10"/>
      <c r="D29" s="10"/>
      <c r="E29" s="10"/>
      <c r="F29" s="11">
        <f>F5</f>
        <v>0</v>
      </c>
      <c r="G29" s="10"/>
      <c r="H29" s="11">
        <f>H5</f>
        <v>0</v>
      </c>
      <c r="I29" s="10"/>
      <c r="J29" s="11">
        <f>J5</f>
        <v>0</v>
      </c>
      <c r="K29" s="10"/>
      <c r="L29" s="11">
        <f>L5</f>
        <v>0</v>
      </c>
      <c r="M29" s="10"/>
    </row>
  </sheetData>
  <mergeCells count="9">
    <mergeCell ref="I3:J3"/>
    <mergeCell ref="K3:L3"/>
    <mergeCell ref="M3:M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3"/>
  <sheetViews>
    <sheetView workbookViewId="0">
      <selection activeCell="B7" sqref="B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4" t="s">
        <v>287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13" ht="30" customHeight="1" x14ac:dyDescent="0.3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/>
      <c r="G2" s="20" t="s">
        <v>8</v>
      </c>
      <c r="H2" s="20"/>
      <c r="I2" s="20" t="s">
        <v>9</v>
      </c>
      <c r="J2" s="20"/>
      <c r="K2" s="20" t="s">
        <v>10</v>
      </c>
      <c r="L2" s="20"/>
      <c r="M2" s="20" t="s">
        <v>11</v>
      </c>
    </row>
    <row r="3" spans="1:13" ht="30" customHeight="1" x14ac:dyDescent="0.3">
      <c r="A3" s="20"/>
      <c r="B3" s="20"/>
      <c r="C3" s="20"/>
      <c r="D3" s="20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20"/>
    </row>
    <row r="4" spans="1:13" ht="30" customHeight="1" x14ac:dyDescent="0.3">
      <c r="A4" s="12" t="s">
        <v>14</v>
      </c>
      <c r="B4" s="12" t="s">
        <v>13</v>
      </c>
      <c r="C4" s="10"/>
      <c r="D4" s="10"/>
      <c r="E4" s="11"/>
      <c r="F4" s="11"/>
      <c r="G4" s="11"/>
      <c r="H4" s="11"/>
      <c r="I4" s="11"/>
      <c r="J4" s="11"/>
      <c r="K4" s="11"/>
      <c r="L4" s="11"/>
      <c r="M4" s="10"/>
    </row>
    <row r="5" spans="1:13" ht="30" customHeight="1" x14ac:dyDescent="0.3">
      <c r="A5" s="12" t="s">
        <v>15</v>
      </c>
      <c r="B5" s="12" t="s">
        <v>16</v>
      </c>
      <c r="C5" s="12" t="s">
        <v>17</v>
      </c>
      <c r="D5" s="10">
        <v>77</v>
      </c>
      <c r="E5" s="11"/>
      <c r="F5" s="11">
        <f t="shared" ref="F5:F38" si="0">TRUNC(E5*D5, 0)</f>
        <v>0</v>
      </c>
      <c r="G5" s="11"/>
      <c r="H5" s="11">
        <f t="shared" ref="H5:H38" si="1">TRUNC(G5*D5, 0)</f>
        <v>0</v>
      </c>
      <c r="I5" s="11"/>
      <c r="J5" s="11">
        <f t="shared" ref="J5:J38" si="2">TRUNC(I5*D5, 0)</f>
        <v>0</v>
      </c>
      <c r="K5" s="11">
        <f t="shared" ref="K5:K38" si="3">TRUNC(E5+G5+I5, 0)</f>
        <v>0</v>
      </c>
      <c r="L5" s="11">
        <f t="shared" ref="L5:L38" si="4">TRUNC(F5+H5+J5, 0)</f>
        <v>0</v>
      </c>
      <c r="M5" s="12"/>
    </row>
    <row r="6" spans="1:13" ht="30" customHeight="1" x14ac:dyDescent="0.3">
      <c r="A6" s="12" t="s">
        <v>15</v>
      </c>
      <c r="B6" s="12" t="s">
        <v>18</v>
      </c>
      <c r="C6" s="12" t="s">
        <v>17</v>
      </c>
      <c r="D6" s="10">
        <v>17</v>
      </c>
      <c r="E6" s="11"/>
      <c r="F6" s="11">
        <f t="shared" si="0"/>
        <v>0</v>
      </c>
      <c r="G6" s="11"/>
      <c r="H6" s="11">
        <f t="shared" si="1"/>
        <v>0</v>
      </c>
      <c r="I6" s="11"/>
      <c r="J6" s="11">
        <f t="shared" si="2"/>
        <v>0</v>
      </c>
      <c r="K6" s="11">
        <f t="shared" si="3"/>
        <v>0</v>
      </c>
      <c r="L6" s="11">
        <f t="shared" si="4"/>
        <v>0</v>
      </c>
      <c r="M6" s="12"/>
    </row>
    <row r="7" spans="1:13" ht="30" customHeight="1" x14ac:dyDescent="0.3">
      <c r="A7" s="12" t="s">
        <v>15</v>
      </c>
      <c r="B7" s="12" t="s">
        <v>19</v>
      </c>
      <c r="C7" s="12" t="s">
        <v>17</v>
      </c>
      <c r="D7" s="10">
        <v>7</v>
      </c>
      <c r="E7" s="11"/>
      <c r="F7" s="11">
        <f t="shared" si="0"/>
        <v>0</v>
      </c>
      <c r="G7" s="11"/>
      <c r="H7" s="11">
        <f t="shared" si="1"/>
        <v>0</v>
      </c>
      <c r="I7" s="11"/>
      <c r="J7" s="11">
        <f t="shared" si="2"/>
        <v>0</v>
      </c>
      <c r="K7" s="11">
        <f t="shared" si="3"/>
        <v>0</v>
      </c>
      <c r="L7" s="11">
        <f t="shared" si="4"/>
        <v>0</v>
      </c>
      <c r="M7" s="12"/>
    </row>
    <row r="8" spans="1:13" ht="30" customHeight="1" x14ac:dyDescent="0.3">
      <c r="A8" s="12" t="s">
        <v>15</v>
      </c>
      <c r="B8" s="12" t="s">
        <v>20</v>
      </c>
      <c r="C8" s="12" t="s">
        <v>17</v>
      </c>
      <c r="D8" s="10">
        <v>83</v>
      </c>
      <c r="E8" s="11"/>
      <c r="F8" s="11">
        <f t="shared" si="0"/>
        <v>0</v>
      </c>
      <c r="G8" s="11"/>
      <c r="H8" s="11">
        <f t="shared" si="1"/>
        <v>0</v>
      </c>
      <c r="I8" s="11"/>
      <c r="J8" s="11">
        <f t="shared" si="2"/>
        <v>0</v>
      </c>
      <c r="K8" s="11">
        <f t="shared" si="3"/>
        <v>0</v>
      </c>
      <c r="L8" s="11">
        <f t="shared" si="4"/>
        <v>0</v>
      </c>
      <c r="M8" s="12"/>
    </row>
    <row r="9" spans="1:13" ht="30" customHeight="1" x14ac:dyDescent="0.3">
      <c r="A9" s="12" t="s">
        <v>21</v>
      </c>
      <c r="B9" s="12" t="s">
        <v>22</v>
      </c>
      <c r="C9" s="12" t="s">
        <v>17</v>
      </c>
      <c r="D9" s="10">
        <v>495</v>
      </c>
      <c r="E9" s="11"/>
      <c r="F9" s="11">
        <f t="shared" si="0"/>
        <v>0</v>
      </c>
      <c r="G9" s="11"/>
      <c r="H9" s="11">
        <f t="shared" si="1"/>
        <v>0</v>
      </c>
      <c r="I9" s="11"/>
      <c r="J9" s="11">
        <f t="shared" si="2"/>
        <v>0</v>
      </c>
      <c r="K9" s="11">
        <f t="shared" si="3"/>
        <v>0</v>
      </c>
      <c r="L9" s="11">
        <f t="shared" si="4"/>
        <v>0</v>
      </c>
      <c r="M9" s="12"/>
    </row>
    <row r="10" spans="1:13" ht="30" customHeight="1" x14ac:dyDescent="0.3">
      <c r="A10" s="12" t="s">
        <v>21</v>
      </c>
      <c r="B10" s="12" t="s">
        <v>23</v>
      </c>
      <c r="C10" s="12" t="s">
        <v>17</v>
      </c>
      <c r="D10" s="10">
        <v>1</v>
      </c>
      <c r="E10" s="11"/>
      <c r="F10" s="11">
        <f t="shared" si="0"/>
        <v>0</v>
      </c>
      <c r="G10" s="11"/>
      <c r="H10" s="11">
        <f t="shared" si="1"/>
        <v>0</v>
      </c>
      <c r="I10" s="11"/>
      <c r="J10" s="11">
        <f t="shared" si="2"/>
        <v>0</v>
      </c>
      <c r="K10" s="11">
        <f t="shared" si="3"/>
        <v>0</v>
      </c>
      <c r="L10" s="11">
        <f t="shared" si="4"/>
        <v>0</v>
      </c>
      <c r="M10" s="12"/>
    </row>
    <row r="11" spans="1:13" ht="30" customHeight="1" x14ac:dyDescent="0.3">
      <c r="A11" s="12" t="s">
        <v>21</v>
      </c>
      <c r="B11" s="12" t="s">
        <v>24</v>
      </c>
      <c r="C11" s="12" t="s">
        <v>25</v>
      </c>
      <c r="D11" s="10">
        <v>334</v>
      </c>
      <c r="E11" s="11"/>
      <c r="F11" s="11">
        <f t="shared" si="0"/>
        <v>0</v>
      </c>
      <c r="G11" s="11"/>
      <c r="H11" s="11">
        <f t="shared" si="1"/>
        <v>0</v>
      </c>
      <c r="I11" s="11"/>
      <c r="J11" s="11">
        <f t="shared" si="2"/>
        <v>0</v>
      </c>
      <c r="K11" s="11">
        <f t="shared" si="3"/>
        <v>0</v>
      </c>
      <c r="L11" s="11">
        <f t="shared" si="4"/>
        <v>0</v>
      </c>
      <c r="M11" s="12"/>
    </row>
    <row r="12" spans="1:13" ht="30" customHeight="1" x14ac:dyDescent="0.3">
      <c r="A12" s="12" t="s">
        <v>21</v>
      </c>
      <c r="B12" s="12" t="s">
        <v>26</v>
      </c>
      <c r="C12" s="12" t="s">
        <v>25</v>
      </c>
      <c r="D12" s="10">
        <v>2</v>
      </c>
      <c r="E12" s="11"/>
      <c r="F12" s="11">
        <f t="shared" si="0"/>
        <v>0</v>
      </c>
      <c r="G12" s="11"/>
      <c r="H12" s="11">
        <f t="shared" si="1"/>
        <v>0</v>
      </c>
      <c r="I12" s="11"/>
      <c r="J12" s="11">
        <f t="shared" si="2"/>
        <v>0</v>
      </c>
      <c r="K12" s="11">
        <f t="shared" si="3"/>
        <v>0</v>
      </c>
      <c r="L12" s="11">
        <f t="shared" si="4"/>
        <v>0</v>
      </c>
      <c r="M12" s="12"/>
    </row>
    <row r="13" spans="1:13" ht="30" customHeight="1" x14ac:dyDescent="0.3">
      <c r="A13" s="12" t="s">
        <v>27</v>
      </c>
      <c r="B13" s="12" t="s">
        <v>28</v>
      </c>
      <c r="C13" s="12" t="s">
        <v>17</v>
      </c>
      <c r="D13" s="10">
        <v>608</v>
      </c>
      <c r="E13" s="11"/>
      <c r="F13" s="11">
        <f t="shared" si="0"/>
        <v>0</v>
      </c>
      <c r="G13" s="11"/>
      <c r="H13" s="11">
        <f t="shared" si="1"/>
        <v>0</v>
      </c>
      <c r="I13" s="11"/>
      <c r="J13" s="11">
        <f t="shared" si="2"/>
        <v>0</v>
      </c>
      <c r="K13" s="11">
        <f t="shared" si="3"/>
        <v>0</v>
      </c>
      <c r="L13" s="11">
        <f t="shared" si="4"/>
        <v>0</v>
      </c>
      <c r="M13" s="12"/>
    </row>
    <row r="14" spans="1:13" ht="30" customHeight="1" x14ac:dyDescent="0.3">
      <c r="A14" s="12" t="s">
        <v>27</v>
      </c>
      <c r="B14" s="12" t="s">
        <v>29</v>
      </c>
      <c r="C14" s="12" t="s">
        <v>17</v>
      </c>
      <c r="D14" s="10">
        <v>1215</v>
      </c>
      <c r="E14" s="11"/>
      <c r="F14" s="11">
        <f t="shared" si="0"/>
        <v>0</v>
      </c>
      <c r="G14" s="11"/>
      <c r="H14" s="11">
        <f t="shared" si="1"/>
        <v>0</v>
      </c>
      <c r="I14" s="11"/>
      <c r="J14" s="11">
        <f t="shared" si="2"/>
        <v>0</v>
      </c>
      <c r="K14" s="11">
        <f t="shared" si="3"/>
        <v>0</v>
      </c>
      <c r="L14" s="11">
        <f t="shared" si="4"/>
        <v>0</v>
      </c>
      <c r="M14" s="12"/>
    </row>
    <row r="15" spans="1:13" ht="30" customHeight="1" x14ac:dyDescent="0.3">
      <c r="A15" s="12" t="s">
        <v>30</v>
      </c>
      <c r="B15" s="12" t="s">
        <v>31</v>
      </c>
      <c r="C15" s="12" t="s">
        <v>17</v>
      </c>
      <c r="D15" s="10">
        <v>32</v>
      </c>
      <c r="E15" s="11"/>
      <c r="F15" s="11">
        <f t="shared" si="0"/>
        <v>0</v>
      </c>
      <c r="G15" s="11"/>
      <c r="H15" s="11">
        <f t="shared" si="1"/>
        <v>0</v>
      </c>
      <c r="I15" s="11"/>
      <c r="J15" s="11">
        <f t="shared" si="2"/>
        <v>0</v>
      </c>
      <c r="K15" s="11">
        <f t="shared" si="3"/>
        <v>0</v>
      </c>
      <c r="L15" s="11">
        <f t="shared" si="4"/>
        <v>0</v>
      </c>
      <c r="M15" s="12"/>
    </row>
    <row r="16" spans="1:13" ht="30" customHeight="1" x14ac:dyDescent="0.3">
      <c r="A16" s="12" t="s">
        <v>30</v>
      </c>
      <c r="B16" s="12" t="s">
        <v>32</v>
      </c>
      <c r="C16" s="12" t="s">
        <v>17</v>
      </c>
      <c r="D16" s="10">
        <v>51</v>
      </c>
      <c r="E16" s="11"/>
      <c r="F16" s="11">
        <f t="shared" si="0"/>
        <v>0</v>
      </c>
      <c r="G16" s="11"/>
      <c r="H16" s="11">
        <f t="shared" si="1"/>
        <v>0</v>
      </c>
      <c r="I16" s="11"/>
      <c r="J16" s="11">
        <f t="shared" si="2"/>
        <v>0</v>
      </c>
      <c r="K16" s="11">
        <f t="shared" si="3"/>
        <v>0</v>
      </c>
      <c r="L16" s="11">
        <f t="shared" si="4"/>
        <v>0</v>
      </c>
      <c r="M16" s="12"/>
    </row>
    <row r="17" spans="1:13" ht="30" customHeight="1" x14ac:dyDescent="0.3">
      <c r="A17" s="12" t="s">
        <v>33</v>
      </c>
      <c r="B17" s="12" t="s">
        <v>34</v>
      </c>
      <c r="C17" s="12" t="s">
        <v>25</v>
      </c>
      <c r="D17" s="10">
        <v>30</v>
      </c>
      <c r="E17" s="11"/>
      <c r="F17" s="11">
        <f t="shared" si="0"/>
        <v>0</v>
      </c>
      <c r="G17" s="11"/>
      <c r="H17" s="11">
        <f t="shared" si="1"/>
        <v>0</v>
      </c>
      <c r="I17" s="11"/>
      <c r="J17" s="11">
        <f t="shared" si="2"/>
        <v>0</v>
      </c>
      <c r="K17" s="11">
        <f t="shared" si="3"/>
        <v>0</v>
      </c>
      <c r="L17" s="11">
        <f t="shared" si="4"/>
        <v>0</v>
      </c>
      <c r="M17" s="12"/>
    </row>
    <row r="18" spans="1:13" ht="30" customHeight="1" x14ac:dyDescent="0.3">
      <c r="A18" s="12" t="s">
        <v>33</v>
      </c>
      <c r="B18" s="12" t="s">
        <v>35</v>
      </c>
      <c r="C18" s="12" t="s">
        <v>25</v>
      </c>
      <c r="D18" s="10">
        <v>30</v>
      </c>
      <c r="E18" s="11"/>
      <c r="F18" s="11">
        <f t="shared" si="0"/>
        <v>0</v>
      </c>
      <c r="G18" s="11"/>
      <c r="H18" s="11">
        <f t="shared" si="1"/>
        <v>0</v>
      </c>
      <c r="I18" s="11"/>
      <c r="J18" s="11">
        <f t="shared" si="2"/>
        <v>0</v>
      </c>
      <c r="K18" s="11">
        <f t="shared" si="3"/>
        <v>0</v>
      </c>
      <c r="L18" s="11">
        <f t="shared" si="4"/>
        <v>0</v>
      </c>
      <c r="M18" s="12"/>
    </row>
    <row r="19" spans="1:13" ht="30" customHeight="1" x14ac:dyDescent="0.3">
      <c r="A19" s="12" t="s">
        <v>36</v>
      </c>
      <c r="B19" s="12" t="s">
        <v>37</v>
      </c>
      <c r="C19" s="12" t="s">
        <v>25</v>
      </c>
      <c r="D19" s="10">
        <v>3</v>
      </c>
      <c r="E19" s="11"/>
      <c r="F19" s="11">
        <f t="shared" si="0"/>
        <v>0</v>
      </c>
      <c r="G19" s="11"/>
      <c r="H19" s="11">
        <f t="shared" si="1"/>
        <v>0</v>
      </c>
      <c r="I19" s="11"/>
      <c r="J19" s="11">
        <f t="shared" si="2"/>
        <v>0</v>
      </c>
      <c r="K19" s="11">
        <f t="shared" si="3"/>
        <v>0</v>
      </c>
      <c r="L19" s="11">
        <f t="shared" si="4"/>
        <v>0</v>
      </c>
      <c r="M19" s="12"/>
    </row>
    <row r="20" spans="1:13" ht="30" customHeight="1" x14ac:dyDescent="0.3">
      <c r="A20" s="12" t="s">
        <v>38</v>
      </c>
      <c r="B20" s="12" t="s">
        <v>39</v>
      </c>
      <c r="C20" s="12" t="s">
        <v>25</v>
      </c>
      <c r="D20" s="10">
        <v>94</v>
      </c>
      <c r="E20" s="11"/>
      <c r="F20" s="11">
        <f t="shared" si="0"/>
        <v>0</v>
      </c>
      <c r="G20" s="11"/>
      <c r="H20" s="11">
        <f t="shared" si="1"/>
        <v>0</v>
      </c>
      <c r="I20" s="11"/>
      <c r="J20" s="11">
        <f t="shared" si="2"/>
        <v>0</v>
      </c>
      <c r="K20" s="11">
        <f t="shared" si="3"/>
        <v>0</v>
      </c>
      <c r="L20" s="11">
        <f t="shared" si="4"/>
        <v>0</v>
      </c>
      <c r="M20" s="12"/>
    </row>
    <row r="21" spans="1:13" ht="30" customHeight="1" x14ac:dyDescent="0.3">
      <c r="A21" s="12" t="s">
        <v>38</v>
      </c>
      <c r="B21" s="12" t="s">
        <v>40</v>
      </c>
      <c r="C21" s="12" t="s">
        <v>25</v>
      </c>
      <c r="D21" s="10">
        <v>2</v>
      </c>
      <c r="E21" s="11"/>
      <c r="F21" s="11">
        <f t="shared" si="0"/>
        <v>0</v>
      </c>
      <c r="G21" s="11"/>
      <c r="H21" s="11">
        <f t="shared" si="1"/>
        <v>0</v>
      </c>
      <c r="I21" s="11"/>
      <c r="J21" s="11">
        <f t="shared" si="2"/>
        <v>0</v>
      </c>
      <c r="K21" s="11">
        <f t="shared" si="3"/>
        <v>0</v>
      </c>
      <c r="L21" s="11">
        <f t="shared" si="4"/>
        <v>0</v>
      </c>
      <c r="M21" s="12"/>
    </row>
    <row r="22" spans="1:13" ht="30" customHeight="1" x14ac:dyDescent="0.3">
      <c r="A22" s="12" t="s">
        <v>38</v>
      </c>
      <c r="B22" s="12" t="s">
        <v>41</v>
      </c>
      <c r="C22" s="12" t="s">
        <v>25</v>
      </c>
      <c r="D22" s="10">
        <v>16</v>
      </c>
      <c r="E22" s="11"/>
      <c r="F22" s="11">
        <f t="shared" si="0"/>
        <v>0</v>
      </c>
      <c r="G22" s="11"/>
      <c r="H22" s="11">
        <f t="shared" si="1"/>
        <v>0</v>
      </c>
      <c r="I22" s="11"/>
      <c r="J22" s="11">
        <f t="shared" si="2"/>
        <v>0</v>
      </c>
      <c r="K22" s="11">
        <f t="shared" si="3"/>
        <v>0</v>
      </c>
      <c r="L22" s="11">
        <f t="shared" si="4"/>
        <v>0</v>
      </c>
      <c r="M22" s="12"/>
    </row>
    <row r="23" spans="1:13" ht="30" customHeight="1" x14ac:dyDescent="0.3">
      <c r="A23" s="12" t="s">
        <v>42</v>
      </c>
      <c r="B23" s="12" t="s">
        <v>43</v>
      </c>
      <c r="C23" s="12" t="s">
        <v>44</v>
      </c>
      <c r="D23" s="10">
        <v>1</v>
      </c>
      <c r="E23" s="11"/>
      <c r="F23" s="11">
        <f t="shared" si="0"/>
        <v>0</v>
      </c>
      <c r="G23" s="11"/>
      <c r="H23" s="11">
        <f t="shared" si="1"/>
        <v>0</v>
      </c>
      <c r="I23" s="11"/>
      <c r="J23" s="11">
        <f t="shared" si="2"/>
        <v>0</v>
      </c>
      <c r="K23" s="11">
        <f t="shared" si="3"/>
        <v>0</v>
      </c>
      <c r="L23" s="11">
        <f t="shared" si="4"/>
        <v>0</v>
      </c>
      <c r="M23" s="12"/>
    </row>
    <row r="24" spans="1:13" ht="30" customHeight="1" x14ac:dyDescent="0.3">
      <c r="A24" s="12" t="s">
        <v>45</v>
      </c>
      <c r="B24" s="12" t="s">
        <v>45</v>
      </c>
      <c r="C24" s="12" t="s">
        <v>25</v>
      </c>
      <c r="D24" s="10">
        <v>9</v>
      </c>
      <c r="E24" s="11"/>
      <c r="F24" s="11">
        <f t="shared" si="0"/>
        <v>0</v>
      </c>
      <c r="G24" s="11"/>
      <c r="H24" s="11">
        <f t="shared" si="1"/>
        <v>0</v>
      </c>
      <c r="I24" s="11"/>
      <c r="J24" s="11">
        <f t="shared" si="2"/>
        <v>0</v>
      </c>
      <c r="K24" s="11">
        <f t="shared" si="3"/>
        <v>0</v>
      </c>
      <c r="L24" s="11">
        <f t="shared" si="4"/>
        <v>0</v>
      </c>
      <c r="M24" s="12"/>
    </row>
    <row r="25" spans="1:13" ht="30" customHeight="1" x14ac:dyDescent="0.3">
      <c r="A25" s="12" t="s">
        <v>46</v>
      </c>
      <c r="B25" s="12" t="s">
        <v>47</v>
      </c>
      <c r="C25" s="12" t="s">
        <v>25</v>
      </c>
      <c r="D25" s="10">
        <v>2</v>
      </c>
      <c r="E25" s="11"/>
      <c r="F25" s="11">
        <f t="shared" si="0"/>
        <v>0</v>
      </c>
      <c r="G25" s="11"/>
      <c r="H25" s="11">
        <f t="shared" si="1"/>
        <v>0</v>
      </c>
      <c r="I25" s="11"/>
      <c r="J25" s="11">
        <f t="shared" si="2"/>
        <v>0</v>
      </c>
      <c r="K25" s="11">
        <f t="shared" si="3"/>
        <v>0</v>
      </c>
      <c r="L25" s="11">
        <f t="shared" si="4"/>
        <v>0</v>
      </c>
      <c r="M25" s="12"/>
    </row>
    <row r="26" spans="1:13" ht="30" customHeight="1" x14ac:dyDescent="0.3">
      <c r="A26" s="12" t="s">
        <v>48</v>
      </c>
      <c r="B26" s="12" t="s">
        <v>49</v>
      </c>
      <c r="C26" s="12" t="s">
        <v>25</v>
      </c>
      <c r="D26" s="10">
        <v>12</v>
      </c>
      <c r="E26" s="11"/>
      <c r="F26" s="11">
        <f t="shared" si="0"/>
        <v>0</v>
      </c>
      <c r="G26" s="11"/>
      <c r="H26" s="11">
        <f t="shared" si="1"/>
        <v>0</v>
      </c>
      <c r="I26" s="11"/>
      <c r="J26" s="11">
        <f t="shared" si="2"/>
        <v>0</v>
      </c>
      <c r="K26" s="11">
        <f t="shared" si="3"/>
        <v>0</v>
      </c>
      <c r="L26" s="11">
        <f t="shared" si="4"/>
        <v>0</v>
      </c>
      <c r="M26" s="12"/>
    </row>
    <row r="27" spans="1:13" ht="30" customHeight="1" x14ac:dyDescent="0.3">
      <c r="A27" s="12" t="s">
        <v>50</v>
      </c>
      <c r="B27" s="12" t="s">
        <v>51</v>
      </c>
      <c r="C27" s="12" t="s">
        <v>25</v>
      </c>
      <c r="D27" s="10">
        <v>103</v>
      </c>
      <c r="E27" s="11"/>
      <c r="F27" s="11">
        <f t="shared" si="0"/>
        <v>0</v>
      </c>
      <c r="G27" s="11"/>
      <c r="H27" s="11">
        <f t="shared" si="1"/>
        <v>0</v>
      </c>
      <c r="I27" s="11"/>
      <c r="J27" s="11">
        <f t="shared" si="2"/>
        <v>0</v>
      </c>
      <c r="K27" s="11">
        <f t="shared" si="3"/>
        <v>0</v>
      </c>
      <c r="L27" s="11">
        <f t="shared" si="4"/>
        <v>0</v>
      </c>
      <c r="M27" s="12"/>
    </row>
    <row r="28" spans="1:13" ht="30" customHeight="1" x14ac:dyDescent="0.3">
      <c r="A28" s="12" t="s">
        <v>52</v>
      </c>
      <c r="B28" s="12" t="s">
        <v>53</v>
      </c>
      <c r="C28" s="12" t="s">
        <v>25</v>
      </c>
      <c r="D28" s="10">
        <v>12</v>
      </c>
      <c r="E28" s="11"/>
      <c r="F28" s="11">
        <f t="shared" si="0"/>
        <v>0</v>
      </c>
      <c r="G28" s="11"/>
      <c r="H28" s="11">
        <f t="shared" si="1"/>
        <v>0</v>
      </c>
      <c r="I28" s="11"/>
      <c r="J28" s="11">
        <f t="shared" si="2"/>
        <v>0</v>
      </c>
      <c r="K28" s="11">
        <f t="shared" si="3"/>
        <v>0</v>
      </c>
      <c r="L28" s="11">
        <f t="shared" si="4"/>
        <v>0</v>
      </c>
      <c r="M28" s="12"/>
    </row>
    <row r="29" spans="1:13" ht="30" customHeight="1" x14ac:dyDescent="0.3">
      <c r="A29" s="12" t="s">
        <v>54</v>
      </c>
      <c r="B29" s="12" t="s">
        <v>55</v>
      </c>
      <c r="C29" s="12" t="s">
        <v>25</v>
      </c>
      <c r="D29" s="10">
        <v>3</v>
      </c>
      <c r="E29" s="11"/>
      <c r="F29" s="11">
        <f t="shared" si="0"/>
        <v>0</v>
      </c>
      <c r="G29" s="11"/>
      <c r="H29" s="11">
        <f t="shared" si="1"/>
        <v>0</v>
      </c>
      <c r="I29" s="11"/>
      <c r="J29" s="11">
        <f t="shared" si="2"/>
        <v>0</v>
      </c>
      <c r="K29" s="11">
        <f t="shared" si="3"/>
        <v>0</v>
      </c>
      <c r="L29" s="11">
        <f t="shared" si="4"/>
        <v>0</v>
      </c>
      <c r="M29" s="12"/>
    </row>
    <row r="30" spans="1:13" ht="30" customHeight="1" x14ac:dyDescent="0.3">
      <c r="A30" s="12" t="s">
        <v>54</v>
      </c>
      <c r="B30" s="12" t="s">
        <v>56</v>
      </c>
      <c r="C30" s="12" t="s">
        <v>25</v>
      </c>
      <c r="D30" s="10">
        <v>5</v>
      </c>
      <c r="E30" s="11"/>
      <c r="F30" s="11">
        <f t="shared" si="0"/>
        <v>0</v>
      </c>
      <c r="G30" s="11"/>
      <c r="H30" s="11">
        <f t="shared" si="1"/>
        <v>0</v>
      </c>
      <c r="I30" s="11"/>
      <c r="J30" s="11">
        <f t="shared" si="2"/>
        <v>0</v>
      </c>
      <c r="K30" s="11">
        <f t="shared" si="3"/>
        <v>0</v>
      </c>
      <c r="L30" s="11">
        <f t="shared" si="4"/>
        <v>0</v>
      </c>
      <c r="M30" s="12"/>
    </row>
    <row r="31" spans="1:13" ht="30" customHeight="1" x14ac:dyDescent="0.3">
      <c r="A31" s="12" t="s">
        <v>57</v>
      </c>
      <c r="B31" s="12" t="s">
        <v>58</v>
      </c>
      <c r="C31" s="12" t="s">
        <v>59</v>
      </c>
      <c r="D31" s="10">
        <v>34</v>
      </c>
      <c r="E31" s="11"/>
      <c r="F31" s="11">
        <f t="shared" si="0"/>
        <v>0</v>
      </c>
      <c r="G31" s="11"/>
      <c r="H31" s="11">
        <f t="shared" si="1"/>
        <v>0</v>
      </c>
      <c r="I31" s="11"/>
      <c r="J31" s="11">
        <f t="shared" si="2"/>
        <v>0</v>
      </c>
      <c r="K31" s="11">
        <f t="shared" si="3"/>
        <v>0</v>
      </c>
      <c r="L31" s="11">
        <f t="shared" si="4"/>
        <v>0</v>
      </c>
      <c r="M31" s="12"/>
    </row>
    <row r="32" spans="1:13" ht="30" customHeight="1" x14ac:dyDescent="0.3">
      <c r="A32" s="12" t="s">
        <v>57</v>
      </c>
      <c r="B32" s="12" t="s">
        <v>60</v>
      </c>
      <c r="C32" s="12" t="s">
        <v>59</v>
      </c>
      <c r="D32" s="10">
        <v>3</v>
      </c>
      <c r="E32" s="11"/>
      <c r="F32" s="11">
        <f t="shared" si="0"/>
        <v>0</v>
      </c>
      <c r="G32" s="11"/>
      <c r="H32" s="11">
        <f t="shared" si="1"/>
        <v>0</v>
      </c>
      <c r="I32" s="11"/>
      <c r="J32" s="11">
        <f t="shared" si="2"/>
        <v>0</v>
      </c>
      <c r="K32" s="11">
        <f t="shared" si="3"/>
        <v>0</v>
      </c>
      <c r="L32" s="11">
        <f t="shared" si="4"/>
        <v>0</v>
      </c>
      <c r="M32" s="12"/>
    </row>
    <row r="33" spans="1:13" ht="30" customHeight="1" x14ac:dyDescent="0.3">
      <c r="A33" s="12" t="s">
        <v>57</v>
      </c>
      <c r="B33" s="12" t="s">
        <v>61</v>
      </c>
      <c r="C33" s="12" t="s">
        <v>59</v>
      </c>
      <c r="D33" s="10">
        <v>42</v>
      </c>
      <c r="E33" s="11"/>
      <c r="F33" s="11">
        <f t="shared" si="0"/>
        <v>0</v>
      </c>
      <c r="G33" s="11"/>
      <c r="H33" s="11">
        <f t="shared" si="1"/>
        <v>0</v>
      </c>
      <c r="I33" s="11"/>
      <c r="J33" s="11">
        <f t="shared" si="2"/>
        <v>0</v>
      </c>
      <c r="K33" s="11">
        <f t="shared" si="3"/>
        <v>0</v>
      </c>
      <c r="L33" s="11">
        <f t="shared" si="4"/>
        <v>0</v>
      </c>
      <c r="M33" s="12"/>
    </row>
    <row r="34" spans="1:13" ht="30" customHeight="1" x14ac:dyDescent="0.3">
      <c r="A34" s="12" t="s">
        <v>62</v>
      </c>
      <c r="B34" s="12" t="s">
        <v>63</v>
      </c>
      <c r="C34" s="12" t="s">
        <v>59</v>
      </c>
      <c r="D34" s="10">
        <v>29</v>
      </c>
      <c r="E34" s="11"/>
      <c r="F34" s="11">
        <f t="shared" si="0"/>
        <v>0</v>
      </c>
      <c r="G34" s="11"/>
      <c r="H34" s="11">
        <f t="shared" si="1"/>
        <v>0</v>
      </c>
      <c r="I34" s="11"/>
      <c r="J34" s="11">
        <f t="shared" si="2"/>
        <v>0</v>
      </c>
      <c r="K34" s="11">
        <f t="shared" si="3"/>
        <v>0</v>
      </c>
      <c r="L34" s="11">
        <f t="shared" si="4"/>
        <v>0</v>
      </c>
      <c r="M34" s="12"/>
    </row>
    <row r="35" spans="1:13" ht="30" customHeight="1" x14ac:dyDescent="0.3">
      <c r="A35" s="12" t="s">
        <v>54</v>
      </c>
      <c r="B35" s="12" t="s">
        <v>64</v>
      </c>
      <c r="C35" s="12" t="s">
        <v>25</v>
      </c>
      <c r="D35" s="10">
        <v>10</v>
      </c>
      <c r="E35" s="11"/>
      <c r="F35" s="11">
        <f t="shared" si="0"/>
        <v>0</v>
      </c>
      <c r="G35" s="11"/>
      <c r="H35" s="11">
        <f t="shared" si="1"/>
        <v>0</v>
      </c>
      <c r="I35" s="11"/>
      <c r="J35" s="11">
        <f t="shared" si="2"/>
        <v>0</v>
      </c>
      <c r="K35" s="11">
        <f t="shared" si="3"/>
        <v>0</v>
      </c>
      <c r="L35" s="11">
        <f t="shared" si="4"/>
        <v>0</v>
      </c>
      <c r="M35" s="12"/>
    </row>
    <row r="36" spans="1:13" ht="30" customHeight="1" x14ac:dyDescent="0.3">
      <c r="A36" s="12" t="s">
        <v>54</v>
      </c>
      <c r="B36" s="12" t="s">
        <v>65</v>
      </c>
      <c r="C36" s="12" t="s">
        <v>25</v>
      </c>
      <c r="D36" s="10">
        <v>6</v>
      </c>
      <c r="E36" s="11"/>
      <c r="F36" s="11">
        <f t="shared" si="0"/>
        <v>0</v>
      </c>
      <c r="G36" s="11"/>
      <c r="H36" s="11">
        <f t="shared" si="1"/>
        <v>0</v>
      </c>
      <c r="I36" s="11"/>
      <c r="J36" s="11">
        <f t="shared" si="2"/>
        <v>0</v>
      </c>
      <c r="K36" s="11">
        <f t="shared" si="3"/>
        <v>0</v>
      </c>
      <c r="L36" s="11">
        <f t="shared" si="4"/>
        <v>0</v>
      </c>
      <c r="M36" s="12"/>
    </row>
    <row r="37" spans="1:13" ht="30" customHeight="1" x14ac:dyDescent="0.3">
      <c r="A37" s="12" t="s">
        <v>54</v>
      </c>
      <c r="B37" s="12" t="s">
        <v>66</v>
      </c>
      <c r="C37" s="12" t="s">
        <v>25</v>
      </c>
      <c r="D37" s="10">
        <v>6</v>
      </c>
      <c r="E37" s="11"/>
      <c r="F37" s="11">
        <f t="shared" si="0"/>
        <v>0</v>
      </c>
      <c r="G37" s="11"/>
      <c r="H37" s="11">
        <f t="shared" si="1"/>
        <v>0</v>
      </c>
      <c r="I37" s="11"/>
      <c r="J37" s="11">
        <f t="shared" si="2"/>
        <v>0</v>
      </c>
      <c r="K37" s="11">
        <f t="shared" si="3"/>
        <v>0</v>
      </c>
      <c r="L37" s="11">
        <f t="shared" si="4"/>
        <v>0</v>
      </c>
      <c r="M37" s="12"/>
    </row>
    <row r="38" spans="1:13" ht="30" customHeight="1" x14ac:dyDescent="0.3">
      <c r="A38" s="12" t="s">
        <v>54</v>
      </c>
      <c r="B38" s="12" t="s">
        <v>67</v>
      </c>
      <c r="C38" s="12" t="s">
        <v>25</v>
      </c>
      <c r="D38" s="10">
        <v>7</v>
      </c>
      <c r="E38" s="11"/>
      <c r="F38" s="11">
        <f t="shared" si="0"/>
        <v>0</v>
      </c>
      <c r="G38" s="11"/>
      <c r="H38" s="11">
        <f t="shared" si="1"/>
        <v>0</v>
      </c>
      <c r="I38" s="11"/>
      <c r="J38" s="11">
        <f t="shared" si="2"/>
        <v>0</v>
      </c>
      <c r="K38" s="11">
        <f t="shared" si="3"/>
        <v>0</v>
      </c>
      <c r="L38" s="11">
        <f t="shared" si="4"/>
        <v>0</v>
      </c>
      <c r="M38" s="12"/>
    </row>
    <row r="39" spans="1:13" ht="30" customHeight="1" x14ac:dyDescent="0.3">
      <c r="A39" s="10"/>
      <c r="B39" s="10"/>
      <c r="C39" s="10"/>
      <c r="D39" s="10"/>
      <c r="E39" s="11"/>
      <c r="F39" s="11"/>
      <c r="G39" s="11"/>
      <c r="H39" s="11"/>
      <c r="I39" s="11"/>
      <c r="J39" s="11"/>
      <c r="K39" s="11"/>
      <c r="L39" s="11"/>
      <c r="M39" s="10"/>
    </row>
    <row r="40" spans="1:13" ht="30" customHeight="1" x14ac:dyDescent="0.3">
      <c r="A40" s="10"/>
      <c r="B40" s="10"/>
      <c r="C40" s="10"/>
      <c r="D40" s="10"/>
      <c r="E40" s="11"/>
      <c r="F40" s="11"/>
      <c r="G40" s="11"/>
      <c r="H40" s="11"/>
      <c r="I40" s="11"/>
      <c r="J40" s="11"/>
      <c r="K40" s="11"/>
      <c r="L40" s="11"/>
      <c r="M40" s="10"/>
    </row>
    <row r="41" spans="1:13" ht="30" customHeight="1" x14ac:dyDescent="0.3">
      <c r="A41" s="10"/>
      <c r="B41" s="10"/>
      <c r="C41" s="10"/>
      <c r="D41" s="10"/>
      <c r="E41" s="11"/>
      <c r="F41" s="11"/>
      <c r="G41" s="11"/>
      <c r="H41" s="11"/>
      <c r="I41" s="11"/>
      <c r="J41" s="11"/>
      <c r="K41" s="11"/>
      <c r="L41" s="11"/>
      <c r="M41" s="10"/>
    </row>
    <row r="42" spans="1:13" ht="30" customHeight="1" x14ac:dyDescent="0.3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1"/>
      <c r="M42" s="10"/>
    </row>
    <row r="43" spans="1:13" ht="30" customHeight="1" x14ac:dyDescent="0.3">
      <c r="A43" s="10"/>
      <c r="B43" s="10"/>
      <c r="C43" s="10"/>
      <c r="D43" s="10"/>
      <c r="E43" s="11"/>
      <c r="F43" s="11"/>
      <c r="G43" s="11"/>
      <c r="H43" s="11"/>
      <c r="I43" s="11"/>
      <c r="J43" s="11"/>
      <c r="K43" s="11"/>
      <c r="L43" s="11"/>
      <c r="M43" s="10"/>
    </row>
    <row r="44" spans="1:13" ht="30" customHeight="1" x14ac:dyDescent="0.3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1"/>
      <c r="M44" s="10"/>
    </row>
    <row r="45" spans="1:13" ht="30" customHeight="1" x14ac:dyDescent="0.3">
      <c r="A45" s="10"/>
      <c r="B45" s="10"/>
      <c r="C45" s="10"/>
      <c r="D45" s="10"/>
      <c r="E45" s="11"/>
      <c r="F45" s="11"/>
      <c r="G45" s="11"/>
      <c r="H45" s="11"/>
      <c r="I45" s="11"/>
      <c r="J45" s="11"/>
      <c r="K45" s="11"/>
      <c r="L45" s="11"/>
      <c r="M45" s="10"/>
    </row>
    <row r="46" spans="1:13" ht="30" customHeight="1" x14ac:dyDescent="0.3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1"/>
      <c r="M46" s="10"/>
    </row>
    <row r="47" spans="1:13" ht="30" customHeight="1" x14ac:dyDescent="0.3">
      <c r="A47" s="10"/>
      <c r="B47" s="10"/>
      <c r="C47" s="10"/>
      <c r="D47" s="10"/>
      <c r="E47" s="11"/>
      <c r="F47" s="11"/>
      <c r="G47" s="11"/>
      <c r="H47" s="11"/>
      <c r="I47" s="11"/>
      <c r="J47" s="11"/>
      <c r="K47" s="11"/>
      <c r="L47" s="11"/>
      <c r="M47" s="10"/>
    </row>
    <row r="48" spans="1:13" ht="30" customHeight="1" x14ac:dyDescent="0.3">
      <c r="A48" s="10"/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1"/>
      <c r="M48" s="10"/>
    </row>
    <row r="49" spans="1:13" ht="30" customHeight="1" x14ac:dyDescent="0.3">
      <c r="A49" s="10"/>
      <c r="B49" s="10"/>
      <c r="C49" s="10"/>
      <c r="D49" s="10"/>
      <c r="E49" s="11"/>
      <c r="F49" s="11"/>
      <c r="G49" s="11"/>
      <c r="H49" s="11"/>
      <c r="I49" s="11"/>
      <c r="J49" s="11"/>
      <c r="K49" s="11"/>
      <c r="L49" s="11"/>
      <c r="M49" s="10"/>
    </row>
    <row r="50" spans="1:13" ht="30" customHeight="1" x14ac:dyDescent="0.3">
      <c r="A50" s="10"/>
      <c r="B50" s="10"/>
      <c r="C50" s="10"/>
      <c r="D50" s="10"/>
      <c r="E50" s="11"/>
      <c r="F50" s="11"/>
      <c r="G50" s="11"/>
      <c r="H50" s="11"/>
      <c r="I50" s="11"/>
      <c r="J50" s="11"/>
      <c r="K50" s="11"/>
      <c r="L50" s="11"/>
      <c r="M50" s="10"/>
    </row>
    <row r="51" spans="1:13" ht="30" customHeight="1" x14ac:dyDescent="0.3">
      <c r="A51" s="10"/>
      <c r="B51" s="10"/>
      <c r="C51" s="10"/>
      <c r="D51" s="10"/>
      <c r="E51" s="11"/>
      <c r="F51" s="11"/>
      <c r="G51" s="11"/>
      <c r="H51" s="11"/>
      <c r="I51" s="11"/>
      <c r="J51" s="11"/>
      <c r="K51" s="11"/>
      <c r="L51" s="11"/>
      <c r="M51" s="10"/>
    </row>
    <row r="52" spans="1:13" ht="30" customHeight="1" x14ac:dyDescent="0.3">
      <c r="A52" s="10"/>
      <c r="B52" s="10"/>
      <c r="C52" s="10"/>
      <c r="D52" s="10"/>
      <c r="E52" s="11"/>
      <c r="F52" s="11"/>
      <c r="G52" s="11"/>
      <c r="H52" s="11"/>
      <c r="I52" s="11"/>
      <c r="J52" s="11"/>
      <c r="K52" s="11"/>
      <c r="L52" s="11"/>
      <c r="M52" s="10"/>
    </row>
    <row r="53" spans="1:13" ht="30" customHeight="1" x14ac:dyDescent="0.3">
      <c r="A53" s="10"/>
      <c r="B53" s="10"/>
      <c r="C53" s="10"/>
      <c r="D53" s="10"/>
      <c r="E53" s="11"/>
      <c r="F53" s="11"/>
      <c r="G53" s="11"/>
      <c r="H53" s="11"/>
      <c r="I53" s="11"/>
      <c r="J53" s="11"/>
      <c r="K53" s="11"/>
      <c r="L53" s="11"/>
      <c r="M53" s="10"/>
    </row>
    <row r="54" spans="1:13" ht="30" customHeight="1" x14ac:dyDescent="0.3">
      <c r="A54" s="10"/>
      <c r="B54" s="10"/>
      <c r="C54" s="10"/>
      <c r="D54" s="10"/>
      <c r="E54" s="11"/>
      <c r="F54" s="11"/>
      <c r="G54" s="11"/>
      <c r="H54" s="11"/>
      <c r="I54" s="11"/>
      <c r="J54" s="11"/>
      <c r="K54" s="11"/>
      <c r="L54" s="11"/>
      <c r="M54" s="10"/>
    </row>
    <row r="55" spans="1:13" ht="30" customHeight="1" x14ac:dyDescent="0.3">
      <c r="A55" s="12" t="s">
        <v>68</v>
      </c>
      <c r="B55" s="10"/>
      <c r="C55" s="10"/>
      <c r="D55" s="10"/>
      <c r="E55" s="11"/>
      <c r="F55" s="11"/>
      <c r="G55" s="11"/>
      <c r="H55" s="11"/>
      <c r="I55" s="11"/>
      <c r="J55" s="11"/>
      <c r="K55" s="11"/>
      <c r="L55" s="11"/>
      <c r="M55" s="10"/>
    </row>
    <row r="56" spans="1:13" ht="30" customHeight="1" x14ac:dyDescent="0.3">
      <c r="A56" s="12" t="s">
        <v>70</v>
      </c>
      <c r="B56" s="12" t="s">
        <v>13</v>
      </c>
      <c r="C56" s="10"/>
      <c r="D56" s="10"/>
      <c r="E56" s="11"/>
      <c r="F56" s="11"/>
      <c r="G56" s="11"/>
      <c r="H56" s="11"/>
      <c r="I56" s="11"/>
      <c r="J56" s="11"/>
      <c r="K56" s="11"/>
      <c r="L56" s="11"/>
      <c r="M56" s="10"/>
    </row>
    <row r="57" spans="1:13" ht="30" customHeight="1" x14ac:dyDescent="0.3">
      <c r="A57" s="12" t="s">
        <v>71</v>
      </c>
      <c r="B57" s="12" t="s">
        <v>72</v>
      </c>
      <c r="C57" s="12" t="s">
        <v>44</v>
      </c>
      <c r="D57" s="10">
        <v>2</v>
      </c>
      <c r="E57" s="11"/>
      <c r="F57" s="11">
        <f t="shared" ref="F57:F64" si="5">TRUNC(E57*D57, 0)</f>
        <v>0</v>
      </c>
      <c r="G57" s="11"/>
      <c r="H57" s="11">
        <f t="shared" ref="H57:H64" si="6">TRUNC(G57*D57, 0)</f>
        <v>0</v>
      </c>
      <c r="I57" s="11"/>
      <c r="J57" s="11">
        <f t="shared" ref="J57:J64" si="7">TRUNC(I57*D57, 0)</f>
        <v>0</v>
      </c>
      <c r="K57" s="11">
        <f t="shared" ref="K57:L64" si="8">TRUNC(E57+G57+I57, 0)</f>
        <v>0</v>
      </c>
      <c r="L57" s="11">
        <f t="shared" si="8"/>
        <v>0</v>
      </c>
      <c r="M57" s="12"/>
    </row>
    <row r="58" spans="1:13" ht="30" customHeight="1" x14ac:dyDescent="0.3">
      <c r="A58" s="12" t="s">
        <v>71</v>
      </c>
      <c r="B58" s="12" t="s">
        <v>73</v>
      </c>
      <c r="C58" s="12" t="s">
        <v>44</v>
      </c>
      <c r="D58" s="10">
        <v>1</v>
      </c>
      <c r="E58" s="11"/>
      <c r="F58" s="11">
        <f t="shared" si="5"/>
        <v>0</v>
      </c>
      <c r="G58" s="11"/>
      <c r="H58" s="11">
        <f t="shared" si="6"/>
        <v>0</v>
      </c>
      <c r="I58" s="11"/>
      <c r="J58" s="11">
        <f t="shared" si="7"/>
        <v>0</v>
      </c>
      <c r="K58" s="11">
        <f t="shared" si="8"/>
        <v>0</v>
      </c>
      <c r="L58" s="11">
        <f t="shared" si="8"/>
        <v>0</v>
      </c>
      <c r="M58" s="12"/>
    </row>
    <row r="59" spans="1:13" ht="30" customHeight="1" x14ac:dyDescent="0.3">
      <c r="A59" s="12" t="s">
        <v>74</v>
      </c>
      <c r="B59" s="12" t="s">
        <v>75</v>
      </c>
      <c r="C59" s="12" t="s">
        <v>44</v>
      </c>
      <c r="D59" s="10">
        <v>1</v>
      </c>
      <c r="E59" s="11"/>
      <c r="F59" s="11">
        <f t="shared" si="5"/>
        <v>0</v>
      </c>
      <c r="G59" s="11"/>
      <c r="H59" s="11">
        <f t="shared" si="6"/>
        <v>0</v>
      </c>
      <c r="I59" s="11"/>
      <c r="J59" s="11">
        <f t="shared" si="7"/>
        <v>0</v>
      </c>
      <c r="K59" s="11">
        <f t="shared" si="8"/>
        <v>0</v>
      </c>
      <c r="L59" s="11">
        <f t="shared" si="8"/>
        <v>0</v>
      </c>
      <c r="M59" s="12"/>
    </row>
    <row r="60" spans="1:13" ht="30" customHeight="1" x14ac:dyDescent="0.3">
      <c r="A60" s="12" t="s">
        <v>74</v>
      </c>
      <c r="B60" s="12" t="s">
        <v>76</v>
      </c>
      <c r="C60" s="12" t="s">
        <v>44</v>
      </c>
      <c r="D60" s="10">
        <v>2</v>
      </c>
      <c r="E60" s="11"/>
      <c r="F60" s="11">
        <f t="shared" si="5"/>
        <v>0</v>
      </c>
      <c r="G60" s="11"/>
      <c r="H60" s="11">
        <f t="shared" si="6"/>
        <v>0</v>
      </c>
      <c r="I60" s="11"/>
      <c r="J60" s="11">
        <f t="shared" si="7"/>
        <v>0</v>
      </c>
      <c r="K60" s="11">
        <f t="shared" si="8"/>
        <v>0</v>
      </c>
      <c r="L60" s="11">
        <f t="shared" si="8"/>
        <v>0</v>
      </c>
      <c r="M60" s="12"/>
    </row>
    <row r="61" spans="1:13" ht="30" customHeight="1" x14ac:dyDescent="0.3">
      <c r="A61" s="12" t="s">
        <v>77</v>
      </c>
      <c r="B61" s="12" t="s">
        <v>78</v>
      </c>
      <c r="C61" s="12" t="s">
        <v>79</v>
      </c>
      <c r="D61" s="10">
        <v>1</v>
      </c>
      <c r="E61" s="11"/>
      <c r="F61" s="11">
        <f t="shared" si="5"/>
        <v>0</v>
      </c>
      <c r="G61" s="11"/>
      <c r="H61" s="11">
        <f t="shared" si="6"/>
        <v>0</v>
      </c>
      <c r="I61" s="11"/>
      <c r="J61" s="11">
        <f t="shared" si="7"/>
        <v>0</v>
      </c>
      <c r="K61" s="11">
        <f t="shared" si="8"/>
        <v>0</v>
      </c>
      <c r="L61" s="11">
        <f t="shared" si="8"/>
        <v>0</v>
      </c>
      <c r="M61" s="12"/>
    </row>
    <row r="62" spans="1:13" ht="30" customHeight="1" x14ac:dyDescent="0.3">
      <c r="A62" s="12" t="s">
        <v>77</v>
      </c>
      <c r="B62" s="12" t="s">
        <v>80</v>
      </c>
      <c r="C62" s="12" t="s">
        <v>79</v>
      </c>
      <c r="D62" s="10">
        <v>2</v>
      </c>
      <c r="E62" s="11"/>
      <c r="F62" s="11">
        <f t="shared" si="5"/>
        <v>0</v>
      </c>
      <c r="G62" s="11"/>
      <c r="H62" s="11">
        <f t="shared" si="6"/>
        <v>0</v>
      </c>
      <c r="I62" s="11"/>
      <c r="J62" s="11">
        <f t="shared" si="7"/>
        <v>0</v>
      </c>
      <c r="K62" s="11">
        <f t="shared" si="8"/>
        <v>0</v>
      </c>
      <c r="L62" s="11">
        <f t="shared" si="8"/>
        <v>0</v>
      </c>
      <c r="M62" s="12"/>
    </row>
    <row r="63" spans="1:13" ht="30" customHeight="1" x14ac:dyDescent="0.3">
      <c r="A63" s="12" t="s">
        <v>81</v>
      </c>
      <c r="B63" s="12" t="s">
        <v>82</v>
      </c>
      <c r="C63" s="12" t="s">
        <v>83</v>
      </c>
      <c r="D63" s="10">
        <v>1</v>
      </c>
      <c r="E63" s="11"/>
      <c r="F63" s="11">
        <f t="shared" si="5"/>
        <v>0</v>
      </c>
      <c r="G63" s="11"/>
      <c r="H63" s="11">
        <f t="shared" si="6"/>
        <v>0</v>
      </c>
      <c r="I63" s="11"/>
      <c r="J63" s="11">
        <f t="shared" si="7"/>
        <v>0</v>
      </c>
      <c r="K63" s="11">
        <f t="shared" si="8"/>
        <v>0</v>
      </c>
      <c r="L63" s="11">
        <f t="shared" si="8"/>
        <v>0</v>
      </c>
      <c r="M63" s="12"/>
    </row>
    <row r="64" spans="1:13" ht="30" customHeight="1" x14ac:dyDescent="0.3">
      <c r="A64" s="12" t="s">
        <v>84</v>
      </c>
      <c r="B64" s="12" t="s">
        <v>85</v>
      </c>
      <c r="C64" s="12" t="s">
        <v>25</v>
      </c>
      <c r="D64" s="10">
        <v>1</v>
      </c>
      <c r="E64" s="11"/>
      <c r="F64" s="11">
        <f t="shared" si="5"/>
        <v>0</v>
      </c>
      <c r="G64" s="11"/>
      <c r="H64" s="11">
        <f t="shared" si="6"/>
        <v>0</v>
      </c>
      <c r="I64" s="11"/>
      <c r="J64" s="11">
        <f t="shared" si="7"/>
        <v>0</v>
      </c>
      <c r="K64" s="11">
        <f t="shared" si="8"/>
        <v>0</v>
      </c>
      <c r="L64" s="11">
        <f t="shared" si="8"/>
        <v>0</v>
      </c>
      <c r="M64" s="12"/>
    </row>
    <row r="65" spans="1:13" ht="30" customHeight="1" x14ac:dyDescent="0.3">
      <c r="A65" s="10"/>
      <c r="B65" s="10"/>
      <c r="C65" s="10"/>
      <c r="D65" s="10"/>
      <c r="E65" s="11"/>
      <c r="F65" s="11"/>
      <c r="G65" s="11"/>
      <c r="H65" s="11"/>
      <c r="I65" s="11"/>
      <c r="J65" s="11"/>
      <c r="K65" s="11"/>
      <c r="L65" s="11"/>
      <c r="M65" s="10"/>
    </row>
    <row r="66" spans="1:13" ht="30" customHeight="1" x14ac:dyDescent="0.3">
      <c r="A66" s="10"/>
      <c r="B66" s="10"/>
      <c r="C66" s="10"/>
      <c r="D66" s="10"/>
      <c r="E66" s="11"/>
      <c r="F66" s="11"/>
      <c r="G66" s="11"/>
      <c r="H66" s="11"/>
      <c r="I66" s="11"/>
      <c r="J66" s="11"/>
      <c r="K66" s="11"/>
      <c r="L66" s="11"/>
      <c r="M66" s="10"/>
    </row>
    <row r="67" spans="1:13" ht="30" customHeight="1" x14ac:dyDescent="0.3">
      <c r="A67" s="10"/>
      <c r="B67" s="10"/>
      <c r="C67" s="10"/>
      <c r="D67" s="10"/>
      <c r="E67" s="11"/>
      <c r="F67" s="11"/>
      <c r="G67" s="11"/>
      <c r="H67" s="11"/>
      <c r="I67" s="11"/>
      <c r="J67" s="11"/>
      <c r="K67" s="11"/>
      <c r="L67" s="11"/>
      <c r="M67" s="10"/>
    </row>
    <row r="68" spans="1:13" ht="30" customHeight="1" x14ac:dyDescent="0.3">
      <c r="A68" s="10"/>
      <c r="B68" s="10"/>
      <c r="C68" s="10"/>
      <c r="D68" s="10"/>
      <c r="E68" s="11"/>
      <c r="F68" s="11"/>
      <c r="G68" s="11"/>
      <c r="H68" s="11"/>
      <c r="I68" s="11"/>
      <c r="J68" s="11"/>
      <c r="K68" s="11"/>
      <c r="L68" s="11"/>
      <c r="M68" s="10"/>
    </row>
    <row r="69" spans="1:13" ht="30" customHeight="1" x14ac:dyDescent="0.3">
      <c r="A69" s="10"/>
      <c r="B69" s="10"/>
      <c r="C69" s="10"/>
      <c r="D69" s="10"/>
      <c r="E69" s="11"/>
      <c r="F69" s="11"/>
      <c r="G69" s="11"/>
      <c r="H69" s="11"/>
      <c r="I69" s="11"/>
      <c r="J69" s="11"/>
      <c r="K69" s="11"/>
      <c r="L69" s="11"/>
      <c r="M69" s="10"/>
    </row>
    <row r="70" spans="1:13" ht="30" customHeight="1" x14ac:dyDescent="0.3">
      <c r="A70" s="10"/>
      <c r="B70" s="10"/>
      <c r="C70" s="10"/>
      <c r="D70" s="10"/>
      <c r="E70" s="11"/>
      <c r="F70" s="11"/>
      <c r="G70" s="11"/>
      <c r="H70" s="11"/>
      <c r="I70" s="11"/>
      <c r="J70" s="11"/>
      <c r="K70" s="11"/>
      <c r="L70" s="11"/>
      <c r="M70" s="10"/>
    </row>
    <row r="71" spans="1:13" ht="30" customHeight="1" x14ac:dyDescent="0.3">
      <c r="A71" s="10"/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  <c r="M71" s="10"/>
    </row>
    <row r="72" spans="1:13" ht="30" customHeight="1" x14ac:dyDescent="0.3">
      <c r="A72" s="10"/>
      <c r="B72" s="10"/>
      <c r="C72" s="10"/>
      <c r="D72" s="10"/>
      <c r="E72" s="11"/>
      <c r="F72" s="11"/>
      <c r="G72" s="11"/>
      <c r="H72" s="11"/>
      <c r="I72" s="11"/>
      <c r="J72" s="11"/>
      <c r="K72" s="11"/>
      <c r="L72" s="11"/>
      <c r="M72" s="10"/>
    </row>
    <row r="73" spans="1:13" ht="30" customHeight="1" x14ac:dyDescent="0.3">
      <c r="A73" s="10"/>
      <c r="B73" s="10"/>
      <c r="C73" s="10"/>
      <c r="D73" s="10"/>
      <c r="E73" s="11"/>
      <c r="F73" s="11"/>
      <c r="G73" s="11"/>
      <c r="H73" s="11"/>
      <c r="I73" s="11"/>
      <c r="J73" s="11"/>
      <c r="K73" s="11"/>
      <c r="L73" s="11"/>
      <c r="M73" s="10"/>
    </row>
    <row r="74" spans="1:13" ht="30" customHeight="1" x14ac:dyDescent="0.3">
      <c r="A74" s="10"/>
      <c r="B74" s="10"/>
      <c r="C74" s="10"/>
      <c r="D74" s="10"/>
      <c r="E74" s="11"/>
      <c r="F74" s="11"/>
      <c r="G74" s="11"/>
      <c r="H74" s="11"/>
      <c r="I74" s="11"/>
      <c r="J74" s="11"/>
      <c r="K74" s="11"/>
      <c r="L74" s="11"/>
      <c r="M74" s="10"/>
    </row>
    <row r="75" spans="1:13" ht="30" customHeight="1" x14ac:dyDescent="0.3">
      <c r="A75" s="10"/>
      <c r="B75" s="10"/>
      <c r="C75" s="10"/>
      <c r="D75" s="10"/>
      <c r="E75" s="11"/>
      <c r="F75" s="11"/>
      <c r="G75" s="11"/>
      <c r="H75" s="11"/>
      <c r="I75" s="11"/>
      <c r="J75" s="11"/>
      <c r="K75" s="11"/>
      <c r="L75" s="11"/>
      <c r="M75" s="10"/>
    </row>
    <row r="76" spans="1:13" ht="30" customHeight="1" x14ac:dyDescent="0.3">
      <c r="A76" s="10"/>
      <c r="B76" s="10"/>
      <c r="C76" s="10"/>
      <c r="D76" s="10"/>
      <c r="E76" s="11"/>
      <c r="F76" s="11"/>
      <c r="G76" s="11"/>
      <c r="H76" s="11"/>
      <c r="I76" s="11"/>
      <c r="J76" s="11"/>
      <c r="K76" s="11"/>
      <c r="L76" s="11"/>
      <c r="M76" s="10"/>
    </row>
    <row r="77" spans="1:13" ht="30" customHeight="1" x14ac:dyDescent="0.3">
      <c r="A77" s="10"/>
      <c r="B77" s="10"/>
      <c r="C77" s="10"/>
      <c r="D77" s="10"/>
      <c r="E77" s="11"/>
      <c r="F77" s="11"/>
      <c r="G77" s="11"/>
      <c r="H77" s="11"/>
      <c r="I77" s="11"/>
      <c r="J77" s="11"/>
      <c r="K77" s="11"/>
      <c r="L77" s="11"/>
      <c r="M77" s="10"/>
    </row>
    <row r="78" spans="1:13" ht="30" customHeight="1" x14ac:dyDescent="0.3">
      <c r="A78" s="10"/>
      <c r="B78" s="10"/>
      <c r="C78" s="10"/>
      <c r="D78" s="10"/>
      <c r="E78" s="11"/>
      <c r="F78" s="11"/>
      <c r="G78" s="11"/>
      <c r="H78" s="11"/>
      <c r="I78" s="11"/>
      <c r="J78" s="11"/>
      <c r="K78" s="11"/>
      <c r="L78" s="11"/>
      <c r="M78" s="10"/>
    </row>
    <row r="79" spans="1:13" ht="30" customHeight="1" x14ac:dyDescent="0.3">
      <c r="A79" s="10"/>
      <c r="B79" s="10"/>
      <c r="C79" s="10"/>
      <c r="D79" s="10"/>
      <c r="E79" s="11"/>
      <c r="F79" s="11"/>
      <c r="G79" s="11"/>
      <c r="H79" s="11"/>
      <c r="I79" s="11"/>
      <c r="J79" s="11"/>
      <c r="K79" s="11"/>
      <c r="L79" s="11"/>
      <c r="M79" s="10"/>
    </row>
    <row r="80" spans="1:13" ht="30" customHeight="1" x14ac:dyDescent="0.3">
      <c r="A80" s="10"/>
      <c r="B80" s="10"/>
      <c r="C80" s="10"/>
      <c r="D80" s="10"/>
      <c r="E80" s="11"/>
      <c r="F80" s="11"/>
      <c r="G80" s="11"/>
      <c r="H80" s="11"/>
      <c r="I80" s="11"/>
      <c r="J80" s="11"/>
      <c r="K80" s="11"/>
      <c r="L80" s="11"/>
      <c r="M80" s="10"/>
    </row>
    <row r="81" spans="1:13" ht="30" customHeight="1" x14ac:dyDescent="0.3">
      <c r="A81" s="12" t="s">
        <v>68</v>
      </c>
      <c r="B81" s="10"/>
      <c r="C81" s="10"/>
      <c r="D81" s="10"/>
      <c r="E81" s="11"/>
      <c r="F81" s="11"/>
      <c r="G81" s="11"/>
      <c r="H81" s="11"/>
      <c r="I81" s="11"/>
      <c r="J81" s="11"/>
      <c r="K81" s="11"/>
      <c r="L81" s="11"/>
      <c r="M81" s="10"/>
    </row>
    <row r="82" spans="1:13" ht="30" customHeight="1" x14ac:dyDescent="0.3">
      <c r="A82" s="12" t="s">
        <v>86</v>
      </c>
      <c r="B82" s="12" t="s">
        <v>13</v>
      </c>
      <c r="C82" s="10"/>
      <c r="D82" s="10"/>
      <c r="E82" s="11"/>
      <c r="F82" s="11"/>
      <c r="G82" s="11"/>
      <c r="H82" s="11"/>
      <c r="I82" s="11"/>
      <c r="J82" s="11"/>
      <c r="K82" s="11"/>
      <c r="L82" s="11"/>
      <c r="M82" s="10"/>
    </row>
    <row r="83" spans="1:13" ht="30" customHeight="1" x14ac:dyDescent="0.3">
      <c r="A83" s="12" t="s">
        <v>87</v>
      </c>
      <c r="B83" s="12" t="s">
        <v>88</v>
      </c>
      <c r="C83" s="12" t="s">
        <v>17</v>
      </c>
      <c r="D83" s="10">
        <v>743</v>
      </c>
      <c r="E83" s="11"/>
      <c r="F83" s="11">
        <f t="shared" ref="F83:F114" si="9">TRUNC(E83*D83, 0)</f>
        <v>0</v>
      </c>
      <c r="G83" s="11"/>
      <c r="H83" s="11">
        <f t="shared" ref="H83:H114" si="10">TRUNC(G83*D83, 0)</f>
        <v>0</v>
      </c>
      <c r="I83" s="11"/>
      <c r="J83" s="11">
        <f t="shared" ref="J83:J114" si="11">TRUNC(I83*D83, 0)</f>
        <v>0</v>
      </c>
      <c r="K83" s="11">
        <f t="shared" ref="K83:K114" si="12">TRUNC(E83+G83+I83, 0)</f>
        <v>0</v>
      </c>
      <c r="L83" s="11">
        <f t="shared" ref="L83:L114" si="13">TRUNC(F83+H83+J83, 0)</f>
        <v>0</v>
      </c>
      <c r="M83" s="12"/>
    </row>
    <row r="84" spans="1:13" ht="30" customHeight="1" x14ac:dyDescent="0.3">
      <c r="A84" s="12" t="s">
        <v>87</v>
      </c>
      <c r="B84" s="12" t="s">
        <v>89</v>
      </c>
      <c r="C84" s="12" t="s">
        <v>17</v>
      </c>
      <c r="D84" s="10">
        <v>237</v>
      </c>
      <c r="E84" s="11"/>
      <c r="F84" s="11">
        <f t="shared" si="9"/>
        <v>0</v>
      </c>
      <c r="G84" s="11"/>
      <c r="H84" s="11">
        <f t="shared" si="10"/>
        <v>0</v>
      </c>
      <c r="I84" s="11"/>
      <c r="J84" s="11">
        <f t="shared" si="11"/>
        <v>0</v>
      </c>
      <c r="K84" s="11">
        <f t="shared" si="12"/>
        <v>0</v>
      </c>
      <c r="L84" s="11">
        <f t="shared" si="13"/>
        <v>0</v>
      </c>
      <c r="M84" s="12"/>
    </row>
    <row r="85" spans="1:13" ht="30" customHeight="1" x14ac:dyDescent="0.3">
      <c r="A85" s="12" t="s">
        <v>87</v>
      </c>
      <c r="B85" s="12" t="s">
        <v>90</v>
      </c>
      <c r="C85" s="12" t="s">
        <v>17</v>
      </c>
      <c r="D85" s="10">
        <v>95</v>
      </c>
      <c r="E85" s="11"/>
      <c r="F85" s="11">
        <f t="shared" si="9"/>
        <v>0</v>
      </c>
      <c r="G85" s="11"/>
      <c r="H85" s="11">
        <f t="shared" si="10"/>
        <v>0</v>
      </c>
      <c r="I85" s="11"/>
      <c r="J85" s="11">
        <f t="shared" si="11"/>
        <v>0</v>
      </c>
      <c r="K85" s="11">
        <f t="shared" si="12"/>
        <v>0</v>
      </c>
      <c r="L85" s="11">
        <f t="shared" si="13"/>
        <v>0</v>
      </c>
      <c r="M85" s="12"/>
    </row>
    <row r="86" spans="1:13" ht="30" customHeight="1" x14ac:dyDescent="0.3">
      <c r="A86" s="12" t="s">
        <v>87</v>
      </c>
      <c r="B86" s="12" t="s">
        <v>91</v>
      </c>
      <c r="C86" s="12" t="s">
        <v>17</v>
      </c>
      <c r="D86" s="10">
        <v>37</v>
      </c>
      <c r="E86" s="11"/>
      <c r="F86" s="11">
        <f t="shared" si="9"/>
        <v>0</v>
      </c>
      <c r="G86" s="11"/>
      <c r="H86" s="11">
        <f t="shared" si="10"/>
        <v>0</v>
      </c>
      <c r="I86" s="11"/>
      <c r="J86" s="11">
        <f t="shared" si="11"/>
        <v>0</v>
      </c>
      <c r="K86" s="11">
        <f t="shared" si="12"/>
        <v>0</v>
      </c>
      <c r="L86" s="11">
        <f t="shared" si="13"/>
        <v>0</v>
      </c>
      <c r="M86" s="12"/>
    </row>
    <row r="87" spans="1:13" ht="30" customHeight="1" x14ac:dyDescent="0.3">
      <c r="A87" s="12" t="s">
        <v>87</v>
      </c>
      <c r="B87" s="12" t="s">
        <v>92</v>
      </c>
      <c r="C87" s="12" t="s">
        <v>17</v>
      </c>
      <c r="D87" s="10">
        <v>6</v>
      </c>
      <c r="E87" s="11"/>
      <c r="F87" s="11">
        <f t="shared" si="9"/>
        <v>0</v>
      </c>
      <c r="G87" s="11"/>
      <c r="H87" s="11">
        <f t="shared" si="10"/>
        <v>0</v>
      </c>
      <c r="I87" s="11"/>
      <c r="J87" s="11">
        <f t="shared" si="11"/>
        <v>0</v>
      </c>
      <c r="K87" s="11">
        <f t="shared" si="12"/>
        <v>0</v>
      </c>
      <c r="L87" s="11">
        <f t="shared" si="13"/>
        <v>0</v>
      </c>
      <c r="M87" s="12"/>
    </row>
    <row r="88" spans="1:13" ht="30" customHeight="1" x14ac:dyDescent="0.3">
      <c r="A88" s="12" t="s">
        <v>87</v>
      </c>
      <c r="B88" s="12" t="s">
        <v>93</v>
      </c>
      <c r="C88" s="12" t="s">
        <v>17</v>
      </c>
      <c r="D88" s="10">
        <v>292</v>
      </c>
      <c r="E88" s="11"/>
      <c r="F88" s="11">
        <f t="shared" si="9"/>
        <v>0</v>
      </c>
      <c r="G88" s="11"/>
      <c r="H88" s="11">
        <f t="shared" si="10"/>
        <v>0</v>
      </c>
      <c r="I88" s="11"/>
      <c r="J88" s="11">
        <f t="shared" si="11"/>
        <v>0</v>
      </c>
      <c r="K88" s="11">
        <f t="shared" si="12"/>
        <v>0</v>
      </c>
      <c r="L88" s="11">
        <f t="shared" si="13"/>
        <v>0</v>
      </c>
      <c r="M88" s="12"/>
    </row>
    <row r="89" spans="1:13" ht="30" customHeight="1" x14ac:dyDescent="0.3">
      <c r="A89" s="12" t="s">
        <v>87</v>
      </c>
      <c r="B89" s="12" t="s">
        <v>94</v>
      </c>
      <c r="C89" s="12" t="s">
        <v>17</v>
      </c>
      <c r="D89" s="10">
        <v>11</v>
      </c>
      <c r="E89" s="11"/>
      <c r="F89" s="11">
        <f t="shared" si="9"/>
        <v>0</v>
      </c>
      <c r="G89" s="11"/>
      <c r="H89" s="11">
        <f t="shared" si="10"/>
        <v>0</v>
      </c>
      <c r="I89" s="11"/>
      <c r="J89" s="11">
        <f t="shared" si="11"/>
        <v>0</v>
      </c>
      <c r="K89" s="11">
        <f t="shared" si="12"/>
        <v>0</v>
      </c>
      <c r="L89" s="11">
        <f t="shared" si="13"/>
        <v>0</v>
      </c>
      <c r="M89" s="12"/>
    </row>
    <row r="90" spans="1:13" ht="30" customHeight="1" x14ac:dyDescent="0.3">
      <c r="A90" s="12" t="s">
        <v>87</v>
      </c>
      <c r="B90" s="12" t="s">
        <v>95</v>
      </c>
      <c r="C90" s="12" t="s">
        <v>17</v>
      </c>
      <c r="D90" s="10">
        <v>157</v>
      </c>
      <c r="E90" s="11"/>
      <c r="F90" s="11">
        <f t="shared" si="9"/>
        <v>0</v>
      </c>
      <c r="G90" s="11"/>
      <c r="H90" s="11">
        <f t="shared" si="10"/>
        <v>0</v>
      </c>
      <c r="I90" s="11"/>
      <c r="J90" s="11">
        <f t="shared" si="11"/>
        <v>0</v>
      </c>
      <c r="K90" s="11">
        <f t="shared" si="12"/>
        <v>0</v>
      </c>
      <c r="L90" s="11">
        <f t="shared" si="13"/>
        <v>0</v>
      </c>
      <c r="M90" s="12"/>
    </row>
    <row r="91" spans="1:13" ht="30" customHeight="1" x14ac:dyDescent="0.3">
      <c r="A91" s="12" t="s">
        <v>96</v>
      </c>
      <c r="B91" s="12" t="s">
        <v>97</v>
      </c>
      <c r="C91" s="12" t="s">
        <v>25</v>
      </c>
      <c r="D91" s="10">
        <v>174</v>
      </c>
      <c r="E91" s="11"/>
      <c r="F91" s="11">
        <f t="shared" si="9"/>
        <v>0</v>
      </c>
      <c r="G91" s="11"/>
      <c r="H91" s="11">
        <f t="shared" si="10"/>
        <v>0</v>
      </c>
      <c r="I91" s="11"/>
      <c r="J91" s="11">
        <f t="shared" si="11"/>
        <v>0</v>
      </c>
      <c r="K91" s="11">
        <f t="shared" si="12"/>
        <v>0</v>
      </c>
      <c r="L91" s="11">
        <f t="shared" si="13"/>
        <v>0</v>
      </c>
      <c r="M91" s="12"/>
    </row>
    <row r="92" spans="1:13" ht="30" customHeight="1" x14ac:dyDescent="0.3">
      <c r="A92" s="12" t="s">
        <v>96</v>
      </c>
      <c r="B92" s="12" t="s">
        <v>98</v>
      </c>
      <c r="C92" s="12" t="s">
        <v>25</v>
      </c>
      <c r="D92" s="10">
        <v>65</v>
      </c>
      <c r="E92" s="11"/>
      <c r="F92" s="11">
        <f t="shared" si="9"/>
        <v>0</v>
      </c>
      <c r="G92" s="11"/>
      <c r="H92" s="11">
        <f t="shared" si="10"/>
        <v>0</v>
      </c>
      <c r="I92" s="11"/>
      <c r="J92" s="11">
        <f t="shared" si="11"/>
        <v>0</v>
      </c>
      <c r="K92" s="11">
        <f t="shared" si="12"/>
        <v>0</v>
      </c>
      <c r="L92" s="11">
        <f t="shared" si="13"/>
        <v>0</v>
      </c>
      <c r="M92" s="12"/>
    </row>
    <row r="93" spans="1:13" ht="30" customHeight="1" x14ac:dyDescent="0.3">
      <c r="A93" s="12" t="s">
        <v>96</v>
      </c>
      <c r="B93" s="12" t="s">
        <v>99</v>
      </c>
      <c r="C93" s="12" t="s">
        <v>25</v>
      </c>
      <c r="D93" s="10">
        <v>40</v>
      </c>
      <c r="E93" s="11"/>
      <c r="F93" s="11">
        <f t="shared" si="9"/>
        <v>0</v>
      </c>
      <c r="G93" s="11"/>
      <c r="H93" s="11">
        <f t="shared" si="10"/>
        <v>0</v>
      </c>
      <c r="I93" s="11"/>
      <c r="J93" s="11">
        <f t="shared" si="11"/>
        <v>0</v>
      </c>
      <c r="K93" s="11">
        <f t="shared" si="12"/>
        <v>0</v>
      </c>
      <c r="L93" s="11">
        <f t="shared" si="13"/>
        <v>0</v>
      </c>
      <c r="M93" s="12"/>
    </row>
    <row r="94" spans="1:13" ht="30" customHeight="1" x14ac:dyDescent="0.3">
      <c r="A94" s="12" t="s">
        <v>96</v>
      </c>
      <c r="B94" s="12" t="s">
        <v>100</v>
      </c>
      <c r="C94" s="12" t="s">
        <v>25</v>
      </c>
      <c r="D94" s="10">
        <v>9</v>
      </c>
      <c r="E94" s="11"/>
      <c r="F94" s="11">
        <f t="shared" si="9"/>
        <v>0</v>
      </c>
      <c r="G94" s="11"/>
      <c r="H94" s="11">
        <f t="shared" si="10"/>
        <v>0</v>
      </c>
      <c r="I94" s="11"/>
      <c r="J94" s="11">
        <f t="shared" si="11"/>
        <v>0</v>
      </c>
      <c r="K94" s="11">
        <f t="shared" si="12"/>
        <v>0</v>
      </c>
      <c r="L94" s="11">
        <f t="shared" si="13"/>
        <v>0</v>
      </c>
      <c r="M94" s="12"/>
    </row>
    <row r="95" spans="1:13" ht="30" customHeight="1" x14ac:dyDescent="0.3">
      <c r="A95" s="12" t="s">
        <v>96</v>
      </c>
      <c r="B95" s="12" t="s">
        <v>101</v>
      </c>
      <c r="C95" s="12" t="s">
        <v>25</v>
      </c>
      <c r="D95" s="10">
        <v>2</v>
      </c>
      <c r="E95" s="11"/>
      <c r="F95" s="11">
        <f t="shared" si="9"/>
        <v>0</v>
      </c>
      <c r="G95" s="11"/>
      <c r="H95" s="11">
        <f t="shared" si="10"/>
        <v>0</v>
      </c>
      <c r="I95" s="11"/>
      <c r="J95" s="11">
        <f t="shared" si="11"/>
        <v>0</v>
      </c>
      <c r="K95" s="11">
        <f t="shared" si="12"/>
        <v>0</v>
      </c>
      <c r="L95" s="11">
        <f t="shared" si="13"/>
        <v>0</v>
      </c>
      <c r="M95" s="12"/>
    </row>
    <row r="96" spans="1:13" ht="30" customHeight="1" x14ac:dyDescent="0.3">
      <c r="A96" s="12" t="s">
        <v>96</v>
      </c>
      <c r="B96" s="12" t="s">
        <v>102</v>
      </c>
      <c r="C96" s="12" t="s">
        <v>25</v>
      </c>
      <c r="D96" s="10">
        <v>10</v>
      </c>
      <c r="E96" s="11"/>
      <c r="F96" s="11">
        <f t="shared" si="9"/>
        <v>0</v>
      </c>
      <c r="G96" s="11"/>
      <c r="H96" s="11">
        <f t="shared" si="10"/>
        <v>0</v>
      </c>
      <c r="I96" s="11"/>
      <c r="J96" s="11">
        <f t="shared" si="11"/>
        <v>0</v>
      </c>
      <c r="K96" s="11">
        <f t="shared" si="12"/>
        <v>0</v>
      </c>
      <c r="L96" s="11">
        <f t="shared" si="13"/>
        <v>0</v>
      </c>
      <c r="M96" s="12"/>
    </row>
    <row r="97" spans="1:13" ht="30" customHeight="1" x14ac:dyDescent="0.3">
      <c r="A97" s="12" t="s">
        <v>96</v>
      </c>
      <c r="B97" s="12" t="s">
        <v>103</v>
      </c>
      <c r="C97" s="12" t="s">
        <v>25</v>
      </c>
      <c r="D97" s="10">
        <v>3</v>
      </c>
      <c r="E97" s="11"/>
      <c r="F97" s="11">
        <f t="shared" si="9"/>
        <v>0</v>
      </c>
      <c r="G97" s="11"/>
      <c r="H97" s="11">
        <f t="shared" si="10"/>
        <v>0</v>
      </c>
      <c r="I97" s="11"/>
      <c r="J97" s="11">
        <f t="shared" si="11"/>
        <v>0</v>
      </c>
      <c r="K97" s="11">
        <f t="shared" si="12"/>
        <v>0</v>
      </c>
      <c r="L97" s="11">
        <f t="shared" si="13"/>
        <v>0</v>
      </c>
      <c r="M97" s="12"/>
    </row>
    <row r="98" spans="1:13" ht="30" customHeight="1" x14ac:dyDescent="0.3">
      <c r="A98" s="12" t="s">
        <v>96</v>
      </c>
      <c r="B98" s="12" t="s">
        <v>104</v>
      </c>
      <c r="C98" s="12" t="s">
        <v>25</v>
      </c>
      <c r="D98" s="10">
        <v>18</v>
      </c>
      <c r="E98" s="11"/>
      <c r="F98" s="11">
        <f t="shared" si="9"/>
        <v>0</v>
      </c>
      <c r="G98" s="11"/>
      <c r="H98" s="11">
        <f t="shared" si="10"/>
        <v>0</v>
      </c>
      <c r="I98" s="11"/>
      <c r="J98" s="11">
        <f t="shared" si="11"/>
        <v>0</v>
      </c>
      <c r="K98" s="11">
        <f t="shared" si="12"/>
        <v>0</v>
      </c>
      <c r="L98" s="11">
        <f t="shared" si="13"/>
        <v>0</v>
      </c>
      <c r="M98" s="12"/>
    </row>
    <row r="99" spans="1:13" ht="30" customHeight="1" x14ac:dyDescent="0.3">
      <c r="A99" s="12" t="s">
        <v>96</v>
      </c>
      <c r="B99" s="12" t="s">
        <v>105</v>
      </c>
      <c r="C99" s="12" t="s">
        <v>25</v>
      </c>
      <c r="D99" s="10">
        <v>273</v>
      </c>
      <c r="E99" s="11"/>
      <c r="F99" s="11">
        <f t="shared" si="9"/>
        <v>0</v>
      </c>
      <c r="G99" s="11"/>
      <c r="H99" s="11">
        <f t="shared" si="10"/>
        <v>0</v>
      </c>
      <c r="I99" s="11"/>
      <c r="J99" s="11">
        <f t="shared" si="11"/>
        <v>0</v>
      </c>
      <c r="K99" s="11">
        <f t="shared" si="12"/>
        <v>0</v>
      </c>
      <c r="L99" s="11">
        <f t="shared" si="13"/>
        <v>0</v>
      </c>
      <c r="M99" s="12"/>
    </row>
    <row r="100" spans="1:13" ht="30" customHeight="1" x14ac:dyDescent="0.3">
      <c r="A100" s="12" t="s">
        <v>96</v>
      </c>
      <c r="B100" s="12" t="s">
        <v>106</v>
      </c>
      <c r="C100" s="12" t="s">
        <v>25</v>
      </c>
      <c r="D100" s="10">
        <v>109</v>
      </c>
      <c r="E100" s="11"/>
      <c r="F100" s="11">
        <f t="shared" si="9"/>
        <v>0</v>
      </c>
      <c r="G100" s="11"/>
      <c r="H100" s="11">
        <f t="shared" si="10"/>
        <v>0</v>
      </c>
      <c r="I100" s="11"/>
      <c r="J100" s="11">
        <f t="shared" si="11"/>
        <v>0</v>
      </c>
      <c r="K100" s="11">
        <f t="shared" si="12"/>
        <v>0</v>
      </c>
      <c r="L100" s="11">
        <f t="shared" si="13"/>
        <v>0</v>
      </c>
      <c r="M100" s="12"/>
    </row>
    <row r="101" spans="1:13" ht="30" customHeight="1" x14ac:dyDescent="0.3">
      <c r="A101" s="12" t="s">
        <v>96</v>
      </c>
      <c r="B101" s="12" t="s">
        <v>107</v>
      </c>
      <c r="C101" s="12" t="s">
        <v>25</v>
      </c>
      <c r="D101" s="10">
        <v>68</v>
      </c>
      <c r="E101" s="11"/>
      <c r="F101" s="11">
        <f t="shared" si="9"/>
        <v>0</v>
      </c>
      <c r="G101" s="11"/>
      <c r="H101" s="11">
        <f t="shared" si="10"/>
        <v>0</v>
      </c>
      <c r="I101" s="11"/>
      <c r="J101" s="11">
        <f t="shared" si="11"/>
        <v>0</v>
      </c>
      <c r="K101" s="11">
        <f t="shared" si="12"/>
        <v>0</v>
      </c>
      <c r="L101" s="11">
        <f t="shared" si="13"/>
        <v>0</v>
      </c>
      <c r="M101" s="12"/>
    </row>
    <row r="102" spans="1:13" ht="30" customHeight="1" x14ac:dyDescent="0.3">
      <c r="A102" s="12" t="s">
        <v>96</v>
      </c>
      <c r="B102" s="12" t="s">
        <v>108</v>
      </c>
      <c r="C102" s="12" t="s">
        <v>25</v>
      </c>
      <c r="D102" s="10">
        <v>28</v>
      </c>
      <c r="E102" s="11"/>
      <c r="F102" s="11">
        <f t="shared" si="9"/>
        <v>0</v>
      </c>
      <c r="G102" s="11"/>
      <c r="H102" s="11">
        <f t="shared" si="10"/>
        <v>0</v>
      </c>
      <c r="I102" s="11"/>
      <c r="J102" s="11">
        <f t="shared" si="11"/>
        <v>0</v>
      </c>
      <c r="K102" s="11">
        <f t="shared" si="12"/>
        <v>0</v>
      </c>
      <c r="L102" s="11">
        <f t="shared" si="13"/>
        <v>0</v>
      </c>
      <c r="M102" s="12"/>
    </row>
    <row r="103" spans="1:13" ht="30" customHeight="1" x14ac:dyDescent="0.3">
      <c r="A103" s="12" t="s">
        <v>96</v>
      </c>
      <c r="B103" s="12" t="s">
        <v>109</v>
      </c>
      <c r="C103" s="12" t="s">
        <v>25</v>
      </c>
      <c r="D103" s="10">
        <v>101</v>
      </c>
      <c r="E103" s="11"/>
      <c r="F103" s="11">
        <f t="shared" si="9"/>
        <v>0</v>
      </c>
      <c r="G103" s="11"/>
      <c r="H103" s="11">
        <f t="shared" si="10"/>
        <v>0</v>
      </c>
      <c r="I103" s="11"/>
      <c r="J103" s="11">
        <f t="shared" si="11"/>
        <v>0</v>
      </c>
      <c r="K103" s="11">
        <f t="shared" si="12"/>
        <v>0</v>
      </c>
      <c r="L103" s="11">
        <f t="shared" si="13"/>
        <v>0</v>
      </c>
      <c r="M103" s="12"/>
    </row>
    <row r="104" spans="1:13" ht="30" customHeight="1" x14ac:dyDescent="0.3">
      <c r="A104" s="12" t="s">
        <v>96</v>
      </c>
      <c r="B104" s="12" t="s">
        <v>110</v>
      </c>
      <c r="C104" s="12" t="s">
        <v>25</v>
      </c>
      <c r="D104" s="10">
        <v>9</v>
      </c>
      <c r="E104" s="11"/>
      <c r="F104" s="11">
        <f t="shared" si="9"/>
        <v>0</v>
      </c>
      <c r="G104" s="11"/>
      <c r="H104" s="11">
        <f t="shared" si="10"/>
        <v>0</v>
      </c>
      <c r="I104" s="11"/>
      <c r="J104" s="11">
        <f t="shared" si="11"/>
        <v>0</v>
      </c>
      <c r="K104" s="11">
        <f t="shared" si="12"/>
        <v>0</v>
      </c>
      <c r="L104" s="11">
        <f t="shared" si="13"/>
        <v>0</v>
      </c>
      <c r="M104" s="12"/>
    </row>
    <row r="105" spans="1:13" ht="30" customHeight="1" x14ac:dyDescent="0.3">
      <c r="A105" s="12" t="s">
        <v>96</v>
      </c>
      <c r="B105" s="12" t="s">
        <v>111</v>
      </c>
      <c r="C105" s="12" t="s">
        <v>25</v>
      </c>
      <c r="D105" s="10">
        <v>49</v>
      </c>
      <c r="E105" s="11"/>
      <c r="F105" s="11">
        <f t="shared" si="9"/>
        <v>0</v>
      </c>
      <c r="G105" s="11"/>
      <c r="H105" s="11">
        <f t="shared" si="10"/>
        <v>0</v>
      </c>
      <c r="I105" s="11"/>
      <c r="J105" s="11">
        <f t="shared" si="11"/>
        <v>0</v>
      </c>
      <c r="K105" s="11">
        <f t="shared" si="12"/>
        <v>0</v>
      </c>
      <c r="L105" s="11">
        <f t="shared" si="13"/>
        <v>0</v>
      </c>
      <c r="M105" s="12"/>
    </row>
    <row r="106" spans="1:13" ht="30" customHeight="1" x14ac:dyDescent="0.3">
      <c r="A106" s="12" t="s">
        <v>96</v>
      </c>
      <c r="B106" s="12" t="s">
        <v>112</v>
      </c>
      <c r="C106" s="12" t="s">
        <v>25</v>
      </c>
      <c r="D106" s="10">
        <v>89</v>
      </c>
      <c r="E106" s="11"/>
      <c r="F106" s="11">
        <f t="shared" si="9"/>
        <v>0</v>
      </c>
      <c r="G106" s="11"/>
      <c r="H106" s="11">
        <f t="shared" si="10"/>
        <v>0</v>
      </c>
      <c r="I106" s="11"/>
      <c r="J106" s="11">
        <f t="shared" si="11"/>
        <v>0</v>
      </c>
      <c r="K106" s="11">
        <f t="shared" si="12"/>
        <v>0</v>
      </c>
      <c r="L106" s="11">
        <f t="shared" si="13"/>
        <v>0</v>
      </c>
      <c r="M106" s="12"/>
    </row>
    <row r="107" spans="1:13" ht="30" customHeight="1" x14ac:dyDescent="0.3">
      <c r="A107" s="12" t="s">
        <v>96</v>
      </c>
      <c r="B107" s="12" t="s">
        <v>113</v>
      </c>
      <c r="C107" s="12" t="s">
        <v>25</v>
      </c>
      <c r="D107" s="10">
        <v>115</v>
      </c>
      <c r="E107" s="11"/>
      <c r="F107" s="11">
        <f t="shared" si="9"/>
        <v>0</v>
      </c>
      <c r="G107" s="11"/>
      <c r="H107" s="11">
        <f t="shared" si="10"/>
        <v>0</v>
      </c>
      <c r="I107" s="11"/>
      <c r="J107" s="11">
        <f t="shared" si="11"/>
        <v>0</v>
      </c>
      <c r="K107" s="11">
        <f t="shared" si="12"/>
        <v>0</v>
      </c>
      <c r="L107" s="11">
        <f t="shared" si="13"/>
        <v>0</v>
      </c>
      <c r="M107" s="12"/>
    </row>
    <row r="108" spans="1:13" ht="30" customHeight="1" x14ac:dyDescent="0.3">
      <c r="A108" s="12" t="s">
        <v>96</v>
      </c>
      <c r="B108" s="12" t="s">
        <v>114</v>
      </c>
      <c r="C108" s="12" t="s">
        <v>25</v>
      </c>
      <c r="D108" s="10">
        <v>68</v>
      </c>
      <c r="E108" s="11"/>
      <c r="F108" s="11">
        <f t="shared" si="9"/>
        <v>0</v>
      </c>
      <c r="G108" s="11"/>
      <c r="H108" s="11">
        <f t="shared" si="10"/>
        <v>0</v>
      </c>
      <c r="I108" s="11"/>
      <c r="J108" s="11">
        <f t="shared" si="11"/>
        <v>0</v>
      </c>
      <c r="K108" s="11">
        <f t="shared" si="12"/>
        <v>0</v>
      </c>
      <c r="L108" s="11">
        <f t="shared" si="13"/>
        <v>0</v>
      </c>
      <c r="M108" s="12"/>
    </row>
    <row r="109" spans="1:13" ht="30" customHeight="1" x14ac:dyDescent="0.3">
      <c r="A109" s="12" t="s">
        <v>96</v>
      </c>
      <c r="B109" s="12" t="s">
        <v>115</v>
      </c>
      <c r="C109" s="12" t="s">
        <v>25</v>
      </c>
      <c r="D109" s="10">
        <v>44</v>
      </c>
      <c r="E109" s="11"/>
      <c r="F109" s="11">
        <f t="shared" si="9"/>
        <v>0</v>
      </c>
      <c r="G109" s="11"/>
      <c r="H109" s="11">
        <f t="shared" si="10"/>
        <v>0</v>
      </c>
      <c r="I109" s="11"/>
      <c r="J109" s="11">
        <f t="shared" si="11"/>
        <v>0</v>
      </c>
      <c r="K109" s="11">
        <f t="shared" si="12"/>
        <v>0</v>
      </c>
      <c r="L109" s="11">
        <f t="shared" si="13"/>
        <v>0</v>
      </c>
      <c r="M109" s="12"/>
    </row>
    <row r="110" spans="1:13" ht="30" customHeight="1" x14ac:dyDescent="0.3">
      <c r="A110" s="12" t="s">
        <v>96</v>
      </c>
      <c r="B110" s="12" t="s">
        <v>116</v>
      </c>
      <c r="C110" s="12" t="s">
        <v>25</v>
      </c>
      <c r="D110" s="10">
        <v>6</v>
      </c>
      <c r="E110" s="11"/>
      <c r="F110" s="11">
        <f t="shared" si="9"/>
        <v>0</v>
      </c>
      <c r="G110" s="11"/>
      <c r="H110" s="11">
        <f t="shared" si="10"/>
        <v>0</v>
      </c>
      <c r="I110" s="11"/>
      <c r="J110" s="11">
        <f t="shared" si="11"/>
        <v>0</v>
      </c>
      <c r="K110" s="11">
        <f t="shared" si="12"/>
        <v>0</v>
      </c>
      <c r="L110" s="11">
        <f t="shared" si="13"/>
        <v>0</v>
      </c>
      <c r="M110" s="12"/>
    </row>
    <row r="111" spans="1:13" ht="30" customHeight="1" x14ac:dyDescent="0.3">
      <c r="A111" s="12" t="s">
        <v>96</v>
      </c>
      <c r="B111" s="12" t="s">
        <v>117</v>
      </c>
      <c r="C111" s="12" t="s">
        <v>25</v>
      </c>
      <c r="D111" s="10">
        <v>3</v>
      </c>
      <c r="E111" s="11"/>
      <c r="F111" s="11">
        <f t="shared" si="9"/>
        <v>0</v>
      </c>
      <c r="G111" s="11"/>
      <c r="H111" s="11">
        <f t="shared" si="10"/>
        <v>0</v>
      </c>
      <c r="I111" s="11"/>
      <c r="J111" s="11">
        <f t="shared" si="11"/>
        <v>0</v>
      </c>
      <c r="K111" s="11">
        <f t="shared" si="12"/>
        <v>0</v>
      </c>
      <c r="L111" s="11">
        <f t="shared" si="13"/>
        <v>0</v>
      </c>
      <c r="M111" s="12"/>
    </row>
    <row r="112" spans="1:13" ht="30" customHeight="1" x14ac:dyDescent="0.3">
      <c r="A112" s="12" t="s">
        <v>96</v>
      </c>
      <c r="B112" s="12" t="s">
        <v>118</v>
      </c>
      <c r="C112" s="12" t="s">
        <v>25</v>
      </c>
      <c r="D112" s="10">
        <v>141</v>
      </c>
      <c r="E112" s="11"/>
      <c r="F112" s="11">
        <f t="shared" si="9"/>
        <v>0</v>
      </c>
      <c r="G112" s="11"/>
      <c r="H112" s="11">
        <f t="shared" si="10"/>
        <v>0</v>
      </c>
      <c r="I112" s="11"/>
      <c r="J112" s="11">
        <f t="shared" si="11"/>
        <v>0</v>
      </c>
      <c r="K112" s="11">
        <f t="shared" si="12"/>
        <v>0</v>
      </c>
      <c r="L112" s="11">
        <f t="shared" si="13"/>
        <v>0</v>
      </c>
      <c r="M112" s="12"/>
    </row>
    <row r="113" spans="1:13" ht="30" customHeight="1" x14ac:dyDescent="0.3">
      <c r="A113" s="12" t="s">
        <v>96</v>
      </c>
      <c r="B113" s="12" t="s">
        <v>119</v>
      </c>
      <c r="C113" s="12" t="s">
        <v>25</v>
      </c>
      <c r="D113" s="10">
        <v>3</v>
      </c>
      <c r="E113" s="11"/>
      <c r="F113" s="11">
        <f t="shared" si="9"/>
        <v>0</v>
      </c>
      <c r="G113" s="11"/>
      <c r="H113" s="11">
        <f t="shared" si="10"/>
        <v>0</v>
      </c>
      <c r="I113" s="11"/>
      <c r="J113" s="11">
        <f t="shared" si="11"/>
        <v>0</v>
      </c>
      <c r="K113" s="11">
        <f t="shared" si="12"/>
        <v>0</v>
      </c>
      <c r="L113" s="11">
        <f t="shared" si="13"/>
        <v>0</v>
      </c>
      <c r="M113" s="12"/>
    </row>
    <row r="114" spans="1:13" ht="30" customHeight="1" x14ac:dyDescent="0.3">
      <c r="A114" s="12" t="s">
        <v>96</v>
      </c>
      <c r="B114" s="12" t="s">
        <v>120</v>
      </c>
      <c r="C114" s="12" t="s">
        <v>25</v>
      </c>
      <c r="D114" s="10">
        <v>2</v>
      </c>
      <c r="E114" s="11"/>
      <c r="F114" s="11">
        <f t="shared" si="9"/>
        <v>0</v>
      </c>
      <c r="G114" s="11"/>
      <c r="H114" s="11">
        <f t="shared" si="10"/>
        <v>0</v>
      </c>
      <c r="I114" s="11"/>
      <c r="J114" s="11">
        <f t="shared" si="11"/>
        <v>0</v>
      </c>
      <c r="K114" s="11">
        <f t="shared" si="12"/>
        <v>0</v>
      </c>
      <c r="L114" s="11">
        <f t="shared" si="13"/>
        <v>0</v>
      </c>
      <c r="M114" s="12"/>
    </row>
    <row r="115" spans="1:13" ht="30" customHeight="1" x14ac:dyDescent="0.3">
      <c r="A115" s="12" t="s">
        <v>96</v>
      </c>
      <c r="B115" s="12" t="s">
        <v>121</v>
      </c>
      <c r="C115" s="12" t="s">
        <v>25</v>
      </c>
      <c r="D115" s="10">
        <v>9</v>
      </c>
      <c r="E115" s="11"/>
      <c r="F115" s="11">
        <f t="shared" ref="F115:F146" si="14">TRUNC(E115*D115, 0)</f>
        <v>0</v>
      </c>
      <c r="G115" s="11"/>
      <c r="H115" s="11">
        <f t="shared" ref="H115:H146" si="15">TRUNC(G115*D115, 0)</f>
        <v>0</v>
      </c>
      <c r="I115" s="11"/>
      <c r="J115" s="11">
        <f t="shared" ref="J115:J146" si="16">TRUNC(I115*D115, 0)</f>
        <v>0</v>
      </c>
      <c r="K115" s="11">
        <f t="shared" ref="K115:K146" si="17">TRUNC(E115+G115+I115, 0)</f>
        <v>0</v>
      </c>
      <c r="L115" s="11">
        <f t="shared" ref="L115:L146" si="18">TRUNC(F115+H115+J115, 0)</f>
        <v>0</v>
      </c>
      <c r="M115" s="12"/>
    </row>
    <row r="116" spans="1:13" ht="30" customHeight="1" x14ac:dyDescent="0.3">
      <c r="A116" s="12" t="s">
        <v>96</v>
      </c>
      <c r="B116" s="12" t="s">
        <v>122</v>
      </c>
      <c r="C116" s="12" t="s">
        <v>25</v>
      </c>
      <c r="D116" s="10">
        <v>10</v>
      </c>
      <c r="E116" s="11"/>
      <c r="F116" s="11">
        <f t="shared" si="14"/>
        <v>0</v>
      </c>
      <c r="G116" s="11"/>
      <c r="H116" s="11">
        <f t="shared" si="15"/>
        <v>0</v>
      </c>
      <c r="I116" s="11"/>
      <c r="J116" s="11">
        <f t="shared" si="16"/>
        <v>0</v>
      </c>
      <c r="K116" s="11">
        <f t="shared" si="17"/>
        <v>0</v>
      </c>
      <c r="L116" s="11">
        <f t="shared" si="18"/>
        <v>0</v>
      </c>
      <c r="M116" s="12"/>
    </row>
    <row r="117" spans="1:13" ht="30" customHeight="1" x14ac:dyDescent="0.3">
      <c r="A117" s="12" t="s">
        <v>96</v>
      </c>
      <c r="B117" s="12" t="s">
        <v>123</v>
      </c>
      <c r="C117" s="12" t="s">
        <v>25</v>
      </c>
      <c r="D117" s="10">
        <v>93</v>
      </c>
      <c r="E117" s="11"/>
      <c r="F117" s="11">
        <f t="shared" si="14"/>
        <v>0</v>
      </c>
      <c r="G117" s="11"/>
      <c r="H117" s="11">
        <f t="shared" si="15"/>
        <v>0</v>
      </c>
      <c r="I117" s="11"/>
      <c r="J117" s="11">
        <f t="shared" si="16"/>
        <v>0</v>
      </c>
      <c r="K117" s="11">
        <f t="shared" si="17"/>
        <v>0</v>
      </c>
      <c r="L117" s="11">
        <f t="shared" si="18"/>
        <v>0</v>
      </c>
      <c r="M117" s="12"/>
    </row>
    <row r="118" spans="1:13" ht="30" customHeight="1" x14ac:dyDescent="0.3">
      <c r="A118" s="12" t="s">
        <v>96</v>
      </c>
      <c r="B118" s="12" t="s">
        <v>124</v>
      </c>
      <c r="C118" s="12" t="s">
        <v>25</v>
      </c>
      <c r="D118" s="10">
        <v>516</v>
      </c>
      <c r="E118" s="11"/>
      <c r="F118" s="11">
        <f t="shared" si="14"/>
        <v>0</v>
      </c>
      <c r="G118" s="11"/>
      <c r="H118" s="11">
        <f t="shared" si="15"/>
        <v>0</v>
      </c>
      <c r="I118" s="11"/>
      <c r="J118" s="11">
        <f t="shared" si="16"/>
        <v>0</v>
      </c>
      <c r="K118" s="11">
        <f t="shared" si="17"/>
        <v>0</v>
      </c>
      <c r="L118" s="11">
        <f t="shared" si="18"/>
        <v>0</v>
      </c>
      <c r="M118" s="12"/>
    </row>
    <row r="119" spans="1:13" ht="30" customHeight="1" x14ac:dyDescent="0.3">
      <c r="A119" s="12" t="s">
        <v>96</v>
      </c>
      <c r="B119" s="12" t="s">
        <v>125</v>
      </c>
      <c r="C119" s="12" t="s">
        <v>25</v>
      </c>
      <c r="D119" s="10">
        <v>18</v>
      </c>
      <c r="E119" s="11"/>
      <c r="F119" s="11">
        <f t="shared" si="14"/>
        <v>0</v>
      </c>
      <c r="G119" s="11"/>
      <c r="H119" s="11">
        <f t="shared" si="15"/>
        <v>0</v>
      </c>
      <c r="I119" s="11"/>
      <c r="J119" s="11">
        <f t="shared" si="16"/>
        <v>0</v>
      </c>
      <c r="K119" s="11">
        <f t="shared" si="17"/>
        <v>0</v>
      </c>
      <c r="L119" s="11">
        <f t="shared" si="18"/>
        <v>0</v>
      </c>
      <c r="M119" s="12"/>
    </row>
    <row r="120" spans="1:13" ht="30" customHeight="1" x14ac:dyDescent="0.3">
      <c r="A120" s="12" t="s">
        <v>96</v>
      </c>
      <c r="B120" s="12" t="s">
        <v>126</v>
      </c>
      <c r="C120" s="12" t="s">
        <v>25</v>
      </c>
      <c r="D120" s="10">
        <v>10</v>
      </c>
      <c r="E120" s="11"/>
      <c r="F120" s="11">
        <f t="shared" si="14"/>
        <v>0</v>
      </c>
      <c r="G120" s="11"/>
      <c r="H120" s="11">
        <f t="shared" si="15"/>
        <v>0</v>
      </c>
      <c r="I120" s="11"/>
      <c r="J120" s="11">
        <f t="shared" si="16"/>
        <v>0</v>
      </c>
      <c r="K120" s="11">
        <f t="shared" si="17"/>
        <v>0</v>
      </c>
      <c r="L120" s="11">
        <f t="shared" si="18"/>
        <v>0</v>
      </c>
      <c r="M120" s="12"/>
    </row>
    <row r="121" spans="1:13" ht="30" customHeight="1" x14ac:dyDescent="0.3">
      <c r="A121" s="12" t="s">
        <v>96</v>
      </c>
      <c r="B121" s="12" t="s">
        <v>127</v>
      </c>
      <c r="C121" s="12" t="s">
        <v>25</v>
      </c>
      <c r="D121" s="10">
        <v>89</v>
      </c>
      <c r="E121" s="11"/>
      <c r="F121" s="11">
        <f t="shared" si="14"/>
        <v>0</v>
      </c>
      <c r="G121" s="11"/>
      <c r="H121" s="11">
        <f t="shared" si="15"/>
        <v>0</v>
      </c>
      <c r="I121" s="11"/>
      <c r="J121" s="11">
        <f t="shared" si="16"/>
        <v>0</v>
      </c>
      <c r="K121" s="11">
        <f t="shared" si="17"/>
        <v>0</v>
      </c>
      <c r="L121" s="11">
        <f t="shared" si="18"/>
        <v>0</v>
      </c>
      <c r="M121" s="12"/>
    </row>
    <row r="122" spans="1:13" ht="30" customHeight="1" x14ac:dyDescent="0.3">
      <c r="A122" s="12" t="s">
        <v>128</v>
      </c>
      <c r="B122" s="12" t="s">
        <v>129</v>
      </c>
      <c r="C122" s="12" t="s">
        <v>59</v>
      </c>
      <c r="D122" s="10">
        <v>14</v>
      </c>
      <c r="E122" s="11"/>
      <c r="F122" s="11">
        <f t="shared" si="14"/>
        <v>0</v>
      </c>
      <c r="G122" s="11"/>
      <c r="H122" s="11">
        <f t="shared" si="15"/>
        <v>0</v>
      </c>
      <c r="I122" s="11"/>
      <c r="J122" s="11">
        <f t="shared" si="16"/>
        <v>0</v>
      </c>
      <c r="K122" s="11">
        <f t="shared" si="17"/>
        <v>0</v>
      </c>
      <c r="L122" s="11">
        <f t="shared" si="18"/>
        <v>0</v>
      </c>
      <c r="M122" s="12"/>
    </row>
    <row r="123" spans="1:13" ht="30" customHeight="1" x14ac:dyDescent="0.3">
      <c r="A123" s="12" t="s">
        <v>128</v>
      </c>
      <c r="B123" s="12" t="s">
        <v>130</v>
      </c>
      <c r="C123" s="12" t="s">
        <v>59</v>
      </c>
      <c r="D123" s="10">
        <v>8</v>
      </c>
      <c r="E123" s="11"/>
      <c r="F123" s="11">
        <f t="shared" si="14"/>
        <v>0</v>
      </c>
      <c r="G123" s="11"/>
      <c r="H123" s="11">
        <f t="shared" si="15"/>
        <v>0</v>
      </c>
      <c r="I123" s="11"/>
      <c r="J123" s="11">
        <f t="shared" si="16"/>
        <v>0</v>
      </c>
      <c r="K123" s="11">
        <f t="shared" si="17"/>
        <v>0</v>
      </c>
      <c r="L123" s="11">
        <f t="shared" si="18"/>
        <v>0</v>
      </c>
      <c r="M123" s="12"/>
    </row>
    <row r="124" spans="1:13" ht="30" customHeight="1" x14ac:dyDescent="0.3">
      <c r="A124" s="12" t="s">
        <v>128</v>
      </c>
      <c r="B124" s="12" t="s">
        <v>131</v>
      </c>
      <c r="C124" s="12" t="s">
        <v>59</v>
      </c>
      <c r="D124" s="10">
        <v>9</v>
      </c>
      <c r="E124" s="11"/>
      <c r="F124" s="11">
        <f t="shared" si="14"/>
        <v>0</v>
      </c>
      <c r="G124" s="11"/>
      <c r="H124" s="11">
        <f t="shared" si="15"/>
        <v>0</v>
      </c>
      <c r="I124" s="11"/>
      <c r="J124" s="11">
        <f t="shared" si="16"/>
        <v>0</v>
      </c>
      <c r="K124" s="11">
        <f t="shared" si="17"/>
        <v>0</v>
      </c>
      <c r="L124" s="11">
        <f t="shared" si="18"/>
        <v>0</v>
      </c>
      <c r="M124" s="12"/>
    </row>
    <row r="125" spans="1:13" ht="30" customHeight="1" x14ac:dyDescent="0.3">
      <c r="A125" s="12" t="s">
        <v>128</v>
      </c>
      <c r="B125" s="12" t="s">
        <v>132</v>
      </c>
      <c r="C125" s="12" t="s">
        <v>59</v>
      </c>
      <c r="D125" s="10">
        <v>21</v>
      </c>
      <c r="E125" s="11"/>
      <c r="F125" s="11">
        <f t="shared" si="14"/>
        <v>0</v>
      </c>
      <c r="G125" s="11"/>
      <c r="H125" s="11">
        <f t="shared" si="15"/>
        <v>0</v>
      </c>
      <c r="I125" s="11"/>
      <c r="J125" s="11">
        <f t="shared" si="16"/>
        <v>0</v>
      </c>
      <c r="K125" s="11">
        <f t="shared" si="17"/>
        <v>0</v>
      </c>
      <c r="L125" s="11">
        <f t="shared" si="18"/>
        <v>0</v>
      </c>
      <c r="M125" s="12"/>
    </row>
    <row r="126" spans="1:13" ht="30" customHeight="1" x14ac:dyDescent="0.3">
      <c r="A126" s="12" t="s">
        <v>128</v>
      </c>
      <c r="B126" s="12" t="s">
        <v>133</v>
      </c>
      <c r="C126" s="12" t="s">
        <v>59</v>
      </c>
      <c r="D126" s="10">
        <v>37</v>
      </c>
      <c r="E126" s="11"/>
      <c r="F126" s="11">
        <f t="shared" si="14"/>
        <v>0</v>
      </c>
      <c r="G126" s="11"/>
      <c r="H126" s="11">
        <f t="shared" si="15"/>
        <v>0</v>
      </c>
      <c r="I126" s="11"/>
      <c r="J126" s="11">
        <f t="shared" si="16"/>
        <v>0</v>
      </c>
      <c r="K126" s="11">
        <f t="shared" si="17"/>
        <v>0</v>
      </c>
      <c r="L126" s="11">
        <f t="shared" si="18"/>
        <v>0</v>
      </c>
      <c r="M126" s="12"/>
    </row>
    <row r="127" spans="1:13" ht="30" customHeight="1" x14ac:dyDescent="0.3">
      <c r="A127" s="12" t="s">
        <v>134</v>
      </c>
      <c r="B127" s="12" t="s">
        <v>135</v>
      </c>
      <c r="C127" s="12" t="s">
        <v>59</v>
      </c>
      <c r="D127" s="10">
        <v>1308</v>
      </c>
      <c r="E127" s="11"/>
      <c r="F127" s="11">
        <f t="shared" si="14"/>
        <v>0</v>
      </c>
      <c r="G127" s="11"/>
      <c r="H127" s="11">
        <f t="shared" si="15"/>
        <v>0</v>
      </c>
      <c r="I127" s="11"/>
      <c r="J127" s="11">
        <f t="shared" si="16"/>
        <v>0</v>
      </c>
      <c r="K127" s="11">
        <f t="shared" si="17"/>
        <v>0</v>
      </c>
      <c r="L127" s="11">
        <f t="shared" si="18"/>
        <v>0</v>
      </c>
      <c r="M127" s="12"/>
    </row>
    <row r="128" spans="1:13" ht="30" customHeight="1" x14ac:dyDescent="0.3">
      <c r="A128" s="12" t="s">
        <v>134</v>
      </c>
      <c r="B128" s="12" t="s">
        <v>136</v>
      </c>
      <c r="C128" s="12" t="s">
        <v>59</v>
      </c>
      <c r="D128" s="10">
        <v>572</v>
      </c>
      <c r="E128" s="11"/>
      <c r="F128" s="11">
        <f t="shared" si="14"/>
        <v>0</v>
      </c>
      <c r="G128" s="11"/>
      <c r="H128" s="11">
        <f t="shared" si="15"/>
        <v>0</v>
      </c>
      <c r="I128" s="11"/>
      <c r="J128" s="11">
        <f t="shared" si="16"/>
        <v>0</v>
      </c>
      <c r="K128" s="11">
        <f t="shared" si="17"/>
        <v>0</v>
      </c>
      <c r="L128" s="11">
        <f t="shared" si="18"/>
        <v>0</v>
      </c>
      <c r="M128" s="12"/>
    </row>
    <row r="129" spans="1:13" ht="30" customHeight="1" x14ac:dyDescent="0.3">
      <c r="A129" s="12" t="s">
        <v>134</v>
      </c>
      <c r="B129" s="12" t="s">
        <v>129</v>
      </c>
      <c r="C129" s="12" t="s">
        <v>59</v>
      </c>
      <c r="D129" s="10">
        <v>352</v>
      </c>
      <c r="E129" s="11"/>
      <c r="F129" s="11">
        <f t="shared" si="14"/>
        <v>0</v>
      </c>
      <c r="G129" s="11"/>
      <c r="H129" s="11">
        <f t="shared" si="15"/>
        <v>0</v>
      </c>
      <c r="I129" s="11"/>
      <c r="J129" s="11">
        <f t="shared" si="16"/>
        <v>0</v>
      </c>
      <c r="K129" s="11">
        <f t="shared" si="17"/>
        <v>0</v>
      </c>
      <c r="L129" s="11">
        <f t="shared" si="18"/>
        <v>0</v>
      </c>
      <c r="M129" s="12"/>
    </row>
    <row r="130" spans="1:13" ht="30" customHeight="1" x14ac:dyDescent="0.3">
      <c r="A130" s="12" t="s">
        <v>134</v>
      </c>
      <c r="B130" s="12" t="s">
        <v>137</v>
      </c>
      <c r="C130" s="12" t="s">
        <v>59</v>
      </c>
      <c r="D130" s="10">
        <v>146</v>
      </c>
      <c r="E130" s="11"/>
      <c r="F130" s="11">
        <f t="shared" si="14"/>
        <v>0</v>
      </c>
      <c r="G130" s="11"/>
      <c r="H130" s="11">
        <f t="shared" si="15"/>
        <v>0</v>
      </c>
      <c r="I130" s="11"/>
      <c r="J130" s="11">
        <f t="shared" si="16"/>
        <v>0</v>
      </c>
      <c r="K130" s="11">
        <f t="shared" si="17"/>
        <v>0</v>
      </c>
      <c r="L130" s="11">
        <f t="shared" si="18"/>
        <v>0</v>
      </c>
      <c r="M130" s="12"/>
    </row>
    <row r="131" spans="1:13" ht="30" customHeight="1" x14ac:dyDescent="0.3">
      <c r="A131" s="12" t="s">
        <v>134</v>
      </c>
      <c r="B131" s="12" t="s">
        <v>130</v>
      </c>
      <c r="C131" s="12" t="s">
        <v>59</v>
      </c>
      <c r="D131" s="10">
        <v>4</v>
      </c>
      <c r="E131" s="11"/>
      <c r="F131" s="11">
        <f t="shared" si="14"/>
        <v>0</v>
      </c>
      <c r="G131" s="11"/>
      <c r="H131" s="11">
        <f t="shared" si="15"/>
        <v>0</v>
      </c>
      <c r="I131" s="11"/>
      <c r="J131" s="11">
        <f t="shared" si="16"/>
        <v>0</v>
      </c>
      <c r="K131" s="11">
        <f t="shared" si="17"/>
        <v>0</v>
      </c>
      <c r="L131" s="11">
        <f t="shared" si="18"/>
        <v>0</v>
      </c>
      <c r="M131" s="12"/>
    </row>
    <row r="132" spans="1:13" ht="30" customHeight="1" x14ac:dyDescent="0.3">
      <c r="A132" s="12" t="s">
        <v>134</v>
      </c>
      <c r="B132" s="12" t="s">
        <v>131</v>
      </c>
      <c r="C132" s="12" t="s">
        <v>59</v>
      </c>
      <c r="D132" s="10">
        <v>326</v>
      </c>
      <c r="E132" s="11"/>
      <c r="F132" s="11">
        <f t="shared" si="14"/>
        <v>0</v>
      </c>
      <c r="G132" s="11"/>
      <c r="H132" s="11">
        <f t="shared" si="15"/>
        <v>0</v>
      </c>
      <c r="I132" s="11"/>
      <c r="J132" s="11">
        <f t="shared" si="16"/>
        <v>0</v>
      </c>
      <c r="K132" s="11">
        <f t="shared" si="17"/>
        <v>0</v>
      </c>
      <c r="L132" s="11">
        <f t="shared" si="18"/>
        <v>0</v>
      </c>
      <c r="M132" s="12"/>
    </row>
    <row r="133" spans="1:13" ht="30" customHeight="1" x14ac:dyDescent="0.3">
      <c r="A133" s="12" t="s">
        <v>134</v>
      </c>
      <c r="B133" s="12" t="s">
        <v>132</v>
      </c>
      <c r="C133" s="12" t="s">
        <v>59</v>
      </c>
      <c r="D133" s="10">
        <v>39</v>
      </c>
      <c r="E133" s="11"/>
      <c r="F133" s="11">
        <f t="shared" si="14"/>
        <v>0</v>
      </c>
      <c r="G133" s="11"/>
      <c r="H133" s="11">
        <f t="shared" si="15"/>
        <v>0</v>
      </c>
      <c r="I133" s="11"/>
      <c r="J133" s="11">
        <f t="shared" si="16"/>
        <v>0</v>
      </c>
      <c r="K133" s="11">
        <f t="shared" si="17"/>
        <v>0</v>
      </c>
      <c r="L133" s="11">
        <f t="shared" si="18"/>
        <v>0</v>
      </c>
      <c r="M133" s="12"/>
    </row>
    <row r="134" spans="1:13" ht="30" customHeight="1" x14ac:dyDescent="0.3">
      <c r="A134" s="12" t="s">
        <v>134</v>
      </c>
      <c r="B134" s="12" t="s">
        <v>133</v>
      </c>
      <c r="C134" s="12" t="s">
        <v>59</v>
      </c>
      <c r="D134" s="10">
        <v>186</v>
      </c>
      <c r="E134" s="11"/>
      <c r="F134" s="11">
        <f t="shared" si="14"/>
        <v>0</v>
      </c>
      <c r="G134" s="11"/>
      <c r="H134" s="11">
        <f t="shared" si="15"/>
        <v>0</v>
      </c>
      <c r="I134" s="11"/>
      <c r="J134" s="11">
        <f t="shared" si="16"/>
        <v>0</v>
      </c>
      <c r="K134" s="11">
        <f t="shared" si="17"/>
        <v>0</v>
      </c>
      <c r="L134" s="11">
        <f t="shared" si="18"/>
        <v>0</v>
      </c>
      <c r="M134" s="12"/>
    </row>
    <row r="135" spans="1:13" ht="30" customHeight="1" x14ac:dyDescent="0.3">
      <c r="A135" s="12" t="s">
        <v>138</v>
      </c>
      <c r="B135" s="12" t="s">
        <v>139</v>
      </c>
      <c r="C135" s="12" t="s">
        <v>25</v>
      </c>
      <c r="D135" s="10">
        <v>2</v>
      </c>
      <c r="E135" s="11"/>
      <c r="F135" s="11">
        <f t="shared" si="14"/>
        <v>0</v>
      </c>
      <c r="G135" s="11"/>
      <c r="H135" s="11">
        <f t="shared" si="15"/>
        <v>0</v>
      </c>
      <c r="I135" s="11"/>
      <c r="J135" s="11">
        <f t="shared" si="16"/>
        <v>0</v>
      </c>
      <c r="K135" s="11">
        <f t="shared" si="17"/>
        <v>0</v>
      </c>
      <c r="L135" s="11">
        <f t="shared" si="18"/>
        <v>0</v>
      </c>
      <c r="M135" s="12"/>
    </row>
    <row r="136" spans="1:13" ht="30" customHeight="1" x14ac:dyDescent="0.3">
      <c r="A136" s="12" t="s">
        <v>140</v>
      </c>
      <c r="B136" s="12" t="s">
        <v>141</v>
      </c>
      <c r="C136" s="12" t="s">
        <v>25</v>
      </c>
      <c r="D136" s="10">
        <v>2</v>
      </c>
      <c r="E136" s="11"/>
      <c r="F136" s="11">
        <f t="shared" si="14"/>
        <v>0</v>
      </c>
      <c r="G136" s="11"/>
      <c r="H136" s="11">
        <f t="shared" si="15"/>
        <v>0</v>
      </c>
      <c r="I136" s="11"/>
      <c r="J136" s="11">
        <f t="shared" si="16"/>
        <v>0</v>
      </c>
      <c r="K136" s="11">
        <f t="shared" si="17"/>
        <v>0</v>
      </c>
      <c r="L136" s="11">
        <f t="shared" si="18"/>
        <v>0</v>
      </c>
      <c r="M136" s="12"/>
    </row>
    <row r="137" spans="1:13" ht="30" customHeight="1" x14ac:dyDescent="0.3">
      <c r="A137" s="12" t="s">
        <v>138</v>
      </c>
      <c r="B137" s="12" t="s">
        <v>142</v>
      </c>
      <c r="C137" s="12" t="s">
        <v>25</v>
      </c>
      <c r="D137" s="10">
        <v>2</v>
      </c>
      <c r="E137" s="11"/>
      <c r="F137" s="11">
        <f t="shared" si="14"/>
        <v>0</v>
      </c>
      <c r="G137" s="11"/>
      <c r="H137" s="11">
        <f t="shared" si="15"/>
        <v>0</v>
      </c>
      <c r="I137" s="11"/>
      <c r="J137" s="11">
        <f t="shared" si="16"/>
        <v>0</v>
      </c>
      <c r="K137" s="11">
        <f t="shared" si="17"/>
        <v>0</v>
      </c>
      <c r="L137" s="11">
        <f t="shared" si="18"/>
        <v>0</v>
      </c>
      <c r="M137" s="12"/>
    </row>
    <row r="138" spans="1:13" ht="30" customHeight="1" x14ac:dyDescent="0.3">
      <c r="A138" s="12" t="s">
        <v>138</v>
      </c>
      <c r="B138" s="12" t="s">
        <v>143</v>
      </c>
      <c r="C138" s="12" t="s">
        <v>25</v>
      </c>
      <c r="D138" s="10">
        <v>3</v>
      </c>
      <c r="E138" s="11"/>
      <c r="F138" s="11">
        <f t="shared" si="14"/>
        <v>0</v>
      </c>
      <c r="G138" s="11"/>
      <c r="H138" s="11">
        <f t="shared" si="15"/>
        <v>0</v>
      </c>
      <c r="I138" s="11"/>
      <c r="J138" s="11">
        <f t="shared" si="16"/>
        <v>0</v>
      </c>
      <c r="K138" s="11">
        <f t="shared" si="17"/>
        <v>0</v>
      </c>
      <c r="L138" s="11">
        <f t="shared" si="18"/>
        <v>0</v>
      </c>
      <c r="M138" s="12"/>
    </row>
    <row r="139" spans="1:13" ht="30" customHeight="1" x14ac:dyDescent="0.3">
      <c r="A139" s="12" t="s">
        <v>138</v>
      </c>
      <c r="B139" s="12" t="s">
        <v>144</v>
      </c>
      <c r="C139" s="12" t="s">
        <v>25</v>
      </c>
      <c r="D139" s="10">
        <v>5</v>
      </c>
      <c r="E139" s="11"/>
      <c r="F139" s="11">
        <f t="shared" si="14"/>
        <v>0</v>
      </c>
      <c r="G139" s="11"/>
      <c r="H139" s="11">
        <f t="shared" si="15"/>
        <v>0</v>
      </c>
      <c r="I139" s="11"/>
      <c r="J139" s="11">
        <f t="shared" si="16"/>
        <v>0</v>
      </c>
      <c r="K139" s="11">
        <f t="shared" si="17"/>
        <v>0</v>
      </c>
      <c r="L139" s="11">
        <f t="shared" si="18"/>
        <v>0</v>
      </c>
      <c r="M139" s="12"/>
    </row>
    <row r="140" spans="1:13" ht="30" customHeight="1" x14ac:dyDescent="0.3">
      <c r="A140" s="12" t="s">
        <v>145</v>
      </c>
      <c r="B140" s="12" t="s">
        <v>13</v>
      </c>
      <c r="C140" s="12" t="s">
        <v>25</v>
      </c>
      <c r="D140" s="10">
        <v>10</v>
      </c>
      <c r="E140" s="11"/>
      <c r="F140" s="11">
        <f t="shared" si="14"/>
        <v>0</v>
      </c>
      <c r="G140" s="11"/>
      <c r="H140" s="11">
        <f t="shared" si="15"/>
        <v>0</v>
      </c>
      <c r="I140" s="11"/>
      <c r="J140" s="11">
        <f t="shared" si="16"/>
        <v>0</v>
      </c>
      <c r="K140" s="11">
        <f t="shared" si="17"/>
        <v>0</v>
      </c>
      <c r="L140" s="11">
        <f t="shared" si="18"/>
        <v>0</v>
      </c>
      <c r="M140" s="12"/>
    </row>
    <row r="141" spans="1:13" ht="30" customHeight="1" x14ac:dyDescent="0.3">
      <c r="A141" s="12" t="s">
        <v>146</v>
      </c>
      <c r="B141" s="12" t="s">
        <v>147</v>
      </c>
      <c r="C141" s="12" t="s">
        <v>25</v>
      </c>
      <c r="D141" s="10">
        <v>1</v>
      </c>
      <c r="E141" s="11"/>
      <c r="F141" s="11">
        <f t="shared" si="14"/>
        <v>0</v>
      </c>
      <c r="G141" s="11"/>
      <c r="H141" s="11">
        <f t="shared" si="15"/>
        <v>0</v>
      </c>
      <c r="I141" s="11"/>
      <c r="J141" s="11">
        <f t="shared" si="16"/>
        <v>0</v>
      </c>
      <c r="K141" s="11">
        <f t="shared" si="17"/>
        <v>0</v>
      </c>
      <c r="L141" s="11">
        <f t="shared" si="18"/>
        <v>0</v>
      </c>
      <c r="M141" s="12"/>
    </row>
    <row r="142" spans="1:13" ht="30" customHeight="1" x14ac:dyDescent="0.3">
      <c r="A142" s="12" t="s">
        <v>146</v>
      </c>
      <c r="B142" s="12" t="s">
        <v>148</v>
      </c>
      <c r="C142" s="12" t="s">
        <v>25</v>
      </c>
      <c r="D142" s="10">
        <v>2</v>
      </c>
      <c r="E142" s="11"/>
      <c r="F142" s="11">
        <f t="shared" si="14"/>
        <v>0</v>
      </c>
      <c r="G142" s="11"/>
      <c r="H142" s="11">
        <f t="shared" si="15"/>
        <v>0</v>
      </c>
      <c r="I142" s="11"/>
      <c r="J142" s="11">
        <f t="shared" si="16"/>
        <v>0</v>
      </c>
      <c r="K142" s="11">
        <f t="shared" si="17"/>
        <v>0</v>
      </c>
      <c r="L142" s="11">
        <f t="shared" si="18"/>
        <v>0</v>
      </c>
      <c r="M142" s="12"/>
    </row>
    <row r="143" spans="1:13" ht="30" customHeight="1" x14ac:dyDescent="0.3">
      <c r="A143" s="12" t="s">
        <v>149</v>
      </c>
      <c r="B143" s="12" t="s">
        <v>150</v>
      </c>
      <c r="C143" s="12" t="s">
        <v>25</v>
      </c>
      <c r="D143" s="10">
        <v>1</v>
      </c>
      <c r="E143" s="11"/>
      <c r="F143" s="11">
        <f t="shared" si="14"/>
        <v>0</v>
      </c>
      <c r="G143" s="11"/>
      <c r="H143" s="11">
        <f t="shared" si="15"/>
        <v>0</v>
      </c>
      <c r="I143" s="11"/>
      <c r="J143" s="11">
        <f t="shared" si="16"/>
        <v>0</v>
      </c>
      <c r="K143" s="11">
        <f t="shared" si="17"/>
        <v>0</v>
      </c>
      <c r="L143" s="11">
        <f t="shared" si="18"/>
        <v>0</v>
      </c>
      <c r="M143" s="12"/>
    </row>
    <row r="144" spans="1:13" ht="30" customHeight="1" x14ac:dyDescent="0.3">
      <c r="A144" s="12" t="s">
        <v>149</v>
      </c>
      <c r="B144" s="12" t="s">
        <v>151</v>
      </c>
      <c r="C144" s="12" t="s">
        <v>25</v>
      </c>
      <c r="D144" s="10">
        <v>5</v>
      </c>
      <c r="E144" s="11"/>
      <c r="F144" s="11">
        <f t="shared" si="14"/>
        <v>0</v>
      </c>
      <c r="G144" s="11"/>
      <c r="H144" s="11">
        <f t="shared" si="15"/>
        <v>0</v>
      </c>
      <c r="I144" s="11"/>
      <c r="J144" s="11">
        <f t="shared" si="16"/>
        <v>0</v>
      </c>
      <c r="K144" s="11">
        <f t="shared" si="17"/>
        <v>0</v>
      </c>
      <c r="L144" s="11">
        <f t="shared" si="18"/>
        <v>0</v>
      </c>
      <c r="M144" s="12"/>
    </row>
    <row r="145" spans="1:13" ht="30" customHeight="1" x14ac:dyDescent="0.3">
      <c r="A145" s="12" t="s">
        <v>152</v>
      </c>
      <c r="B145" s="12" t="s">
        <v>153</v>
      </c>
      <c r="C145" s="12" t="s">
        <v>25</v>
      </c>
      <c r="D145" s="10">
        <v>3</v>
      </c>
      <c r="E145" s="11"/>
      <c r="F145" s="11">
        <f t="shared" si="14"/>
        <v>0</v>
      </c>
      <c r="G145" s="11"/>
      <c r="H145" s="11">
        <f t="shared" si="15"/>
        <v>0</v>
      </c>
      <c r="I145" s="11"/>
      <c r="J145" s="11">
        <f t="shared" si="16"/>
        <v>0</v>
      </c>
      <c r="K145" s="11">
        <f t="shared" si="17"/>
        <v>0</v>
      </c>
      <c r="L145" s="11">
        <f t="shared" si="18"/>
        <v>0</v>
      </c>
      <c r="M145" s="12"/>
    </row>
    <row r="146" spans="1:13" ht="30" customHeight="1" x14ac:dyDescent="0.3">
      <c r="A146" s="12" t="s">
        <v>154</v>
      </c>
      <c r="B146" s="12" t="s">
        <v>155</v>
      </c>
      <c r="C146" s="12" t="s">
        <v>25</v>
      </c>
      <c r="D146" s="10">
        <v>1</v>
      </c>
      <c r="E146" s="11"/>
      <c r="F146" s="11">
        <f t="shared" si="14"/>
        <v>0</v>
      </c>
      <c r="G146" s="11"/>
      <c r="H146" s="11">
        <f t="shared" si="15"/>
        <v>0</v>
      </c>
      <c r="I146" s="11"/>
      <c r="J146" s="11">
        <f t="shared" si="16"/>
        <v>0</v>
      </c>
      <c r="K146" s="11">
        <f t="shared" si="17"/>
        <v>0</v>
      </c>
      <c r="L146" s="11">
        <f t="shared" si="18"/>
        <v>0</v>
      </c>
      <c r="M146" s="12"/>
    </row>
    <row r="147" spans="1:13" ht="30" customHeight="1" x14ac:dyDescent="0.3">
      <c r="A147" s="12" t="s">
        <v>154</v>
      </c>
      <c r="B147" s="12" t="s">
        <v>156</v>
      </c>
      <c r="C147" s="12" t="s">
        <v>25</v>
      </c>
      <c r="D147" s="10">
        <v>2</v>
      </c>
      <c r="E147" s="11"/>
      <c r="F147" s="11">
        <f t="shared" ref="F147:F178" si="19">TRUNC(E147*D147, 0)</f>
        <v>0</v>
      </c>
      <c r="G147" s="11"/>
      <c r="H147" s="11">
        <f t="shared" ref="H147:H178" si="20">TRUNC(G147*D147, 0)</f>
        <v>0</v>
      </c>
      <c r="I147" s="11"/>
      <c r="J147" s="11">
        <f t="shared" ref="J147:J178" si="21">TRUNC(I147*D147, 0)</f>
        <v>0</v>
      </c>
      <c r="K147" s="11">
        <f t="shared" ref="K147:K178" si="22">TRUNC(E147+G147+I147, 0)</f>
        <v>0</v>
      </c>
      <c r="L147" s="11">
        <f t="shared" ref="L147:L178" si="23">TRUNC(F147+H147+J147, 0)</f>
        <v>0</v>
      </c>
      <c r="M147" s="12"/>
    </row>
    <row r="148" spans="1:13" ht="30" customHeight="1" x14ac:dyDescent="0.3">
      <c r="A148" s="12" t="s">
        <v>157</v>
      </c>
      <c r="B148" s="12" t="s">
        <v>158</v>
      </c>
      <c r="C148" s="12" t="s">
        <v>25</v>
      </c>
      <c r="D148" s="10">
        <v>2</v>
      </c>
      <c r="E148" s="11"/>
      <c r="F148" s="11">
        <f t="shared" si="19"/>
        <v>0</v>
      </c>
      <c r="G148" s="11"/>
      <c r="H148" s="11">
        <f t="shared" si="20"/>
        <v>0</v>
      </c>
      <c r="I148" s="11"/>
      <c r="J148" s="11">
        <f t="shared" si="21"/>
        <v>0</v>
      </c>
      <c r="K148" s="11">
        <f t="shared" si="22"/>
        <v>0</v>
      </c>
      <c r="L148" s="11">
        <f t="shared" si="23"/>
        <v>0</v>
      </c>
      <c r="M148" s="12"/>
    </row>
    <row r="149" spans="1:13" ht="30" customHeight="1" x14ac:dyDescent="0.3">
      <c r="A149" s="12" t="s">
        <v>157</v>
      </c>
      <c r="B149" s="12" t="s">
        <v>159</v>
      </c>
      <c r="C149" s="12" t="s">
        <v>25</v>
      </c>
      <c r="D149" s="10">
        <v>4</v>
      </c>
      <c r="E149" s="11"/>
      <c r="F149" s="11">
        <f t="shared" si="19"/>
        <v>0</v>
      </c>
      <c r="G149" s="11"/>
      <c r="H149" s="11">
        <f t="shared" si="20"/>
        <v>0</v>
      </c>
      <c r="I149" s="11"/>
      <c r="J149" s="11">
        <f t="shared" si="21"/>
        <v>0</v>
      </c>
      <c r="K149" s="11">
        <f t="shared" si="22"/>
        <v>0</v>
      </c>
      <c r="L149" s="11">
        <f t="shared" si="23"/>
        <v>0</v>
      </c>
      <c r="M149" s="12"/>
    </row>
    <row r="150" spans="1:13" ht="30" customHeight="1" x14ac:dyDescent="0.3">
      <c r="A150" s="12" t="s">
        <v>160</v>
      </c>
      <c r="B150" s="12" t="s">
        <v>13</v>
      </c>
      <c r="C150" s="12" t="s">
        <v>79</v>
      </c>
      <c r="D150" s="10">
        <v>3</v>
      </c>
      <c r="E150" s="11"/>
      <c r="F150" s="11">
        <f t="shared" si="19"/>
        <v>0</v>
      </c>
      <c r="G150" s="11"/>
      <c r="H150" s="11">
        <f t="shared" si="20"/>
        <v>0</v>
      </c>
      <c r="I150" s="11"/>
      <c r="J150" s="11">
        <f t="shared" si="21"/>
        <v>0</v>
      </c>
      <c r="K150" s="11">
        <f t="shared" si="22"/>
        <v>0</v>
      </c>
      <c r="L150" s="11">
        <f t="shared" si="23"/>
        <v>0</v>
      </c>
      <c r="M150" s="12"/>
    </row>
    <row r="151" spans="1:13" ht="30" customHeight="1" x14ac:dyDescent="0.3">
      <c r="A151" s="12" t="s">
        <v>161</v>
      </c>
      <c r="B151" s="12" t="s">
        <v>162</v>
      </c>
      <c r="C151" s="12" t="s">
        <v>25</v>
      </c>
      <c r="D151" s="10">
        <v>2</v>
      </c>
      <c r="E151" s="11"/>
      <c r="F151" s="11">
        <f t="shared" si="19"/>
        <v>0</v>
      </c>
      <c r="G151" s="11"/>
      <c r="H151" s="11">
        <f t="shared" si="20"/>
        <v>0</v>
      </c>
      <c r="I151" s="11"/>
      <c r="J151" s="11">
        <f t="shared" si="21"/>
        <v>0</v>
      </c>
      <c r="K151" s="11">
        <f t="shared" si="22"/>
        <v>0</v>
      </c>
      <c r="L151" s="11">
        <f t="shared" si="23"/>
        <v>0</v>
      </c>
      <c r="M151" s="12"/>
    </row>
    <row r="152" spans="1:13" ht="30" customHeight="1" x14ac:dyDescent="0.3">
      <c r="A152" s="12" t="s">
        <v>152</v>
      </c>
      <c r="B152" s="12" t="s">
        <v>163</v>
      </c>
      <c r="C152" s="12" t="s">
        <v>25</v>
      </c>
      <c r="D152" s="10">
        <v>1</v>
      </c>
      <c r="E152" s="11"/>
      <c r="F152" s="11">
        <f t="shared" si="19"/>
        <v>0</v>
      </c>
      <c r="G152" s="11"/>
      <c r="H152" s="11">
        <f t="shared" si="20"/>
        <v>0</v>
      </c>
      <c r="I152" s="11"/>
      <c r="J152" s="11">
        <f t="shared" si="21"/>
        <v>0</v>
      </c>
      <c r="K152" s="11">
        <f t="shared" si="22"/>
        <v>0</v>
      </c>
      <c r="L152" s="11">
        <f t="shared" si="23"/>
        <v>0</v>
      </c>
      <c r="M152" s="12"/>
    </row>
    <row r="153" spans="1:13" ht="30" customHeight="1" x14ac:dyDescent="0.3">
      <c r="A153" s="12" t="s">
        <v>152</v>
      </c>
      <c r="B153" s="12" t="s">
        <v>164</v>
      </c>
      <c r="C153" s="12" t="s">
        <v>25</v>
      </c>
      <c r="D153" s="10">
        <v>3</v>
      </c>
      <c r="E153" s="11"/>
      <c r="F153" s="11">
        <f t="shared" si="19"/>
        <v>0</v>
      </c>
      <c r="G153" s="11"/>
      <c r="H153" s="11">
        <f t="shared" si="20"/>
        <v>0</v>
      </c>
      <c r="I153" s="11"/>
      <c r="J153" s="11">
        <f t="shared" si="21"/>
        <v>0</v>
      </c>
      <c r="K153" s="11">
        <f t="shared" si="22"/>
        <v>0</v>
      </c>
      <c r="L153" s="11">
        <f t="shared" si="23"/>
        <v>0</v>
      </c>
      <c r="M153" s="12"/>
    </row>
    <row r="154" spans="1:13" ht="30" customHeight="1" x14ac:dyDescent="0.3">
      <c r="A154" s="12" t="s">
        <v>152</v>
      </c>
      <c r="B154" s="12" t="s">
        <v>165</v>
      </c>
      <c r="C154" s="12" t="s">
        <v>25</v>
      </c>
      <c r="D154" s="10">
        <v>1</v>
      </c>
      <c r="E154" s="11"/>
      <c r="F154" s="11">
        <f t="shared" si="19"/>
        <v>0</v>
      </c>
      <c r="G154" s="11"/>
      <c r="H154" s="11">
        <f t="shared" si="20"/>
        <v>0</v>
      </c>
      <c r="I154" s="11"/>
      <c r="J154" s="11">
        <f t="shared" si="21"/>
        <v>0</v>
      </c>
      <c r="K154" s="11">
        <f t="shared" si="22"/>
        <v>0</v>
      </c>
      <c r="L154" s="11">
        <f t="shared" si="23"/>
        <v>0</v>
      </c>
      <c r="M154" s="12"/>
    </row>
    <row r="155" spans="1:13" ht="30" customHeight="1" x14ac:dyDescent="0.3">
      <c r="A155" s="12" t="s">
        <v>166</v>
      </c>
      <c r="B155" s="12" t="s">
        <v>167</v>
      </c>
      <c r="C155" s="12" t="s">
        <v>168</v>
      </c>
      <c r="D155" s="10">
        <v>5</v>
      </c>
      <c r="E155" s="11"/>
      <c r="F155" s="11">
        <f t="shared" si="19"/>
        <v>0</v>
      </c>
      <c r="G155" s="11"/>
      <c r="H155" s="11">
        <f t="shared" si="20"/>
        <v>0</v>
      </c>
      <c r="I155" s="11"/>
      <c r="J155" s="11">
        <f t="shared" si="21"/>
        <v>0</v>
      </c>
      <c r="K155" s="11">
        <f t="shared" si="22"/>
        <v>0</v>
      </c>
      <c r="L155" s="11">
        <f t="shared" si="23"/>
        <v>0</v>
      </c>
      <c r="M155" s="12"/>
    </row>
    <row r="156" spans="1:13" ht="30" customHeight="1" x14ac:dyDescent="0.3">
      <c r="A156" s="12" t="s">
        <v>152</v>
      </c>
      <c r="B156" s="12" t="s">
        <v>169</v>
      </c>
      <c r="C156" s="12" t="s">
        <v>25</v>
      </c>
      <c r="D156" s="10">
        <v>6</v>
      </c>
      <c r="E156" s="11"/>
      <c r="F156" s="11">
        <f t="shared" si="19"/>
        <v>0</v>
      </c>
      <c r="G156" s="11"/>
      <c r="H156" s="11">
        <f t="shared" si="20"/>
        <v>0</v>
      </c>
      <c r="I156" s="11"/>
      <c r="J156" s="11">
        <f t="shared" si="21"/>
        <v>0</v>
      </c>
      <c r="K156" s="11">
        <f t="shared" si="22"/>
        <v>0</v>
      </c>
      <c r="L156" s="11">
        <f t="shared" si="23"/>
        <v>0</v>
      </c>
      <c r="M156" s="12"/>
    </row>
    <row r="157" spans="1:13" ht="30" customHeight="1" x14ac:dyDescent="0.3">
      <c r="A157" s="12" t="s">
        <v>170</v>
      </c>
      <c r="B157" s="12" t="s">
        <v>171</v>
      </c>
      <c r="C157" s="12" t="s">
        <v>25</v>
      </c>
      <c r="D157" s="10">
        <v>1</v>
      </c>
      <c r="E157" s="11"/>
      <c r="F157" s="11">
        <f t="shared" si="19"/>
        <v>0</v>
      </c>
      <c r="G157" s="11"/>
      <c r="H157" s="11">
        <f t="shared" si="20"/>
        <v>0</v>
      </c>
      <c r="I157" s="11"/>
      <c r="J157" s="11">
        <f t="shared" si="21"/>
        <v>0</v>
      </c>
      <c r="K157" s="11">
        <f t="shared" si="22"/>
        <v>0</v>
      </c>
      <c r="L157" s="11">
        <f t="shared" si="23"/>
        <v>0</v>
      </c>
      <c r="M157" s="12"/>
    </row>
    <row r="158" spans="1:13" ht="30" customHeight="1" x14ac:dyDescent="0.3">
      <c r="A158" s="12" t="s">
        <v>170</v>
      </c>
      <c r="B158" s="12" t="s">
        <v>172</v>
      </c>
      <c r="C158" s="12" t="s">
        <v>25</v>
      </c>
      <c r="D158" s="10">
        <v>6</v>
      </c>
      <c r="E158" s="11"/>
      <c r="F158" s="11">
        <f t="shared" si="19"/>
        <v>0</v>
      </c>
      <c r="G158" s="11"/>
      <c r="H158" s="11">
        <f t="shared" si="20"/>
        <v>0</v>
      </c>
      <c r="I158" s="11"/>
      <c r="J158" s="11">
        <f t="shared" si="21"/>
        <v>0</v>
      </c>
      <c r="K158" s="11">
        <f t="shared" si="22"/>
        <v>0</v>
      </c>
      <c r="L158" s="11">
        <f t="shared" si="23"/>
        <v>0</v>
      </c>
      <c r="M158" s="12"/>
    </row>
    <row r="159" spans="1:13" ht="30" customHeight="1" x14ac:dyDescent="0.3">
      <c r="A159" s="12" t="s">
        <v>170</v>
      </c>
      <c r="B159" s="12" t="s">
        <v>173</v>
      </c>
      <c r="C159" s="12" t="s">
        <v>25</v>
      </c>
      <c r="D159" s="10">
        <v>3</v>
      </c>
      <c r="E159" s="11"/>
      <c r="F159" s="11">
        <f t="shared" si="19"/>
        <v>0</v>
      </c>
      <c r="G159" s="11"/>
      <c r="H159" s="11">
        <f t="shared" si="20"/>
        <v>0</v>
      </c>
      <c r="I159" s="11"/>
      <c r="J159" s="11">
        <f t="shared" si="21"/>
        <v>0</v>
      </c>
      <c r="K159" s="11">
        <f t="shared" si="22"/>
        <v>0</v>
      </c>
      <c r="L159" s="11">
        <f t="shared" si="23"/>
        <v>0</v>
      </c>
      <c r="M159" s="12"/>
    </row>
    <row r="160" spans="1:13" ht="30" customHeight="1" x14ac:dyDescent="0.3">
      <c r="A160" s="12" t="s">
        <v>170</v>
      </c>
      <c r="B160" s="12" t="s">
        <v>174</v>
      </c>
      <c r="C160" s="12" t="s">
        <v>25</v>
      </c>
      <c r="D160" s="10">
        <v>5</v>
      </c>
      <c r="E160" s="11"/>
      <c r="F160" s="11">
        <f t="shared" si="19"/>
        <v>0</v>
      </c>
      <c r="G160" s="11"/>
      <c r="H160" s="11">
        <f t="shared" si="20"/>
        <v>0</v>
      </c>
      <c r="I160" s="11"/>
      <c r="J160" s="11">
        <f t="shared" si="21"/>
        <v>0</v>
      </c>
      <c r="K160" s="11">
        <f t="shared" si="22"/>
        <v>0</v>
      </c>
      <c r="L160" s="11">
        <f t="shared" si="23"/>
        <v>0</v>
      </c>
      <c r="M160" s="12"/>
    </row>
    <row r="161" spans="1:13" ht="30" customHeight="1" x14ac:dyDescent="0.3">
      <c r="A161" s="12" t="s">
        <v>175</v>
      </c>
      <c r="B161" s="12" t="s">
        <v>176</v>
      </c>
      <c r="C161" s="12" t="s">
        <v>25</v>
      </c>
      <c r="D161" s="10">
        <v>37</v>
      </c>
      <c r="E161" s="11"/>
      <c r="F161" s="11">
        <f t="shared" si="19"/>
        <v>0</v>
      </c>
      <c r="G161" s="11"/>
      <c r="H161" s="11">
        <f t="shared" si="20"/>
        <v>0</v>
      </c>
      <c r="I161" s="11"/>
      <c r="J161" s="11">
        <f t="shared" si="21"/>
        <v>0</v>
      </c>
      <c r="K161" s="11">
        <f t="shared" si="22"/>
        <v>0</v>
      </c>
      <c r="L161" s="11">
        <f t="shared" si="23"/>
        <v>0</v>
      </c>
      <c r="M161" s="12"/>
    </row>
    <row r="162" spans="1:13" ht="30" customHeight="1" x14ac:dyDescent="0.3">
      <c r="A162" s="12" t="s">
        <v>175</v>
      </c>
      <c r="B162" s="12" t="s">
        <v>177</v>
      </c>
      <c r="C162" s="12" t="s">
        <v>25</v>
      </c>
      <c r="D162" s="10">
        <v>397</v>
      </c>
      <c r="E162" s="11"/>
      <c r="F162" s="11">
        <f t="shared" si="19"/>
        <v>0</v>
      </c>
      <c r="G162" s="11"/>
      <c r="H162" s="11">
        <f t="shared" si="20"/>
        <v>0</v>
      </c>
      <c r="I162" s="11"/>
      <c r="J162" s="11">
        <f t="shared" si="21"/>
        <v>0</v>
      </c>
      <c r="K162" s="11">
        <f t="shared" si="22"/>
        <v>0</v>
      </c>
      <c r="L162" s="11">
        <f t="shared" si="23"/>
        <v>0</v>
      </c>
      <c r="M162" s="12"/>
    </row>
    <row r="163" spans="1:13" ht="30" customHeight="1" x14ac:dyDescent="0.3">
      <c r="A163" s="12" t="s">
        <v>175</v>
      </c>
      <c r="B163" s="12" t="s">
        <v>178</v>
      </c>
      <c r="C163" s="12" t="s">
        <v>25</v>
      </c>
      <c r="D163" s="10">
        <v>25</v>
      </c>
      <c r="E163" s="11"/>
      <c r="F163" s="11">
        <f t="shared" si="19"/>
        <v>0</v>
      </c>
      <c r="G163" s="11"/>
      <c r="H163" s="11">
        <f t="shared" si="20"/>
        <v>0</v>
      </c>
      <c r="I163" s="11"/>
      <c r="J163" s="11">
        <f t="shared" si="21"/>
        <v>0</v>
      </c>
      <c r="K163" s="11">
        <f t="shared" si="22"/>
        <v>0</v>
      </c>
      <c r="L163" s="11">
        <f t="shared" si="23"/>
        <v>0</v>
      </c>
      <c r="M163" s="12"/>
    </row>
    <row r="164" spans="1:13" ht="30" customHeight="1" x14ac:dyDescent="0.3">
      <c r="A164" s="12" t="s">
        <v>179</v>
      </c>
      <c r="B164" s="12" t="s">
        <v>180</v>
      </c>
      <c r="C164" s="12" t="s">
        <v>25</v>
      </c>
      <c r="D164" s="10">
        <v>333</v>
      </c>
      <c r="E164" s="11"/>
      <c r="F164" s="11">
        <f t="shared" si="19"/>
        <v>0</v>
      </c>
      <c r="G164" s="11"/>
      <c r="H164" s="11">
        <f t="shared" si="20"/>
        <v>0</v>
      </c>
      <c r="I164" s="11"/>
      <c r="J164" s="11">
        <f t="shared" si="21"/>
        <v>0</v>
      </c>
      <c r="K164" s="11">
        <f t="shared" si="22"/>
        <v>0</v>
      </c>
      <c r="L164" s="11">
        <f t="shared" si="23"/>
        <v>0</v>
      </c>
      <c r="M164" s="12"/>
    </row>
    <row r="165" spans="1:13" ht="30" customHeight="1" x14ac:dyDescent="0.3">
      <c r="A165" s="12" t="s">
        <v>181</v>
      </c>
      <c r="B165" s="12" t="s">
        <v>182</v>
      </c>
      <c r="C165" s="12" t="s">
        <v>17</v>
      </c>
      <c r="D165" s="10">
        <v>743</v>
      </c>
      <c r="E165" s="11"/>
      <c r="F165" s="11">
        <f t="shared" si="19"/>
        <v>0</v>
      </c>
      <c r="G165" s="11"/>
      <c r="H165" s="11">
        <f t="shared" si="20"/>
        <v>0</v>
      </c>
      <c r="I165" s="11"/>
      <c r="J165" s="11">
        <f t="shared" si="21"/>
        <v>0</v>
      </c>
      <c r="K165" s="11">
        <f t="shared" si="22"/>
        <v>0</v>
      </c>
      <c r="L165" s="11">
        <f t="shared" si="23"/>
        <v>0</v>
      </c>
      <c r="M165" s="12"/>
    </row>
    <row r="166" spans="1:13" ht="30" customHeight="1" x14ac:dyDescent="0.3">
      <c r="A166" s="12" t="s">
        <v>181</v>
      </c>
      <c r="B166" s="12" t="s">
        <v>183</v>
      </c>
      <c r="C166" s="12" t="s">
        <v>17</v>
      </c>
      <c r="D166" s="10">
        <v>237</v>
      </c>
      <c r="E166" s="11"/>
      <c r="F166" s="11">
        <f t="shared" si="19"/>
        <v>0</v>
      </c>
      <c r="G166" s="11"/>
      <c r="H166" s="11">
        <f t="shared" si="20"/>
        <v>0</v>
      </c>
      <c r="I166" s="11"/>
      <c r="J166" s="11">
        <f t="shared" si="21"/>
        <v>0</v>
      </c>
      <c r="K166" s="11">
        <f t="shared" si="22"/>
        <v>0</v>
      </c>
      <c r="L166" s="11">
        <f t="shared" si="23"/>
        <v>0</v>
      </c>
      <c r="M166" s="12"/>
    </row>
    <row r="167" spans="1:13" ht="30" customHeight="1" x14ac:dyDescent="0.3">
      <c r="A167" s="12" t="s">
        <v>181</v>
      </c>
      <c r="B167" s="12" t="s">
        <v>184</v>
      </c>
      <c r="C167" s="12" t="s">
        <v>17</v>
      </c>
      <c r="D167" s="10">
        <v>95</v>
      </c>
      <c r="E167" s="11"/>
      <c r="F167" s="11">
        <f t="shared" si="19"/>
        <v>0</v>
      </c>
      <c r="G167" s="11"/>
      <c r="H167" s="11">
        <f t="shared" si="20"/>
        <v>0</v>
      </c>
      <c r="I167" s="11"/>
      <c r="J167" s="11">
        <f t="shared" si="21"/>
        <v>0</v>
      </c>
      <c r="K167" s="11">
        <f t="shared" si="22"/>
        <v>0</v>
      </c>
      <c r="L167" s="11">
        <f t="shared" si="23"/>
        <v>0</v>
      </c>
      <c r="M167" s="12"/>
    </row>
    <row r="168" spans="1:13" ht="30" customHeight="1" x14ac:dyDescent="0.3">
      <c r="A168" s="12" t="s">
        <v>181</v>
      </c>
      <c r="B168" s="12" t="s">
        <v>185</v>
      </c>
      <c r="C168" s="12" t="s">
        <v>17</v>
      </c>
      <c r="D168" s="10">
        <v>37</v>
      </c>
      <c r="E168" s="11"/>
      <c r="F168" s="11">
        <f t="shared" si="19"/>
        <v>0</v>
      </c>
      <c r="G168" s="11"/>
      <c r="H168" s="11">
        <f t="shared" si="20"/>
        <v>0</v>
      </c>
      <c r="I168" s="11"/>
      <c r="J168" s="11">
        <f t="shared" si="21"/>
        <v>0</v>
      </c>
      <c r="K168" s="11">
        <f t="shared" si="22"/>
        <v>0</v>
      </c>
      <c r="L168" s="11">
        <f t="shared" si="23"/>
        <v>0</v>
      </c>
      <c r="M168" s="12"/>
    </row>
    <row r="169" spans="1:13" ht="30" customHeight="1" x14ac:dyDescent="0.3">
      <c r="A169" s="12" t="s">
        <v>181</v>
      </c>
      <c r="B169" s="12" t="s">
        <v>186</v>
      </c>
      <c r="C169" s="12" t="s">
        <v>17</v>
      </c>
      <c r="D169" s="10">
        <v>292</v>
      </c>
      <c r="E169" s="11"/>
      <c r="F169" s="11">
        <f t="shared" si="19"/>
        <v>0</v>
      </c>
      <c r="G169" s="11"/>
      <c r="H169" s="11">
        <f t="shared" si="20"/>
        <v>0</v>
      </c>
      <c r="I169" s="11"/>
      <c r="J169" s="11">
        <f t="shared" si="21"/>
        <v>0</v>
      </c>
      <c r="K169" s="11">
        <f t="shared" si="22"/>
        <v>0</v>
      </c>
      <c r="L169" s="11">
        <f t="shared" si="23"/>
        <v>0</v>
      </c>
      <c r="M169" s="12"/>
    </row>
    <row r="170" spans="1:13" ht="30" customHeight="1" x14ac:dyDescent="0.3">
      <c r="A170" s="12" t="s">
        <v>181</v>
      </c>
      <c r="B170" s="12" t="s">
        <v>187</v>
      </c>
      <c r="C170" s="12" t="s">
        <v>17</v>
      </c>
      <c r="D170" s="10">
        <v>11</v>
      </c>
      <c r="E170" s="11"/>
      <c r="F170" s="11">
        <f t="shared" si="19"/>
        <v>0</v>
      </c>
      <c r="G170" s="11"/>
      <c r="H170" s="11">
        <f t="shared" si="20"/>
        <v>0</v>
      </c>
      <c r="I170" s="11"/>
      <c r="J170" s="11">
        <f t="shared" si="21"/>
        <v>0</v>
      </c>
      <c r="K170" s="11">
        <f t="shared" si="22"/>
        <v>0</v>
      </c>
      <c r="L170" s="11">
        <f t="shared" si="23"/>
        <v>0</v>
      </c>
      <c r="M170" s="12"/>
    </row>
    <row r="171" spans="1:13" ht="30" customHeight="1" x14ac:dyDescent="0.3">
      <c r="A171" s="12" t="s">
        <v>181</v>
      </c>
      <c r="B171" s="12" t="s">
        <v>188</v>
      </c>
      <c r="C171" s="12" t="s">
        <v>17</v>
      </c>
      <c r="D171" s="10">
        <v>157</v>
      </c>
      <c r="E171" s="11"/>
      <c r="F171" s="11">
        <f t="shared" si="19"/>
        <v>0</v>
      </c>
      <c r="G171" s="11"/>
      <c r="H171" s="11">
        <f t="shared" si="20"/>
        <v>0</v>
      </c>
      <c r="I171" s="11"/>
      <c r="J171" s="11">
        <f t="shared" si="21"/>
        <v>0</v>
      </c>
      <c r="K171" s="11">
        <f t="shared" si="22"/>
        <v>0</v>
      </c>
      <c r="L171" s="11">
        <f t="shared" si="23"/>
        <v>0</v>
      </c>
      <c r="M171" s="12"/>
    </row>
    <row r="172" spans="1:13" ht="30" customHeight="1" x14ac:dyDescent="0.3">
      <c r="A172" s="12" t="s">
        <v>189</v>
      </c>
      <c r="B172" s="12" t="s">
        <v>135</v>
      </c>
      <c r="C172" s="12" t="s">
        <v>59</v>
      </c>
      <c r="D172" s="10">
        <v>262</v>
      </c>
      <c r="E172" s="11"/>
      <c r="F172" s="11">
        <f t="shared" si="19"/>
        <v>0</v>
      </c>
      <c r="G172" s="11"/>
      <c r="H172" s="11">
        <f t="shared" si="20"/>
        <v>0</v>
      </c>
      <c r="I172" s="11"/>
      <c r="J172" s="11">
        <f t="shared" si="21"/>
        <v>0</v>
      </c>
      <c r="K172" s="11">
        <f t="shared" si="22"/>
        <v>0</v>
      </c>
      <c r="L172" s="11">
        <f t="shared" si="23"/>
        <v>0</v>
      </c>
      <c r="M172" s="12"/>
    </row>
    <row r="173" spans="1:13" ht="30" customHeight="1" x14ac:dyDescent="0.3">
      <c r="A173" s="12" t="s">
        <v>189</v>
      </c>
      <c r="B173" s="12" t="s">
        <v>136</v>
      </c>
      <c r="C173" s="12" t="s">
        <v>59</v>
      </c>
      <c r="D173" s="10">
        <v>109</v>
      </c>
      <c r="E173" s="11"/>
      <c r="F173" s="11">
        <f t="shared" si="19"/>
        <v>0</v>
      </c>
      <c r="G173" s="11"/>
      <c r="H173" s="11">
        <f t="shared" si="20"/>
        <v>0</v>
      </c>
      <c r="I173" s="11"/>
      <c r="J173" s="11">
        <f t="shared" si="21"/>
        <v>0</v>
      </c>
      <c r="K173" s="11">
        <f t="shared" si="22"/>
        <v>0</v>
      </c>
      <c r="L173" s="11">
        <f t="shared" si="23"/>
        <v>0</v>
      </c>
      <c r="M173" s="12"/>
    </row>
    <row r="174" spans="1:13" ht="30" customHeight="1" x14ac:dyDescent="0.3">
      <c r="A174" s="12" t="s">
        <v>189</v>
      </c>
      <c r="B174" s="12" t="s">
        <v>129</v>
      </c>
      <c r="C174" s="12" t="s">
        <v>59</v>
      </c>
      <c r="D174" s="10">
        <v>70</v>
      </c>
      <c r="E174" s="11"/>
      <c r="F174" s="11">
        <f t="shared" si="19"/>
        <v>0</v>
      </c>
      <c r="G174" s="11"/>
      <c r="H174" s="11">
        <f t="shared" si="20"/>
        <v>0</v>
      </c>
      <c r="I174" s="11"/>
      <c r="J174" s="11">
        <f t="shared" si="21"/>
        <v>0</v>
      </c>
      <c r="K174" s="11">
        <f t="shared" si="22"/>
        <v>0</v>
      </c>
      <c r="L174" s="11">
        <f t="shared" si="23"/>
        <v>0</v>
      </c>
      <c r="M174" s="12"/>
    </row>
    <row r="175" spans="1:13" ht="30" customHeight="1" x14ac:dyDescent="0.3">
      <c r="A175" s="12" t="s">
        <v>189</v>
      </c>
      <c r="B175" s="12" t="s">
        <v>137</v>
      </c>
      <c r="C175" s="12" t="s">
        <v>59</v>
      </c>
      <c r="D175" s="10">
        <v>2</v>
      </c>
      <c r="E175" s="11"/>
      <c r="F175" s="11">
        <f t="shared" si="19"/>
        <v>0</v>
      </c>
      <c r="G175" s="11"/>
      <c r="H175" s="11">
        <f t="shared" si="20"/>
        <v>0</v>
      </c>
      <c r="I175" s="11"/>
      <c r="J175" s="11">
        <f t="shared" si="21"/>
        <v>0</v>
      </c>
      <c r="K175" s="11">
        <f t="shared" si="22"/>
        <v>0</v>
      </c>
      <c r="L175" s="11">
        <f t="shared" si="23"/>
        <v>0</v>
      </c>
      <c r="M175" s="12"/>
    </row>
    <row r="176" spans="1:13" ht="30" customHeight="1" x14ac:dyDescent="0.3">
      <c r="A176" s="12" t="s">
        <v>189</v>
      </c>
      <c r="B176" s="12" t="s">
        <v>131</v>
      </c>
      <c r="C176" s="12" t="s">
        <v>59</v>
      </c>
      <c r="D176" s="10">
        <v>107</v>
      </c>
      <c r="E176" s="11"/>
      <c r="F176" s="11">
        <f t="shared" si="19"/>
        <v>0</v>
      </c>
      <c r="G176" s="11"/>
      <c r="H176" s="11">
        <f t="shared" si="20"/>
        <v>0</v>
      </c>
      <c r="I176" s="11"/>
      <c r="J176" s="11">
        <f t="shared" si="21"/>
        <v>0</v>
      </c>
      <c r="K176" s="11">
        <f t="shared" si="22"/>
        <v>0</v>
      </c>
      <c r="L176" s="11">
        <f t="shared" si="23"/>
        <v>0</v>
      </c>
      <c r="M176" s="12"/>
    </row>
    <row r="177" spans="1:13" ht="30" customHeight="1" x14ac:dyDescent="0.3">
      <c r="A177" s="12" t="s">
        <v>189</v>
      </c>
      <c r="B177" s="12" t="s">
        <v>132</v>
      </c>
      <c r="C177" s="12" t="s">
        <v>59</v>
      </c>
      <c r="D177" s="10">
        <v>3</v>
      </c>
      <c r="E177" s="11"/>
      <c r="F177" s="11">
        <f t="shared" si="19"/>
        <v>0</v>
      </c>
      <c r="G177" s="11"/>
      <c r="H177" s="11">
        <f t="shared" si="20"/>
        <v>0</v>
      </c>
      <c r="I177" s="11"/>
      <c r="J177" s="11">
        <f t="shared" si="21"/>
        <v>0</v>
      </c>
      <c r="K177" s="11">
        <f t="shared" si="22"/>
        <v>0</v>
      </c>
      <c r="L177" s="11">
        <f t="shared" si="23"/>
        <v>0</v>
      </c>
      <c r="M177" s="12"/>
    </row>
    <row r="178" spans="1:13" ht="30" customHeight="1" x14ac:dyDescent="0.3">
      <c r="A178" s="12" t="s">
        <v>189</v>
      </c>
      <c r="B178" s="12" t="s">
        <v>133</v>
      </c>
      <c r="C178" s="12" t="s">
        <v>59</v>
      </c>
      <c r="D178" s="10">
        <v>31</v>
      </c>
      <c r="E178" s="11"/>
      <c r="F178" s="11">
        <f t="shared" si="19"/>
        <v>0</v>
      </c>
      <c r="G178" s="11"/>
      <c r="H178" s="11">
        <f t="shared" si="20"/>
        <v>0</v>
      </c>
      <c r="I178" s="11"/>
      <c r="J178" s="11">
        <f t="shared" si="21"/>
        <v>0</v>
      </c>
      <c r="K178" s="11">
        <f t="shared" si="22"/>
        <v>0</v>
      </c>
      <c r="L178" s="11">
        <f t="shared" si="23"/>
        <v>0</v>
      </c>
      <c r="M178" s="12"/>
    </row>
    <row r="179" spans="1:13" ht="30" customHeight="1" x14ac:dyDescent="0.3">
      <c r="A179" s="12" t="s">
        <v>190</v>
      </c>
      <c r="B179" s="12" t="s">
        <v>137</v>
      </c>
      <c r="C179" s="12" t="s">
        <v>59</v>
      </c>
      <c r="D179" s="10">
        <v>2</v>
      </c>
      <c r="E179" s="11"/>
      <c r="F179" s="11">
        <f t="shared" ref="F179:F189" si="24">TRUNC(E179*D179, 0)</f>
        <v>0</v>
      </c>
      <c r="G179" s="11"/>
      <c r="H179" s="11">
        <f t="shared" ref="H179:H189" si="25">TRUNC(G179*D179, 0)</f>
        <v>0</v>
      </c>
      <c r="I179" s="11"/>
      <c r="J179" s="11">
        <f t="shared" ref="J179:J189" si="26">TRUNC(I179*D179, 0)</f>
        <v>0</v>
      </c>
      <c r="K179" s="11">
        <f t="shared" ref="K179:K189" si="27">TRUNC(E179+G179+I179, 0)</f>
        <v>0</v>
      </c>
      <c r="L179" s="11">
        <f t="shared" ref="L179:L189" si="28">TRUNC(F179+H179+J179, 0)</f>
        <v>0</v>
      </c>
      <c r="M179" s="12"/>
    </row>
    <row r="180" spans="1:13" ht="30" customHeight="1" x14ac:dyDescent="0.3">
      <c r="A180" s="12" t="s">
        <v>190</v>
      </c>
      <c r="B180" s="12" t="s">
        <v>130</v>
      </c>
      <c r="C180" s="12" t="s">
        <v>59</v>
      </c>
      <c r="D180" s="10">
        <v>2</v>
      </c>
      <c r="E180" s="11"/>
      <c r="F180" s="11">
        <f t="shared" si="24"/>
        <v>0</v>
      </c>
      <c r="G180" s="11"/>
      <c r="H180" s="11">
        <f t="shared" si="25"/>
        <v>0</v>
      </c>
      <c r="I180" s="11"/>
      <c r="J180" s="11">
        <f t="shared" si="26"/>
        <v>0</v>
      </c>
      <c r="K180" s="11">
        <f t="shared" si="27"/>
        <v>0</v>
      </c>
      <c r="L180" s="11">
        <f t="shared" si="28"/>
        <v>0</v>
      </c>
      <c r="M180" s="12"/>
    </row>
    <row r="181" spans="1:13" ht="30" customHeight="1" x14ac:dyDescent="0.3">
      <c r="A181" s="12" t="s">
        <v>190</v>
      </c>
      <c r="B181" s="12" t="s">
        <v>133</v>
      </c>
      <c r="C181" s="12" t="s">
        <v>59</v>
      </c>
      <c r="D181" s="10">
        <v>8</v>
      </c>
      <c r="E181" s="11"/>
      <c r="F181" s="11">
        <f t="shared" si="24"/>
        <v>0</v>
      </c>
      <c r="G181" s="11"/>
      <c r="H181" s="11">
        <f t="shared" si="25"/>
        <v>0</v>
      </c>
      <c r="I181" s="11"/>
      <c r="J181" s="11">
        <f t="shared" si="26"/>
        <v>0</v>
      </c>
      <c r="K181" s="11">
        <f t="shared" si="27"/>
        <v>0</v>
      </c>
      <c r="L181" s="11">
        <f t="shared" si="28"/>
        <v>0</v>
      </c>
      <c r="M181" s="12"/>
    </row>
    <row r="182" spans="1:13" ht="30" customHeight="1" x14ac:dyDescent="0.3">
      <c r="A182" s="12" t="s">
        <v>191</v>
      </c>
      <c r="B182" s="12" t="s">
        <v>13</v>
      </c>
      <c r="C182" s="12" t="s">
        <v>59</v>
      </c>
      <c r="D182" s="10">
        <v>5</v>
      </c>
      <c r="E182" s="11"/>
      <c r="F182" s="11">
        <f t="shared" si="24"/>
        <v>0</v>
      </c>
      <c r="G182" s="11"/>
      <c r="H182" s="11">
        <f t="shared" si="25"/>
        <v>0</v>
      </c>
      <c r="I182" s="11"/>
      <c r="J182" s="11">
        <f t="shared" si="26"/>
        <v>0</v>
      </c>
      <c r="K182" s="11">
        <f t="shared" si="27"/>
        <v>0</v>
      </c>
      <c r="L182" s="11">
        <f t="shared" si="28"/>
        <v>0</v>
      </c>
      <c r="M182" s="12"/>
    </row>
    <row r="183" spans="1:13" ht="30" customHeight="1" x14ac:dyDescent="0.3">
      <c r="A183" s="12" t="s">
        <v>192</v>
      </c>
      <c r="B183" s="12" t="s">
        <v>193</v>
      </c>
      <c r="C183" s="12" t="s">
        <v>59</v>
      </c>
      <c r="D183" s="10">
        <v>65</v>
      </c>
      <c r="E183" s="11"/>
      <c r="F183" s="11">
        <f t="shared" si="24"/>
        <v>0</v>
      </c>
      <c r="G183" s="11"/>
      <c r="H183" s="11">
        <f t="shared" si="25"/>
        <v>0</v>
      </c>
      <c r="I183" s="11"/>
      <c r="J183" s="11">
        <f t="shared" si="26"/>
        <v>0</v>
      </c>
      <c r="K183" s="11">
        <f t="shared" si="27"/>
        <v>0</v>
      </c>
      <c r="L183" s="11">
        <f t="shared" si="28"/>
        <v>0</v>
      </c>
      <c r="M183" s="12"/>
    </row>
    <row r="184" spans="1:13" ht="30" customHeight="1" x14ac:dyDescent="0.3">
      <c r="A184" s="12" t="s">
        <v>192</v>
      </c>
      <c r="B184" s="12" t="s">
        <v>194</v>
      </c>
      <c r="C184" s="12" t="s">
        <v>59</v>
      </c>
      <c r="D184" s="10">
        <v>70</v>
      </c>
      <c r="E184" s="11"/>
      <c r="F184" s="11">
        <f t="shared" si="24"/>
        <v>0</v>
      </c>
      <c r="G184" s="11"/>
      <c r="H184" s="11">
        <f t="shared" si="25"/>
        <v>0</v>
      </c>
      <c r="I184" s="11"/>
      <c r="J184" s="11">
        <f t="shared" si="26"/>
        <v>0</v>
      </c>
      <c r="K184" s="11">
        <f t="shared" si="27"/>
        <v>0</v>
      </c>
      <c r="L184" s="11">
        <f t="shared" si="28"/>
        <v>0</v>
      </c>
      <c r="M184" s="12"/>
    </row>
    <row r="185" spans="1:13" ht="30" customHeight="1" x14ac:dyDescent="0.3">
      <c r="A185" s="12" t="s">
        <v>192</v>
      </c>
      <c r="B185" s="12" t="s">
        <v>195</v>
      </c>
      <c r="C185" s="12" t="s">
        <v>59</v>
      </c>
      <c r="D185" s="10">
        <v>12</v>
      </c>
      <c r="E185" s="11"/>
      <c r="F185" s="11">
        <f t="shared" si="24"/>
        <v>0</v>
      </c>
      <c r="G185" s="11"/>
      <c r="H185" s="11">
        <f t="shared" si="25"/>
        <v>0</v>
      </c>
      <c r="I185" s="11"/>
      <c r="J185" s="11">
        <f t="shared" si="26"/>
        <v>0</v>
      </c>
      <c r="K185" s="11">
        <f t="shared" si="27"/>
        <v>0</v>
      </c>
      <c r="L185" s="11">
        <f t="shared" si="28"/>
        <v>0</v>
      </c>
      <c r="M185" s="12"/>
    </row>
    <row r="186" spans="1:13" ht="30" customHeight="1" x14ac:dyDescent="0.3">
      <c r="A186" s="12" t="s">
        <v>192</v>
      </c>
      <c r="B186" s="12" t="s">
        <v>196</v>
      </c>
      <c r="C186" s="12" t="s">
        <v>59</v>
      </c>
      <c r="D186" s="10">
        <v>10</v>
      </c>
      <c r="E186" s="11"/>
      <c r="F186" s="11">
        <f t="shared" si="24"/>
        <v>0</v>
      </c>
      <c r="G186" s="11"/>
      <c r="H186" s="11">
        <f t="shared" si="25"/>
        <v>0</v>
      </c>
      <c r="I186" s="11"/>
      <c r="J186" s="11">
        <f t="shared" si="26"/>
        <v>0</v>
      </c>
      <c r="K186" s="11">
        <f t="shared" si="27"/>
        <v>0</v>
      </c>
      <c r="L186" s="11">
        <f t="shared" si="28"/>
        <v>0</v>
      </c>
      <c r="M186" s="12"/>
    </row>
    <row r="187" spans="1:13" ht="30" customHeight="1" x14ac:dyDescent="0.3">
      <c r="A187" s="12" t="s">
        <v>197</v>
      </c>
      <c r="B187" s="12" t="s">
        <v>13</v>
      </c>
      <c r="C187" s="12" t="s">
        <v>59</v>
      </c>
      <c r="D187" s="10">
        <v>5</v>
      </c>
      <c r="E187" s="11"/>
      <c r="F187" s="11">
        <f t="shared" si="24"/>
        <v>0</v>
      </c>
      <c r="G187" s="11"/>
      <c r="H187" s="11">
        <f t="shared" si="25"/>
        <v>0</v>
      </c>
      <c r="I187" s="11"/>
      <c r="J187" s="11">
        <f t="shared" si="26"/>
        <v>0</v>
      </c>
      <c r="K187" s="11">
        <f t="shared" si="27"/>
        <v>0</v>
      </c>
      <c r="L187" s="11">
        <f t="shared" si="28"/>
        <v>0</v>
      </c>
      <c r="M187" s="12"/>
    </row>
    <row r="188" spans="1:13" ht="30" customHeight="1" x14ac:dyDescent="0.3">
      <c r="A188" s="12" t="s">
        <v>198</v>
      </c>
      <c r="B188" s="12" t="s">
        <v>131</v>
      </c>
      <c r="C188" s="12" t="s">
        <v>59</v>
      </c>
      <c r="D188" s="10">
        <v>4</v>
      </c>
      <c r="E188" s="11"/>
      <c r="F188" s="11">
        <f t="shared" si="24"/>
        <v>0</v>
      </c>
      <c r="G188" s="11"/>
      <c r="H188" s="11">
        <f t="shared" si="25"/>
        <v>0</v>
      </c>
      <c r="I188" s="11"/>
      <c r="J188" s="11">
        <f t="shared" si="26"/>
        <v>0</v>
      </c>
      <c r="K188" s="11">
        <f t="shared" si="27"/>
        <v>0</v>
      </c>
      <c r="L188" s="11">
        <f t="shared" si="28"/>
        <v>0</v>
      </c>
      <c r="M188" s="12"/>
    </row>
    <row r="189" spans="1:13" ht="30" customHeight="1" x14ac:dyDescent="0.3">
      <c r="A189" s="12" t="s">
        <v>199</v>
      </c>
      <c r="B189" s="12" t="s">
        <v>13</v>
      </c>
      <c r="C189" s="12" t="s">
        <v>25</v>
      </c>
      <c r="D189" s="10">
        <v>7</v>
      </c>
      <c r="E189" s="11"/>
      <c r="F189" s="11">
        <f t="shared" si="24"/>
        <v>0</v>
      </c>
      <c r="G189" s="11"/>
      <c r="H189" s="11">
        <f t="shared" si="25"/>
        <v>0</v>
      </c>
      <c r="I189" s="11"/>
      <c r="J189" s="11">
        <f t="shared" si="26"/>
        <v>0</v>
      </c>
      <c r="K189" s="11">
        <f t="shared" si="27"/>
        <v>0</v>
      </c>
      <c r="L189" s="11">
        <f t="shared" si="28"/>
        <v>0</v>
      </c>
      <c r="M189" s="12"/>
    </row>
    <row r="190" spans="1:13" ht="30" customHeight="1" x14ac:dyDescent="0.3">
      <c r="A190" s="10"/>
      <c r="B190" s="10"/>
      <c r="C190" s="10"/>
      <c r="D190" s="10"/>
      <c r="E190" s="11"/>
      <c r="F190" s="11"/>
      <c r="G190" s="11"/>
      <c r="H190" s="11"/>
      <c r="I190" s="11"/>
      <c r="J190" s="11"/>
      <c r="K190" s="11"/>
      <c r="L190" s="11"/>
      <c r="M190" s="10"/>
    </row>
    <row r="191" spans="1:13" ht="30" customHeight="1" x14ac:dyDescent="0.3">
      <c r="A191" s="10"/>
      <c r="B191" s="10"/>
      <c r="C191" s="10"/>
      <c r="D191" s="10"/>
      <c r="E191" s="11"/>
      <c r="F191" s="11"/>
      <c r="G191" s="11"/>
      <c r="H191" s="11"/>
      <c r="I191" s="11"/>
      <c r="J191" s="11"/>
      <c r="K191" s="11"/>
      <c r="L191" s="11"/>
      <c r="M191" s="10"/>
    </row>
    <row r="192" spans="1:13" ht="30" customHeight="1" x14ac:dyDescent="0.3">
      <c r="A192" s="10"/>
      <c r="B192" s="10"/>
      <c r="C192" s="10"/>
      <c r="D192" s="10"/>
      <c r="E192" s="11"/>
      <c r="F192" s="11"/>
      <c r="G192" s="11"/>
      <c r="H192" s="11"/>
      <c r="I192" s="11"/>
      <c r="J192" s="11"/>
      <c r="K192" s="11"/>
      <c r="L192" s="11"/>
      <c r="M192" s="10"/>
    </row>
    <row r="193" spans="1:13" ht="30" customHeight="1" x14ac:dyDescent="0.3">
      <c r="A193" s="10"/>
      <c r="B193" s="10"/>
      <c r="C193" s="10"/>
      <c r="D193" s="10"/>
      <c r="E193" s="11"/>
      <c r="F193" s="11"/>
      <c r="G193" s="11"/>
      <c r="H193" s="11"/>
      <c r="I193" s="11"/>
      <c r="J193" s="11"/>
      <c r="K193" s="11"/>
      <c r="L193" s="11"/>
      <c r="M193" s="10"/>
    </row>
    <row r="194" spans="1:13" ht="30" customHeight="1" x14ac:dyDescent="0.3">
      <c r="A194" s="10"/>
      <c r="B194" s="10"/>
      <c r="C194" s="10"/>
      <c r="D194" s="10"/>
      <c r="E194" s="11"/>
      <c r="F194" s="11"/>
      <c r="G194" s="11"/>
      <c r="H194" s="11"/>
      <c r="I194" s="11"/>
      <c r="J194" s="11"/>
      <c r="K194" s="11"/>
      <c r="L194" s="11"/>
      <c r="M194" s="10"/>
    </row>
    <row r="195" spans="1:13" ht="30" customHeight="1" x14ac:dyDescent="0.3">
      <c r="A195" s="10"/>
      <c r="B195" s="10"/>
      <c r="C195" s="10"/>
      <c r="D195" s="10"/>
      <c r="E195" s="11"/>
      <c r="F195" s="11"/>
      <c r="G195" s="11"/>
      <c r="H195" s="11"/>
      <c r="I195" s="11"/>
      <c r="J195" s="11"/>
      <c r="K195" s="11"/>
      <c r="L195" s="11"/>
      <c r="M195" s="10"/>
    </row>
    <row r="196" spans="1:13" ht="30" customHeight="1" x14ac:dyDescent="0.3">
      <c r="A196" s="10"/>
      <c r="B196" s="10"/>
      <c r="C196" s="10"/>
      <c r="D196" s="10"/>
      <c r="E196" s="11"/>
      <c r="F196" s="11"/>
      <c r="G196" s="11"/>
      <c r="H196" s="11"/>
      <c r="I196" s="11"/>
      <c r="J196" s="11"/>
      <c r="K196" s="11"/>
      <c r="L196" s="11"/>
      <c r="M196" s="10"/>
    </row>
    <row r="197" spans="1:13" ht="30" customHeight="1" x14ac:dyDescent="0.3">
      <c r="A197" s="10"/>
      <c r="B197" s="10"/>
      <c r="C197" s="10"/>
      <c r="D197" s="10"/>
      <c r="E197" s="11"/>
      <c r="F197" s="11"/>
      <c r="G197" s="11"/>
      <c r="H197" s="11"/>
      <c r="I197" s="11"/>
      <c r="J197" s="11"/>
      <c r="K197" s="11"/>
      <c r="L197" s="11"/>
      <c r="M197" s="10"/>
    </row>
    <row r="198" spans="1:13" ht="30" customHeight="1" x14ac:dyDescent="0.3">
      <c r="A198" s="10"/>
      <c r="B198" s="10"/>
      <c r="C198" s="10"/>
      <c r="D198" s="10"/>
      <c r="E198" s="11"/>
      <c r="F198" s="11"/>
      <c r="G198" s="11"/>
      <c r="H198" s="11"/>
      <c r="I198" s="11"/>
      <c r="J198" s="11"/>
      <c r="K198" s="11"/>
      <c r="L198" s="11"/>
      <c r="M198" s="10"/>
    </row>
    <row r="199" spans="1:13" ht="30" customHeight="1" x14ac:dyDescent="0.3">
      <c r="A199" s="10"/>
      <c r="B199" s="10"/>
      <c r="C199" s="10"/>
      <c r="D199" s="10"/>
      <c r="E199" s="11"/>
      <c r="F199" s="11"/>
      <c r="G199" s="11"/>
      <c r="H199" s="11"/>
      <c r="I199" s="11"/>
      <c r="J199" s="11"/>
      <c r="K199" s="11"/>
      <c r="L199" s="11"/>
      <c r="M199" s="10"/>
    </row>
    <row r="200" spans="1:13" ht="30" customHeight="1" x14ac:dyDescent="0.3">
      <c r="A200" s="10"/>
      <c r="B200" s="10"/>
      <c r="C200" s="10"/>
      <c r="D200" s="10"/>
      <c r="E200" s="11"/>
      <c r="F200" s="11"/>
      <c r="G200" s="11"/>
      <c r="H200" s="11"/>
      <c r="I200" s="11"/>
      <c r="J200" s="11"/>
      <c r="K200" s="11"/>
      <c r="L200" s="11"/>
      <c r="M200" s="10"/>
    </row>
    <row r="201" spans="1:13" ht="30" customHeight="1" x14ac:dyDescent="0.3">
      <c r="A201" s="10"/>
      <c r="B201" s="10"/>
      <c r="C201" s="10"/>
      <c r="D201" s="10"/>
      <c r="E201" s="11"/>
      <c r="F201" s="11"/>
      <c r="G201" s="11"/>
      <c r="H201" s="11"/>
      <c r="I201" s="11"/>
      <c r="J201" s="11"/>
      <c r="K201" s="11"/>
      <c r="L201" s="11"/>
      <c r="M201" s="10"/>
    </row>
    <row r="202" spans="1:13" ht="30" customHeight="1" x14ac:dyDescent="0.3">
      <c r="A202" s="10"/>
      <c r="B202" s="10"/>
      <c r="C202" s="10"/>
      <c r="D202" s="10"/>
      <c r="E202" s="11"/>
      <c r="F202" s="11"/>
      <c r="G202" s="11"/>
      <c r="H202" s="11"/>
      <c r="I202" s="11"/>
      <c r="J202" s="11"/>
      <c r="K202" s="11"/>
      <c r="L202" s="11"/>
      <c r="M202" s="10"/>
    </row>
    <row r="203" spans="1:13" ht="30" customHeight="1" x14ac:dyDescent="0.3">
      <c r="A203" s="10"/>
      <c r="B203" s="10"/>
      <c r="C203" s="10"/>
      <c r="D203" s="10"/>
      <c r="E203" s="11"/>
      <c r="F203" s="11"/>
      <c r="G203" s="11"/>
      <c r="H203" s="11"/>
      <c r="I203" s="11"/>
      <c r="J203" s="11"/>
      <c r="K203" s="11"/>
      <c r="L203" s="11"/>
      <c r="M203" s="10"/>
    </row>
    <row r="204" spans="1:13" ht="30" customHeight="1" x14ac:dyDescent="0.3">
      <c r="A204" s="10"/>
      <c r="B204" s="10"/>
      <c r="C204" s="10"/>
      <c r="D204" s="10"/>
      <c r="E204" s="11"/>
      <c r="F204" s="11"/>
      <c r="G204" s="11"/>
      <c r="H204" s="11"/>
      <c r="I204" s="11"/>
      <c r="J204" s="11"/>
      <c r="K204" s="11"/>
      <c r="L204" s="11"/>
      <c r="M204" s="10"/>
    </row>
    <row r="205" spans="1:13" ht="30" customHeight="1" x14ac:dyDescent="0.3">
      <c r="A205" s="10"/>
      <c r="B205" s="10"/>
      <c r="C205" s="10"/>
      <c r="D205" s="10"/>
      <c r="E205" s="11"/>
      <c r="F205" s="11"/>
      <c r="G205" s="11"/>
      <c r="H205" s="11"/>
      <c r="I205" s="11"/>
      <c r="J205" s="11"/>
      <c r="K205" s="11"/>
      <c r="L205" s="11"/>
      <c r="M205" s="10"/>
    </row>
    <row r="206" spans="1:13" ht="30" customHeight="1" x14ac:dyDescent="0.3">
      <c r="A206" s="10"/>
      <c r="B206" s="10"/>
      <c r="C206" s="10"/>
      <c r="D206" s="10"/>
      <c r="E206" s="11"/>
      <c r="F206" s="11"/>
      <c r="G206" s="11"/>
      <c r="H206" s="11"/>
      <c r="I206" s="11"/>
      <c r="J206" s="11"/>
      <c r="K206" s="11"/>
      <c r="L206" s="11"/>
      <c r="M206" s="10"/>
    </row>
    <row r="207" spans="1:13" ht="30" customHeight="1" x14ac:dyDescent="0.3">
      <c r="A207" s="10"/>
      <c r="B207" s="10"/>
      <c r="C207" s="10"/>
      <c r="D207" s="10"/>
      <c r="E207" s="11"/>
      <c r="F207" s="11"/>
      <c r="G207" s="11"/>
      <c r="H207" s="11"/>
      <c r="I207" s="11"/>
      <c r="J207" s="11"/>
      <c r="K207" s="11"/>
      <c r="L207" s="11"/>
      <c r="M207" s="10"/>
    </row>
    <row r="208" spans="1:13" ht="30" customHeight="1" x14ac:dyDescent="0.3">
      <c r="A208" s="10"/>
      <c r="B208" s="10"/>
      <c r="C208" s="10"/>
      <c r="D208" s="10"/>
      <c r="E208" s="11"/>
      <c r="F208" s="11"/>
      <c r="G208" s="11"/>
      <c r="H208" s="11"/>
      <c r="I208" s="11"/>
      <c r="J208" s="11"/>
      <c r="K208" s="11"/>
      <c r="L208" s="11"/>
      <c r="M208" s="10"/>
    </row>
    <row r="209" spans="1:13" ht="30" customHeight="1" x14ac:dyDescent="0.3">
      <c r="A209" s="10"/>
      <c r="B209" s="10"/>
      <c r="C209" s="10"/>
      <c r="D209" s="10"/>
      <c r="E209" s="11"/>
      <c r="F209" s="11"/>
      <c r="G209" s="11"/>
      <c r="H209" s="11"/>
      <c r="I209" s="11"/>
      <c r="J209" s="11"/>
      <c r="K209" s="11"/>
      <c r="L209" s="11"/>
      <c r="M209" s="10"/>
    </row>
    <row r="210" spans="1:13" ht="30" customHeight="1" x14ac:dyDescent="0.3">
      <c r="A210" s="10"/>
      <c r="B210" s="10"/>
      <c r="C210" s="10"/>
      <c r="D210" s="10"/>
      <c r="E210" s="11"/>
      <c r="F210" s="11"/>
      <c r="G210" s="11"/>
      <c r="H210" s="11"/>
      <c r="I210" s="11"/>
      <c r="J210" s="11"/>
      <c r="K210" s="11"/>
      <c r="L210" s="11"/>
      <c r="M210" s="10"/>
    </row>
    <row r="211" spans="1:13" ht="30" customHeight="1" x14ac:dyDescent="0.3">
      <c r="A211" s="12" t="s">
        <v>68</v>
      </c>
      <c r="B211" s="10"/>
      <c r="C211" s="10"/>
      <c r="D211" s="10"/>
      <c r="E211" s="11"/>
      <c r="F211" s="11"/>
      <c r="G211" s="11"/>
      <c r="H211" s="11"/>
      <c r="I211" s="11"/>
      <c r="J211" s="11"/>
      <c r="K211" s="11"/>
      <c r="L211" s="11"/>
      <c r="M211" s="10"/>
    </row>
    <row r="212" spans="1:13" ht="30" customHeight="1" x14ac:dyDescent="0.3">
      <c r="A212" s="12" t="s">
        <v>200</v>
      </c>
      <c r="B212" s="12" t="s">
        <v>13</v>
      </c>
      <c r="C212" s="10"/>
      <c r="D212" s="10"/>
      <c r="E212" s="11"/>
      <c r="F212" s="11"/>
      <c r="G212" s="11"/>
      <c r="H212" s="11"/>
      <c r="I212" s="11"/>
      <c r="J212" s="11"/>
      <c r="K212" s="11"/>
      <c r="L212" s="11"/>
      <c r="M212" s="10"/>
    </row>
    <row r="213" spans="1:13" ht="30" customHeight="1" x14ac:dyDescent="0.3">
      <c r="A213" s="12" t="s">
        <v>201</v>
      </c>
      <c r="B213" s="12" t="s">
        <v>13</v>
      </c>
      <c r="C213" s="12" t="s">
        <v>202</v>
      </c>
      <c r="D213" s="10">
        <v>1</v>
      </c>
      <c r="E213" s="11"/>
      <c r="F213" s="11">
        <f>TRUNC(E213*D213, 0)</f>
        <v>0</v>
      </c>
      <c r="G213" s="11"/>
      <c r="H213" s="11">
        <f>TRUNC(G213*D213, 0)</f>
        <v>0</v>
      </c>
      <c r="I213" s="11"/>
      <c r="J213" s="11">
        <f>TRUNC(I213*D213, 0)</f>
        <v>0</v>
      </c>
      <c r="K213" s="11">
        <f t="shared" ref="K213:L215" si="29">TRUNC(E213+G213+I213, 0)</f>
        <v>0</v>
      </c>
      <c r="L213" s="11">
        <f t="shared" si="29"/>
        <v>0</v>
      </c>
      <c r="M213" s="12"/>
    </row>
    <row r="214" spans="1:13" ht="30" customHeight="1" x14ac:dyDescent="0.3">
      <c r="A214" s="12" t="s">
        <v>203</v>
      </c>
      <c r="B214" s="12" t="s">
        <v>13</v>
      </c>
      <c r="C214" s="12" t="s">
        <v>202</v>
      </c>
      <c r="D214" s="10">
        <v>1</v>
      </c>
      <c r="E214" s="11"/>
      <c r="F214" s="11">
        <f>TRUNC(E214*D214, 0)</f>
        <v>0</v>
      </c>
      <c r="G214" s="11"/>
      <c r="H214" s="11">
        <f>TRUNC(G214*D214, 0)</f>
        <v>0</v>
      </c>
      <c r="I214" s="11"/>
      <c r="J214" s="11">
        <f>TRUNC(I214*D214, 0)</f>
        <v>0</v>
      </c>
      <c r="K214" s="11">
        <f t="shared" si="29"/>
        <v>0</v>
      </c>
      <c r="L214" s="11">
        <f t="shared" si="29"/>
        <v>0</v>
      </c>
      <c r="M214" s="12"/>
    </row>
    <row r="215" spans="1:13" ht="30" customHeight="1" x14ac:dyDescent="0.3">
      <c r="A215" s="12" t="s">
        <v>204</v>
      </c>
      <c r="B215" s="12" t="s">
        <v>13</v>
      </c>
      <c r="C215" s="12" t="s">
        <v>202</v>
      </c>
      <c r="D215" s="10">
        <v>1</v>
      </c>
      <c r="E215" s="11"/>
      <c r="F215" s="11">
        <f>TRUNC(E215*D215, 0)</f>
        <v>0</v>
      </c>
      <c r="G215" s="11"/>
      <c r="H215" s="11">
        <f>TRUNC(G215*D215, 0)</f>
        <v>0</v>
      </c>
      <c r="I215" s="11"/>
      <c r="J215" s="11">
        <f>TRUNC(I215*D215, 0)</f>
        <v>0</v>
      </c>
      <c r="K215" s="11">
        <f t="shared" si="29"/>
        <v>0</v>
      </c>
      <c r="L215" s="11">
        <f t="shared" si="29"/>
        <v>0</v>
      </c>
      <c r="M215" s="12"/>
    </row>
    <row r="216" spans="1:13" ht="30" customHeight="1" x14ac:dyDescent="0.3">
      <c r="A216" s="10"/>
      <c r="B216" s="10"/>
      <c r="C216" s="10"/>
      <c r="D216" s="10"/>
      <c r="E216" s="11"/>
      <c r="F216" s="11"/>
      <c r="G216" s="11"/>
      <c r="H216" s="11"/>
      <c r="I216" s="11"/>
      <c r="J216" s="11"/>
      <c r="K216" s="11"/>
      <c r="L216" s="11"/>
      <c r="M216" s="10"/>
    </row>
    <row r="217" spans="1:13" ht="30" customHeight="1" x14ac:dyDescent="0.3">
      <c r="A217" s="10"/>
      <c r="B217" s="10"/>
      <c r="C217" s="10"/>
      <c r="D217" s="10"/>
      <c r="E217" s="11"/>
      <c r="F217" s="11"/>
      <c r="G217" s="11"/>
      <c r="H217" s="11"/>
      <c r="I217" s="11"/>
      <c r="J217" s="11"/>
      <c r="K217" s="11"/>
      <c r="L217" s="11"/>
      <c r="M217" s="10"/>
    </row>
    <row r="218" spans="1:13" ht="30" customHeight="1" x14ac:dyDescent="0.3">
      <c r="A218" s="10"/>
      <c r="B218" s="10"/>
      <c r="C218" s="10"/>
      <c r="D218" s="10"/>
      <c r="E218" s="11"/>
      <c r="F218" s="11"/>
      <c r="G218" s="11"/>
      <c r="H218" s="11"/>
      <c r="I218" s="11"/>
      <c r="J218" s="11"/>
      <c r="K218" s="11"/>
      <c r="L218" s="11"/>
      <c r="M218" s="10"/>
    </row>
    <row r="219" spans="1:13" ht="30" customHeight="1" x14ac:dyDescent="0.3">
      <c r="A219" s="10"/>
      <c r="B219" s="10"/>
      <c r="C219" s="10"/>
      <c r="D219" s="10"/>
      <c r="E219" s="11"/>
      <c r="F219" s="11"/>
      <c r="G219" s="11"/>
      <c r="H219" s="11"/>
      <c r="I219" s="11"/>
      <c r="J219" s="11"/>
      <c r="K219" s="11"/>
      <c r="L219" s="11"/>
      <c r="M219" s="10"/>
    </row>
    <row r="220" spans="1:13" ht="30" customHeight="1" x14ac:dyDescent="0.3">
      <c r="A220" s="10"/>
      <c r="B220" s="10"/>
      <c r="C220" s="10"/>
      <c r="D220" s="10"/>
      <c r="E220" s="11"/>
      <c r="F220" s="11"/>
      <c r="G220" s="11"/>
      <c r="H220" s="11"/>
      <c r="I220" s="11"/>
      <c r="J220" s="11"/>
      <c r="K220" s="11"/>
      <c r="L220" s="11"/>
      <c r="M220" s="10"/>
    </row>
    <row r="221" spans="1:13" ht="30" customHeight="1" x14ac:dyDescent="0.3">
      <c r="A221" s="10"/>
      <c r="B221" s="10"/>
      <c r="C221" s="10"/>
      <c r="D221" s="10"/>
      <c r="E221" s="11"/>
      <c r="F221" s="11"/>
      <c r="G221" s="11"/>
      <c r="H221" s="11"/>
      <c r="I221" s="11"/>
      <c r="J221" s="11"/>
      <c r="K221" s="11"/>
      <c r="L221" s="11"/>
      <c r="M221" s="10"/>
    </row>
    <row r="222" spans="1:13" ht="30" customHeight="1" x14ac:dyDescent="0.3">
      <c r="A222" s="10"/>
      <c r="B222" s="10"/>
      <c r="C222" s="10"/>
      <c r="D222" s="10"/>
      <c r="E222" s="11"/>
      <c r="F222" s="11"/>
      <c r="G222" s="11"/>
      <c r="H222" s="11"/>
      <c r="I222" s="11"/>
      <c r="J222" s="11"/>
      <c r="K222" s="11"/>
      <c r="L222" s="11"/>
      <c r="M222" s="10"/>
    </row>
    <row r="223" spans="1:13" ht="30" customHeight="1" x14ac:dyDescent="0.3">
      <c r="A223" s="10"/>
      <c r="B223" s="10"/>
      <c r="C223" s="10"/>
      <c r="D223" s="10"/>
      <c r="E223" s="11"/>
      <c r="F223" s="11"/>
      <c r="G223" s="11"/>
      <c r="H223" s="11"/>
      <c r="I223" s="11"/>
      <c r="J223" s="11"/>
      <c r="K223" s="11"/>
      <c r="L223" s="11"/>
      <c r="M223" s="10"/>
    </row>
    <row r="224" spans="1:13" ht="30" customHeight="1" x14ac:dyDescent="0.3">
      <c r="A224" s="10"/>
      <c r="B224" s="10"/>
      <c r="C224" s="10"/>
      <c r="D224" s="10"/>
      <c r="E224" s="11"/>
      <c r="F224" s="11"/>
      <c r="G224" s="11"/>
      <c r="H224" s="11"/>
      <c r="I224" s="11"/>
      <c r="J224" s="11"/>
      <c r="K224" s="11"/>
      <c r="L224" s="11"/>
      <c r="M224" s="10"/>
    </row>
    <row r="225" spans="1:13" ht="30" customHeight="1" x14ac:dyDescent="0.3">
      <c r="A225" s="10"/>
      <c r="B225" s="10"/>
      <c r="C225" s="10"/>
      <c r="D225" s="10"/>
      <c r="E225" s="11"/>
      <c r="F225" s="11"/>
      <c r="G225" s="11"/>
      <c r="H225" s="11"/>
      <c r="I225" s="11"/>
      <c r="J225" s="11"/>
      <c r="K225" s="11"/>
      <c r="L225" s="11"/>
      <c r="M225" s="10"/>
    </row>
    <row r="226" spans="1:13" ht="30" customHeight="1" x14ac:dyDescent="0.3">
      <c r="A226" s="10"/>
      <c r="B226" s="10"/>
      <c r="C226" s="10"/>
      <c r="D226" s="10"/>
      <c r="E226" s="11"/>
      <c r="F226" s="11"/>
      <c r="G226" s="11"/>
      <c r="H226" s="11"/>
      <c r="I226" s="11"/>
      <c r="J226" s="11"/>
      <c r="K226" s="11"/>
      <c r="L226" s="11"/>
      <c r="M226" s="10"/>
    </row>
    <row r="227" spans="1:13" ht="30" customHeight="1" x14ac:dyDescent="0.3">
      <c r="A227" s="10"/>
      <c r="B227" s="10"/>
      <c r="C227" s="10"/>
      <c r="D227" s="10"/>
      <c r="E227" s="11"/>
      <c r="F227" s="11"/>
      <c r="G227" s="11"/>
      <c r="H227" s="11"/>
      <c r="I227" s="11"/>
      <c r="J227" s="11"/>
      <c r="K227" s="11"/>
      <c r="L227" s="11"/>
      <c r="M227" s="10"/>
    </row>
    <row r="228" spans="1:13" ht="30" customHeight="1" x14ac:dyDescent="0.3">
      <c r="A228" s="10"/>
      <c r="B228" s="10"/>
      <c r="C228" s="10"/>
      <c r="D228" s="10"/>
      <c r="E228" s="11"/>
      <c r="F228" s="11"/>
      <c r="G228" s="11"/>
      <c r="H228" s="11"/>
      <c r="I228" s="11"/>
      <c r="J228" s="11"/>
      <c r="K228" s="11"/>
      <c r="L228" s="11"/>
      <c r="M228" s="10"/>
    </row>
    <row r="229" spans="1:13" ht="30" customHeight="1" x14ac:dyDescent="0.3">
      <c r="A229" s="10"/>
      <c r="B229" s="10"/>
      <c r="C229" s="10"/>
      <c r="D229" s="10"/>
      <c r="E229" s="11"/>
      <c r="F229" s="11"/>
      <c r="G229" s="11"/>
      <c r="H229" s="11"/>
      <c r="I229" s="11"/>
      <c r="J229" s="11"/>
      <c r="K229" s="11"/>
      <c r="L229" s="11"/>
      <c r="M229" s="10"/>
    </row>
    <row r="230" spans="1:13" ht="30" customHeight="1" x14ac:dyDescent="0.3">
      <c r="A230" s="10"/>
      <c r="B230" s="10"/>
      <c r="C230" s="10"/>
      <c r="D230" s="10"/>
      <c r="E230" s="11"/>
      <c r="F230" s="11"/>
      <c r="G230" s="11"/>
      <c r="H230" s="11"/>
      <c r="I230" s="11"/>
      <c r="J230" s="11"/>
      <c r="K230" s="11"/>
      <c r="L230" s="11"/>
      <c r="M230" s="10"/>
    </row>
    <row r="231" spans="1:13" ht="30" customHeight="1" x14ac:dyDescent="0.3">
      <c r="A231" s="10"/>
      <c r="B231" s="10"/>
      <c r="C231" s="10"/>
      <c r="D231" s="10"/>
      <c r="E231" s="11"/>
      <c r="F231" s="11"/>
      <c r="G231" s="11"/>
      <c r="H231" s="11"/>
      <c r="I231" s="11"/>
      <c r="J231" s="11"/>
      <c r="K231" s="11"/>
      <c r="L231" s="11"/>
      <c r="M231" s="10"/>
    </row>
    <row r="232" spans="1:13" ht="30" customHeight="1" x14ac:dyDescent="0.3">
      <c r="A232" s="10"/>
      <c r="B232" s="10"/>
      <c r="C232" s="10"/>
      <c r="D232" s="10"/>
      <c r="E232" s="11"/>
      <c r="F232" s="11"/>
      <c r="G232" s="11"/>
      <c r="H232" s="11"/>
      <c r="I232" s="11"/>
      <c r="J232" s="11"/>
      <c r="K232" s="11"/>
      <c r="L232" s="11"/>
      <c r="M232" s="10"/>
    </row>
    <row r="233" spans="1:13" ht="30" customHeight="1" x14ac:dyDescent="0.3">
      <c r="A233" s="10"/>
      <c r="B233" s="10"/>
      <c r="C233" s="10"/>
      <c r="D233" s="10"/>
      <c r="E233" s="11"/>
      <c r="F233" s="11"/>
      <c r="G233" s="11"/>
      <c r="H233" s="11"/>
      <c r="I233" s="11"/>
      <c r="J233" s="11"/>
      <c r="K233" s="11"/>
      <c r="L233" s="11"/>
      <c r="M233" s="10"/>
    </row>
    <row r="234" spans="1:13" ht="30" customHeight="1" x14ac:dyDescent="0.3">
      <c r="A234" s="10"/>
      <c r="B234" s="10"/>
      <c r="C234" s="10"/>
      <c r="D234" s="10"/>
      <c r="E234" s="11"/>
      <c r="F234" s="11"/>
      <c r="G234" s="11"/>
      <c r="H234" s="11"/>
      <c r="I234" s="11"/>
      <c r="J234" s="11"/>
      <c r="K234" s="11"/>
      <c r="L234" s="11"/>
      <c r="M234" s="10"/>
    </row>
    <row r="235" spans="1:13" ht="30" customHeight="1" x14ac:dyDescent="0.3">
      <c r="A235" s="10"/>
      <c r="B235" s="10"/>
      <c r="C235" s="10"/>
      <c r="D235" s="10"/>
      <c r="E235" s="11"/>
      <c r="F235" s="11"/>
      <c r="G235" s="11"/>
      <c r="H235" s="11"/>
      <c r="I235" s="11"/>
      <c r="J235" s="11"/>
      <c r="K235" s="11"/>
      <c r="L235" s="11"/>
      <c r="M235" s="10"/>
    </row>
    <row r="236" spans="1:13" ht="30" customHeight="1" x14ac:dyDescent="0.3">
      <c r="A236" s="10"/>
      <c r="B236" s="10"/>
      <c r="C236" s="10"/>
      <c r="D236" s="10"/>
      <c r="E236" s="11"/>
      <c r="F236" s="11"/>
      <c r="G236" s="11"/>
      <c r="H236" s="11"/>
      <c r="I236" s="11"/>
      <c r="J236" s="11"/>
      <c r="K236" s="11"/>
      <c r="L236" s="11"/>
      <c r="M236" s="10"/>
    </row>
    <row r="237" spans="1:13" ht="30" customHeight="1" x14ac:dyDescent="0.3">
      <c r="A237" s="12" t="s">
        <v>68</v>
      </c>
      <c r="B237" s="10"/>
      <c r="C237" s="10"/>
      <c r="D237" s="10"/>
      <c r="E237" s="11"/>
      <c r="F237" s="11"/>
      <c r="G237" s="11"/>
      <c r="H237" s="11"/>
      <c r="I237" s="11"/>
      <c r="J237" s="11"/>
      <c r="K237" s="11"/>
      <c r="L237" s="11"/>
      <c r="M237" s="10"/>
    </row>
    <row r="238" spans="1:13" ht="30" customHeight="1" x14ac:dyDescent="0.3">
      <c r="A238" s="12" t="s">
        <v>205</v>
      </c>
      <c r="B238" s="12" t="s">
        <v>13</v>
      </c>
      <c r="C238" s="10"/>
      <c r="D238" s="10"/>
      <c r="E238" s="11"/>
      <c r="F238" s="11"/>
      <c r="G238" s="11"/>
      <c r="H238" s="11"/>
      <c r="I238" s="11"/>
      <c r="J238" s="11"/>
      <c r="K238" s="11"/>
      <c r="L238" s="11"/>
      <c r="M238" s="10"/>
    </row>
    <row r="239" spans="1:13" ht="30" customHeight="1" x14ac:dyDescent="0.3">
      <c r="A239" s="12" t="s">
        <v>206</v>
      </c>
      <c r="B239" s="12" t="s">
        <v>13</v>
      </c>
      <c r="C239" s="12" t="s">
        <v>207</v>
      </c>
      <c r="D239" s="10">
        <v>468</v>
      </c>
      <c r="E239" s="11"/>
      <c r="F239" s="11">
        <f>TRUNC(E239*D239, 0)</f>
        <v>0</v>
      </c>
      <c r="G239" s="11"/>
      <c r="H239" s="11">
        <f>TRUNC(G239*D239, 0)</f>
        <v>0</v>
      </c>
      <c r="I239" s="11"/>
      <c r="J239" s="11">
        <f>TRUNC(I239*D239, 0)</f>
        <v>0</v>
      </c>
      <c r="K239" s="11">
        <f>TRUNC(E239+G239+I239, 0)</f>
        <v>0</v>
      </c>
      <c r="L239" s="11">
        <f>TRUNC(F239+H239+J239, 0)</f>
        <v>0</v>
      </c>
      <c r="M239" s="12"/>
    </row>
    <row r="240" spans="1:13" ht="30" customHeight="1" x14ac:dyDescent="0.3">
      <c r="A240" s="12" t="s">
        <v>208</v>
      </c>
      <c r="B240" s="12" t="s">
        <v>13</v>
      </c>
      <c r="C240" s="12" t="s">
        <v>207</v>
      </c>
      <c r="D240" s="10">
        <v>264.60000000000002</v>
      </c>
      <c r="E240" s="11"/>
      <c r="F240" s="11">
        <f>TRUNC(E240*D240, 0)</f>
        <v>0</v>
      </c>
      <c r="G240" s="11"/>
      <c r="H240" s="11">
        <f>TRUNC(G240*D240, 0)</f>
        <v>0</v>
      </c>
      <c r="I240" s="11"/>
      <c r="J240" s="11">
        <f>TRUNC(I240*D240, 0)</f>
        <v>0</v>
      </c>
      <c r="K240" s="11">
        <f>TRUNC(E240+G240+I240, 0)</f>
        <v>0</v>
      </c>
      <c r="L240" s="11">
        <f>TRUNC(F240+H240+J240, 0)</f>
        <v>0</v>
      </c>
      <c r="M240" s="12"/>
    </row>
    <row r="241" spans="1:13" ht="30" customHeight="1" x14ac:dyDescent="0.3">
      <c r="A241" s="10"/>
      <c r="B241" s="10"/>
      <c r="C241" s="10"/>
      <c r="D241" s="10"/>
      <c r="E241" s="11"/>
      <c r="F241" s="11"/>
      <c r="G241" s="11"/>
      <c r="H241" s="11"/>
      <c r="I241" s="11"/>
      <c r="J241" s="11"/>
      <c r="K241" s="11"/>
      <c r="L241" s="11"/>
      <c r="M241" s="10"/>
    </row>
    <row r="242" spans="1:13" ht="30" customHeight="1" x14ac:dyDescent="0.3">
      <c r="A242" s="10"/>
      <c r="B242" s="10"/>
      <c r="C242" s="10"/>
      <c r="D242" s="10"/>
      <c r="E242" s="11"/>
      <c r="F242" s="11"/>
      <c r="G242" s="11"/>
      <c r="H242" s="11"/>
      <c r="I242" s="11"/>
      <c r="J242" s="11"/>
      <c r="K242" s="11"/>
      <c r="L242" s="11"/>
      <c r="M242" s="10"/>
    </row>
    <row r="243" spans="1:13" ht="30" customHeight="1" x14ac:dyDescent="0.3">
      <c r="A243" s="10"/>
      <c r="B243" s="10"/>
      <c r="C243" s="10"/>
      <c r="D243" s="10"/>
      <c r="E243" s="11"/>
      <c r="F243" s="11"/>
      <c r="G243" s="11"/>
      <c r="H243" s="11"/>
      <c r="I243" s="11"/>
      <c r="J243" s="11"/>
      <c r="K243" s="11"/>
      <c r="L243" s="11"/>
      <c r="M243" s="10"/>
    </row>
    <row r="244" spans="1:13" ht="30" customHeight="1" x14ac:dyDescent="0.3">
      <c r="A244" s="10"/>
      <c r="B244" s="10"/>
      <c r="C244" s="10"/>
      <c r="D244" s="10"/>
      <c r="E244" s="11"/>
      <c r="F244" s="11"/>
      <c r="G244" s="11"/>
      <c r="H244" s="11"/>
      <c r="I244" s="11"/>
      <c r="J244" s="11"/>
      <c r="K244" s="11"/>
      <c r="L244" s="11"/>
      <c r="M244" s="10"/>
    </row>
    <row r="245" spans="1:13" ht="30" customHeight="1" x14ac:dyDescent="0.3">
      <c r="A245" s="10"/>
      <c r="B245" s="10"/>
      <c r="C245" s="10"/>
      <c r="D245" s="10"/>
      <c r="E245" s="11"/>
      <c r="F245" s="11"/>
      <c r="G245" s="11"/>
      <c r="H245" s="11"/>
      <c r="I245" s="11"/>
      <c r="J245" s="11"/>
      <c r="K245" s="11"/>
      <c r="L245" s="11"/>
      <c r="M245" s="10"/>
    </row>
    <row r="246" spans="1:13" ht="30" customHeight="1" x14ac:dyDescent="0.3">
      <c r="A246" s="10"/>
      <c r="B246" s="10"/>
      <c r="C246" s="10"/>
      <c r="D246" s="10"/>
      <c r="E246" s="11"/>
      <c r="F246" s="11"/>
      <c r="G246" s="11"/>
      <c r="H246" s="11"/>
      <c r="I246" s="11"/>
      <c r="J246" s="11"/>
      <c r="K246" s="11"/>
      <c r="L246" s="11"/>
      <c r="M246" s="10"/>
    </row>
    <row r="247" spans="1:13" ht="30" customHeight="1" x14ac:dyDescent="0.3">
      <c r="A247" s="10"/>
      <c r="B247" s="10"/>
      <c r="C247" s="10"/>
      <c r="D247" s="10"/>
      <c r="E247" s="11"/>
      <c r="F247" s="11"/>
      <c r="G247" s="11"/>
      <c r="H247" s="11"/>
      <c r="I247" s="11"/>
      <c r="J247" s="11"/>
      <c r="K247" s="11"/>
      <c r="L247" s="11"/>
      <c r="M247" s="10"/>
    </row>
    <row r="248" spans="1:13" ht="30" customHeight="1" x14ac:dyDescent="0.3">
      <c r="A248" s="10"/>
      <c r="B248" s="10"/>
      <c r="C248" s="10"/>
      <c r="D248" s="10"/>
      <c r="E248" s="11"/>
      <c r="F248" s="11"/>
      <c r="G248" s="11"/>
      <c r="H248" s="11"/>
      <c r="I248" s="11"/>
      <c r="J248" s="11"/>
      <c r="K248" s="11"/>
      <c r="L248" s="11"/>
      <c r="M248" s="10"/>
    </row>
    <row r="249" spans="1:13" ht="30" customHeight="1" x14ac:dyDescent="0.3">
      <c r="A249" s="10"/>
      <c r="B249" s="10"/>
      <c r="C249" s="10"/>
      <c r="D249" s="10"/>
      <c r="E249" s="11"/>
      <c r="F249" s="11"/>
      <c r="G249" s="11"/>
      <c r="H249" s="11"/>
      <c r="I249" s="11"/>
      <c r="J249" s="11"/>
      <c r="K249" s="11"/>
      <c r="L249" s="11"/>
      <c r="M249" s="10"/>
    </row>
    <row r="250" spans="1:13" ht="30" customHeight="1" x14ac:dyDescent="0.3">
      <c r="A250" s="10"/>
      <c r="B250" s="10"/>
      <c r="C250" s="10"/>
      <c r="D250" s="10"/>
      <c r="E250" s="11"/>
      <c r="F250" s="11"/>
      <c r="G250" s="11"/>
      <c r="H250" s="11"/>
      <c r="I250" s="11"/>
      <c r="J250" s="11"/>
      <c r="K250" s="11"/>
      <c r="L250" s="11"/>
      <c r="M250" s="10"/>
    </row>
    <row r="251" spans="1:13" ht="30" customHeight="1" x14ac:dyDescent="0.3">
      <c r="A251" s="10"/>
      <c r="B251" s="10"/>
      <c r="C251" s="10"/>
      <c r="D251" s="10"/>
      <c r="E251" s="11"/>
      <c r="F251" s="11"/>
      <c r="G251" s="11"/>
      <c r="H251" s="11"/>
      <c r="I251" s="11"/>
      <c r="J251" s="11"/>
      <c r="K251" s="11"/>
      <c r="L251" s="11"/>
      <c r="M251" s="10"/>
    </row>
    <row r="252" spans="1:13" ht="30" customHeight="1" x14ac:dyDescent="0.3">
      <c r="A252" s="10"/>
      <c r="B252" s="10"/>
      <c r="C252" s="10"/>
      <c r="D252" s="10"/>
      <c r="E252" s="11"/>
      <c r="F252" s="11"/>
      <c r="G252" s="11"/>
      <c r="H252" s="11"/>
      <c r="I252" s="11"/>
      <c r="J252" s="11"/>
      <c r="K252" s="11"/>
      <c r="L252" s="11"/>
      <c r="M252" s="10"/>
    </row>
    <row r="253" spans="1:13" ht="30" customHeight="1" x14ac:dyDescent="0.3">
      <c r="A253" s="10"/>
      <c r="B253" s="10"/>
      <c r="C253" s="10"/>
      <c r="D253" s="10"/>
      <c r="E253" s="11"/>
      <c r="F253" s="11"/>
      <c r="G253" s="11"/>
      <c r="H253" s="11"/>
      <c r="I253" s="11"/>
      <c r="J253" s="11"/>
      <c r="K253" s="11"/>
      <c r="L253" s="11"/>
      <c r="M253" s="10"/>
    </row>
    <row r="254" spans="1:13" ht="30" customHeight="1" x14ac:dyDescent="0.3">
      <c r="A254" s="10"/>
      <c r="B254" s="10"/>
      <c r="C254" s="10"/>
      <c r="D254" s="10"/>
      <c r="E254" s="11"/>
      <c r="F254" s="11"/>
      <c r="G254" s="11"/>
      <c r="H254" s="11"/>
      <c r="I254" s="11"/>
      <c r="J254" s="11"/>
      <c r="K254" s="11"/>
      <c r="L254" s="11"/>
      <c r="M254" s="10"/>
    </row>
    <row r="255" spans="1:13" ht="30" customHeight="1" x14ac:dyDescent="0.3">
      <c r="A255" s="10"/>
      <c r="B255" s="10"/>
      <c r="C255" s="10"/>
      <c r="D255" s="10"/>
      <c r="E255" s="11"/>
      <c r="F255" s="11"/>
      <c r="G255" s="11"/>
      <c r="H255" s="11"/>
      <c r="I255" s="11"/>
      <c r="J255" s="11"/>
      <c r="K255" s="11"/>
      <c r="L255" s="11"/>
      <c r="M255" s="10"/>
    </row>
    <row r="256" spans="1:13" ht="30" customHeight="1" x14ac:dyDescent="0.3">
      <c r="A256" s="10"/>
      <c r="B256" s="10"/>
      <c r="C256" s="10"/>
      <c r="D256" s="10"/>
      <c r="E256" s="11"/>
      <c r="F256" s="11"/>
      <c r="G256" s="11"/>
      <c r="H256" s="11"/>
      <c r="I256" s="11"/>
      <c r="J256" s="11"/>
      <c r="K256" s="11"/>
      <c r="L256" s="11"/>
      <c r="M256" s="10"/>
    </row>
    <row r="257" spans="1:13" ht="30" customHeight="1" x14ac:dyDescent="0.3">
      <c r="A257" s="10"/>
      <c r="B257" s="10"/>
      <c r="C257" s="10"/>
      <c r="D257" s="10"/>
      <c r="E257" s="11"/>
      <c r="F257" s="11"/>
      <c r="G257" s="11"/>
      <c r="H257" s="11"/>
      <c r="I257" s="11"/>
      <c r="J257" s="11"/>
      <c r="K257" s="11"/>
      <c r="L257" s="11"/>
      <c r="M257" s="10"/>
    </row>
    <row r="258" spans="1:13" ht="30" customHeight="1" x14ac:dyDescent="0.3">
      <c r="A258" s="10"/>
      <c r="B258" s="10"/>
      <c r="C258" s="10"/>
      <c r="D258" s="10"/>
      <c r="E258" s="11"/>
      <c r="F258" s="11"/>
      <c r="G258" s="11"/>
      <c r="H258" s="11"/>
      <c r="I258" s="11"/>
      <c r="J258" s="11"/>
      <c r="K258" s="11"/>
      <c r="L258" s="11"/>
      <c r="M258" s="10"/>
    </row>
    <row r="259" spans="1:13" ht="30" customHeight="1" x14ac:dyDescent="0.3">
      <c r="A259" s="10"/>
      <c r="B259" s="10"/>
      <c r="C259" s="10"/>
      <c r="D259" s="10"/>
      <c r="E259" s="11"/>
      <c r="F259" s="11"/>
      <c r="G259" s="11"/>
      <c r="H259" s="11"/>
      <c r="I259" s="11"/>
      <c r="J259" s="11"/>
      <c r="K259" s="11"/>
      <c r="L259" s="11"/>
      <c r="M259" s="10"/>
    </row>
    <row r="260" spans="1:13" ht="30" customHeight="1" x14ac:dyDescent="0.3">
      <c r="A260" s="10"/>
      <c r="B260" s="10"/>
      <c r="C260" s="10"/>
      <c r="D260" s="10"/>
      <c r="E260" s="11"/>
      <c r="F260" s="11"/>
      <c r="G260" s="11"/>
      <c r="H260" s="11"/>
      <c r="I260" s="11"/>
      <c r="J260" s="11"/>
      <c r="K260" s="11"/>
      <c r="L260" s="11"/>
      <c r="M260" s="10"/>
    </row>
    <row r="261" spans="1:13" ht="30" customHeight="1" x14ac:dyDescent="0.3">
      <c r="A261" s="10"/>
      <c r="B261" s="10"/>
      <c r="C261" s="10"/>
      <c r="D261" s="10"/>
      <c r="E261" s="11"/>
      <c r="F261" s="11"/>
      <c r="G261" s="11"/>
      <c r="H261" s="11"/>
      <c r="I261" s="11"/>
      <c r="J261" s="11"/>
      <c r="K261" s="11"/>
      <c r="L261" s="11"/>
      <c r="M261" s="10"/>
    </row>
    <row r="262" spans="1:13" ht="30" customHeight="1" x14ac:dyDescent="0.3">
      <c r="A262" s="10"/>
      <c r="B262" s="10"/>
      <c r="C262" s="10"/>
      <c r="D262" s="10"/>
      <c r="E262" s="11"/>
      <c r="F262" s="11"/>
      <c r="G262" s="11"/>
      <c r="H262" s="11"/>
      <c r="I262" s="11"/>
      <c r="J262" s="11"/>
      <c r="K262" s="11"/>
      <c r="L262" s="11"/>
      <c r="M262" s="10"/>
    </row>
    <row r="263" spans="1:13" ht="30" customHeight="1" x14ac:dyDescent="0.3">
      <c r="A263" s="12" t="s">
        <v>68</v>
      </c>
      <c r="B263" s="10"/>
      <c r="C263" s="10"/>
      <c r="D263" s="10"/>
      <c r="E263" s="11"/>
      <c r="F263" s="11"/>
      <c r="G263" s="11"/>
      <c r="H263" s="11"/>
      <c r="I263" s="11"/>
      <c r="J263" s="11"/>
      <c r="K263" s="11"/>
      <c r="L263" s="11"/>
      <c r="M263" s="10"/>
    </row>
  </sheetData>
  <mergeCells count="9">
    <mergeCell ref="G2:H2"/>
    <mergeCell ref="I2:J2"/>
    <mergeCell ref="K2:L2"/>
    <mergeCell ref="M2:M3"/>
    <mergeCell ref="A2:A3"/>
    <mergeCell ref="B2:B3"/>
    <mergeCell ref="C2:C3"/>
    <mergeCell ref="D2:D3"/>
    <mergeCell ref="E2:F2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5" manualBreakCount="5">
    <brk id="55" max="16383" man="1"/>
    <brk id="81" max="16383" man="1"/>
    <brk id="211" max="16383" man="1"/>
    <brk id="237" max="16383" man="1"/>
    <brk id="2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수강 김</dc:creator>
  <cp:lastModifiedBy>admin</cp:lastModifiedBy>
  <dcterms:created xsi:type="dcterms:W3CDTF">2026-06-25T01:16:02Z</dcterms:created>
  <dcterms:modified xsi:type="dcterms:W3CDTF">2026-07-16T22:51:11Z</dcterms:modified>
</cp:coreProperties>
</file>