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(26~)\2026 공사\안평초 급식실 및 학생식당 증축공사\"/>
    </mc:Choice>
  </mc:AlternateContent>
  <xr:revisionPtr revIDLastSave="0" documentId="13_ncr:1_{8301A057-7E85-4E09-9823-480F210BD832}" xr6:coauthVersionLast="36" xr6:coauthVersionMax="36" xr10:uidLastSave="{00000000-0000-0000-0000-000000000000}"/>
  <bookViews>
    <workbookView xWindow="0" yWindow="0" windowWidth="25125" windowHeight="11505" tabRatio="905" activeTab="1" xr2:uid="{00000000-000D-0000-FFFF-FFFF00000000}"/>
  </bookViews>
  <sheets>
    <sheet name="표지" sheetId="16" r:id="rId1"/>
    <sheet name="원가" sheetId="18" r:id="rId2"/>
    <sheet name="총괄표" sheetId="11" r:id="rId3"/>
    <sheet name="공종별집계표(기·소)" sheetId="19" state="hidden" r:id="rId4"/>
    <sheet name="내역서(전·소)" sheetId="10" r:id="rId5"/>
    <sheet name="내역서(기·소)" sheetId="20" r:id="rId6"/>
    <sheet name="일대목차(전·소)" sheetId="12" r:id="rId7"/>
    <sheet name="일위대가(전·소)" sheetId="9" r:id="rId8"/>
    <sheet name="노임근거(전·소)" sheetId="8" r:id="rId9"/>
    <sheet name="일위노임(전·소)" sheetId="15" r:id="rId10"/>
    <sheet name="합산자재" sheetId="6" state="hidden" r:id="rId11"/>
    <sheet name="단가조사(전·소)" sheetId="7" r:id="rId12"/>
    <sheet name="옵션" sheetId="5" state="hidden" r:id="rId13"/>
    <sheet name="단가대비표(기·소)" sheetId="21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</externalReferences>
  <definedNames>
    <definedName name="_" localSheetId="1">[1]예가표!#REF!</definedName>
    <definedName name="_">[1]예가표!#REF!</definedName>
    <definedName name="__" localSheetId="1">[1]예가표!#REF!</definedName>
    <definedName name="__">[1]예가표!#REF!</definedName>
    <definedName name="____" localSheetId="1">[1]예가표!#REF!</definedName>
    <definedName name="____">[1]예가표!#REF!</definedName>
    <definedName name="____SUM1" localSheetId="1">[2]EP0618!#REF!</definedName>
    <definedName name="____SUM1">[2]EP0618!#REF!</definedName>
    <definedName name="____SUM10" localSheetId="1">[2]EP0618!#REF!</definedName>
    <definedName name="____SUM10">[2]EP0618!#REF!</definedName>
    <definedName name="____SUM11" localSheetId="1">[2]EP0618!#REF!</definedName>
    <definedName name="____SUM11">[2]EP0618!#REF!</definedName>
    <definedName name="____SUM12" localSheetId="1">[2]EP0618!#REF!</definedName>
    <definedName name="____SUM12">[2]EP0618!#REF!</definedName>
    <definedName name="____SUM13" localSheetId="1">[2]EP0618!#REF!</definedName>
    <definedName name="____SUM13">[2]EP0618!#REF!</definedName>
    <definedName name="____SUM14" localSheetId="1">[2]EP0618!#REF!</definedName>
    <definedName name="____SUM14">[2]EP0618!#REF!</definedName>
    <definedName name="____SUM15" localSheetId="1">[2]EP0618!#REF!</definedName>
    <definedName name="____SUM15">[2]EP0618!#REF!</definedName>
    <definedName name="____SUM16" localSheetId="1">[2]EP0618!#REF!</definedName>
    <definedName name="____SUM16">[2]EP0618!#REF!</definedName>
    <definedName name="____SUM17" localSheetId="1">[2]EP0618!#REF!</definedName>
    <definedName name="____SUM17">[2]EP0618!#REF!</definedName>
    <definedName name="____SUM18" localSheetId="1">[2]EP0618!#REF!</definedName>
    <definedName name="____SUM18">[2]EP0618!#REF!</definedName>
    <definedName name="____SUM19" localSheetId="1">[2]EP0618!#REF!</definedName>
    <definedName name="____SUM19">[2]EP0618!#REF!</definedName>
    <definedName name="____SUM2" localSheetId="1">[2]EP0618!#REF!</definedName>
    <definedName name="____SUM2">[2]EP0618!#REF!</definedName>
    <definedName name="____SUM3" localSheetId="1">[2]EP0618!#REF!</definedName>
    <definedName name="____SUM3">[2]EP0618!#REF!</definedName>
    <definedName name="____SUM4" localSheetId="1">[2]EP0618!#REF!</definedName>
    <definedName name="____SUM4">[2]EP0618!#REF!</definedName>
    <definedName name="____SUM5" localSheetId="1">[2]EP0618!#REF!</definedName>
    <definedName name="____SUM5">[2]EP0618!#REF!</definedName>
    <definedName name="____SUM6" localSheetId="1">[2]EP0618!#REF!</definedName>
    <definedName name="____SUM6">[2]EP0618!#REF!</definedName>
    <definedName name="____SUM7" localSheetId="1">[2]EP0618!#REF!</definedName>
    <definedName name="____SUM7">[2]EP0618!#REF!</definedName>
    <definedName name="____SUM8" localSheetId="1">[2]EP0618!#REF!</definedName>
    <definedName name="____SUM8">[2]EP0618!#REF!</definedName>
    <definedName name="____SUM9" localSheetId="1">[2]EP0618!#REF!</definedName>
    <definedName name="____SUM9">[2]EP0618!#REF!</definedName>
    <definedName name="__dfdfe" localSheetId="1" hidden="1">#REF!</definedName>
    <definedName name="__dfdfe" hidden="1">#REF!</definedName>
    <definedName name="__key2" localSheetId="1" hidden="1">[3]조명시설!#REF!</definedName>
    <definedName name="__key2" hidden="1">[3]조명시설!#REF!</definedName>
    <definedName name="__SUM1" localSheetId="1">[2]EP0618!#REF!</definedName>
    <definedName name="__SUM1">[2]EP0618!#REF!</definedName>
    <definedName name="__SUM10" localSheetId="1">[2]EP0618!#REF!</definedName>
    <definedName name="__SUM10">[2]EP0618!#REF!</definedName>
    <definedName name="__SUM11" localSheetId="1">[2]EP0618!#REF!</definedName>
    <definedName name="__SUM11">[2]EP0618!#REF!</definedName>
    <definedName name="__SUM12" localSheetId="1">[2]EP0618!#REF!</definedName>
    <definedName name="__SUM12">[2]EP0618!#REF!</definedName>
    <definedName name="__SUM13" localSheetId="1">[2]EP0618!#REF!</definedName>
    <definedName name="__SUM13">[2]EP0618!#REF!</definedName>
    <definedName name="__SUM14" localSheetId="1">[2]EP0618!#REF!</definedName>
    <definedName name="__SUM14">[2]EP0618!#REF!</definedName>
    <definedName name="__SUM15" localSheetId="1">[2]EP0618!#REF!</definedName>
    <definedName name="__SUM15">[2]EP0618!#REF!</definedName>
    <definedName name="__SUM16" localSheetId="1">[2]EP0618!#REF!</definedName>
    <definedName name="__SUM16">[2]EP0618!#REF!</definedName>
    <definedName name="__SUM17" localSheetId="1">[2]EP0618!#REF!</definedName>
    <definedName name="__SUM17">[2]EP0618!#REF!</definedName>
    <definedName name="__SUM18" localSheetId="1">[2]EP0618!#REF!</definedName>
    <definedName name="__SUM18">[2]EP0618!#REF!</definedName>
    <definedName name="__SUM19" localSheetId="1">[2]EP0618!#REF!</definedName>
    <definedName name="__SUM19">[2]EP0618!#REF!</definedName>
    <definedName name="__SUM2" localSheetId="1">[2]EP0618!#REF!</definedName>
    <definedName name="__SUM2">[2]EP0618!#REF!</definedName>
    <definedName name="__SUM3" localSheetId="1">[2]EP0618!#REF!</definedName>
    <definedName name="__SUM3">[2]EP0618!#REF!</definedName>
    <definedName name="__SUM4" localSheetId="1">[2]EP0618!#REF!</definedName>
    <definedName name="__SUM4">[2]EP0618!#REF!</definedName>
    <definedName name="__SUM5" localSheetId="1">[2]EP0618!#REF!</definedName>
    <definedName name="__SUM5">[2]EP0618!#REF!</definedName>
    <definedName name="__SUM6" localSheetId="1">[2]EP0618!#REF!</definedName>
    <definedName name="__SUM6">[2]EP0618!#REF!</definedName>
    <definedName name="__SUM7" localSheetId="1">[2]EP0618!#REF!</definedName>
    <definedName name="__SUM7">[2]EP0618!#REF!</definedName>
    <definedName name="__SUM8" localSheetId="1">[2]EP0618!#REF!</definedName>
    <definedName name="__SUM8">[2]EP0618!#REF!</definedName>
    <definedName name="__SUM9" localSheetId="1">[2]EP0618!#REF!</definedName>
    <definedName name="__SUM9">[2]EP0618!#REF!</definedName>
    <definedName name="_10G_0Extr" localSheetId="1">#REF!</definedName>
    <definedName name="_10G_0Extr">#REF!</definedName>
    <definedName name="_12G_0Extract" localSheetId="1">#REF!</definedName>
    <definedName name="_12G_0Extract">#REF!</definedName>
    <definedName name="_14G__Extr" localSheetId="1">#REF!</definedName>
    <definedName name="_14G__Extr">#REF!</definedName>
    <definedName name="_16G__Extract" localSheetId="1">#REF!</definedName>
    <definedName name="_16G__Extract">#REF!</definedName>
    <definedName name="_1R" localSheetId="1">#REF!</definedName>
    <definedName name="_1R">#REF!</definedName>
    <definedName name="_1X" localSheetId="1">#REF!</definedName>
    <definedName name="_1X">#REF!</definedName>
    <definedName name="_2_3_0Crite" localSheetId="1">#REF!</definedName>
    <definedName name="_2_3_0Crite">#REF!</definedName>
    <definedName name="_2309f" localSheetId="1" hidden="1">#REF!</definedName>
    <definedName name="_2309f" hidden="1">#REF!</definedName>
    <definedName name="_2323fil" localSheetId="1" hidden="1">#REF!</definedName>
    <definedName name="_2323fil" hidden="1">#REF!</definedName>
    <definedName name="_23fil" localSheetId="1" hidden="1">#REF!</definedName>
    <definedName name="_23fil" hidden="1">#REF!</definedName>
    <definedName name="_23i99" localSheetId="1" hidden="1">#REF!</definedName>
    <definedName name="_23i99" hidden="1">#REF!</definedName>
    <definedName name="_24342" localSheetId="1" hidden="1">#REF!</definedName>
    <definedName name="_24342" hidden="1">#REF!</definedName>
    <definedName name="_3_1._총투자사업비" localSheetId="1">#REF!</definedName>
    <definedName name="_3_1._총투자사업비">#REF!</definedName>
    <definedName name="_3_5" localSheetId="1">#REF!</definedName>
    <definedName name="_3_5">#REF!</definedName>
    <definedName name="_323fil" localSheetId="1" hidden="1">#REF!</definedName>
    <definedName name="_323fil" hidden="1">#REF!</definedName>
    <definedName name="_324dfel" localSheetId="1" hidden="1">#REF!</definedName>
    <definedName name="_324dfel" hidden="1">#REF!</definedName>
    <definedName name="_32fial" localSheetId="1" hidden="1">#REF!</definedName>
    <definedName name="_32fial" hidden="1">#REF!</definedName>
    <definedName name="_333ddl" localSheetId="1" hidden="1">#REF!</definedName>
    <definedName name="_333ddl" hidden="1">#REF!</definedName>
    <definedName name="_34234if" localSheetId="1" hidden="1">#REF!</definedName>
    <definedName name="_34234if" hidden="1">#REF!</definedName>
    <definedName name="_3ihil" localSheetId="1" hidden="1">#REF!</definedName>
    <definedName name="_3ihil" hidden="1">#REF!</definedName>
    <definedName name="_3R" localSheetId="1">#REF!</definedName>
    <definedName name="_3R">#REF!</definedName>
    <definedName name="_3X" localSheetId="1">#REF!</definedName>
    <definedName name="_3X">#REF!</definedName>
    <definedName name="_4_3._에너지절약을_위한_개선안" localSheetId="1">#REF!</definedName>
    <definedName name="_4_3._에너지절약을_위한_개선안">#REF!</definedName>
    <definedName name="_4_3_0Criteria" localSheetId="1">#REF!</definedName>
    <definedName name="_4_3_0Criteria">#REF!</definedName>
    <definedName name="_6_3__Crite" localSheetId="1">#REF!</definedName>
    <definedName name="_6_3__Crite">#REF!</definedName>
    <definedName name="_8_3__Criteria" localSheetId="1">#REF!</definedName>
    <definedName name="_8_3__Criteria">#REF!</definedName>
    <definedName name="_a100000" localSheetId="1">#REF!</definedName>
    <definedName name="_a100000">#REF!</definedName>
    <definedName name="_a80000" localSheetId="1">#REF!</definedName>
    <definedName name="_a80000">#REF!</definedName>
    <definedName name="_aasseil" localSheetId="1" hidden="1">#REF!</definedName>
    <definedName name="_aasseil" hidden="1">#REF!</definedName>
    <definedName name="_abecrombie" localSheetId="1" hidden="1">#REF!</definedName>
    <definedName name="_abecrombie" hidden="1">#REF!</definedName>
    <definedName name="_AE" localSheetId="1" hidden="1">#REF!</definedName>
    <definedName name="_AE" hidden="1">#REF!</definedName>
    <definedName name="_aeifel" localSheetId="1" hidden="1">#REF!</definedName>
    <definedName name="_aeifel" hidden="1">#REF!</definedName>
    <definedName name="_aeiilll2" localSheetId="1" hidden="1">#REF!</definedName>
    <definedName name="_aeiilll2" hidden="1">#REF!</definedName>
    <definedName name="_aewil" localSheetId="1" hidden="1">#REF!</definedName>
    <definedName name="_aewil" hidden="1">#REF!</definedName>
    <definedName name="_aidldlf" localSheetId="1" hidden="1">#REF!</definedName>
    <definedName name="_aidldlf" hidden="1">#REF!</definedName>
    <definedName name="_aill" localSheetId="1" hidden="1">#REF!</definedName>
    <definedName name="_aill" hidden="1">#REF!</definedName>
    <definedName name="_aill2" localSheetId="1" hidden="1">#REF!</definedName>
    <definedName name="_aill2" hidden="1">#REF!</definedName>
    <definedName name="_aiooips" localSheetId="1" hidden="1">#REF!</definedName>
    <definedName name="_aiooips" hidden="1">#REF!</definedName>
    <definedName name="_aksdl" localSheetId="1" hidden="1">#REF!</definedName>
    <definedName name="_aksdl" hidden="1">#REF!</definedName>
    <definedName name="_akzio" localSheetId="1" hidden="1">#REF!</definedName>
    <definedName name="_akzio" hidden="1">#REF!</definedName>
    <definedName name="_alpqpdi" localSheetId="1" hidden="1">#REF!</definedName>
    <definedName name="_alpqpdi" hidden="1">#REF!</definedName>
    <definedName name="_aoiaiei" localSheetId="1" hidden="1">#REF!</definedName>
    <definedName name="_aoiaiei" hidden="1">#REF!</definedName>
    <definedName name="_ap2" localSheetId="1" hidden="1">#REF!</definedName>
    <definedName name="_ap2" hidden="1">#REF!</definedName>
    <definedName name="_apfdkd" localSheetId="1" hidden="1">#REF!</definedName>
    <definedName name="_apfdkd" hidden="1">#REF!</definedName>
    <definedName name="_aseil" localSheetId="1" hidden="1">#REF!</definedName>
    <definedName name="_aseil" hidden="1">#REF!</definedName>
    <definedName name="_asill" localSheetId="1" hidden="1">#REF!</definedName>
    <definedName name="_asill" hidden="1">#REF!</definedName>
    <definedName name="_asilll" localSheetId="1" hidden="1">#REF!</definedName>
    <definedName name="_asilll" hidden="1">#REF!</definedName>
    <definedName name="_asldsl" localSheetId="1" hidden="1">#REF!</definedName>
    <definedName name="_asldsl" hidden="1">#REF!</definedName>
    <definedName name="_assiill" localSheetId="1" hidden="1">#REF!</definedName>
    <definedName name="_assiill" hidden="1">#REF!</definedName>
    <definedName name="_B22">[4]일위대가!$1400:$1413=[4]일위대가!$A$1400</definedName>
    <definedName name="_biblsl" localSheetId="1" hidden="1">#REF!</definedName>
    <definedName name="_biblsl" hidden="1">#REF!</definedName>
    <definedName name="_bilil" localSheetId="1" hidden="1">#REF!</definedName>
    <definedName name="_bilil" hidden="1">#REF!</definedName>
    <definedName name="_bill" localSheetId="1" hidden="1">#REF!</definedName>
    <definedName name="_bill" hidden="1">#REF!</definedName>
    <definedName name="_cceeil" localSheetId="1" hidden="1">#REF!</definedName>
    <definedName name="_cceeil" hidden="1">#REF!</definedName>
    <definedName name="_ccill" localSheetId="1" hidden="1">#REF!</definedName>
    <definedName name="_ccill" hidden="1">#REF!</definedName>
    <definedName name="_cdill" localSheetId="1" hidden="1">#REF!</definedName>
    <definedName name="_cdill" hidden="1">#REF!</definedName>
    <definedName name="_cfecil" localSheetId="1" hidden="1">#REF!</definedName>
    <definedName name="_cfecil" hidden="1">#REF!</definedName>
    <definedName name="_cfecil34" localSheetId="1" hidden="1">#REF!</definedName>
    <definedName name="_cfecil34" hidden="1">#REF!</definedName>
    <definedName name="_cfelllss" localSheetId="1" hidden="1">#REF!</definedName>
    <definedName name="_cfelllss" hidden="1">#REF!</definedName>
    <definedName name="_cicile" localSheetId="1" hidden="1">#REF!</definedName>
    <definedName name="_cicile" hidden="1">#REF!</definedName>
    <definedName name="_cill" localSheetId="1" hidden="1">#REF!</definedName>
    <definedName name="_cill" hidden="1">#REF!</definedName>
    <definedName name="_ck" localSheetId="1" hidden="1">#REF!</definedName>
    <definedName name="_ck" hidden="1">#REF!</definedName>
    <definedName name="_d2jkjl" localSheetId="1" hidden="1">#REF!</definedName>
    <definedName name="_d2jkjl" hidden="1">#REF!</definedName>
    <definedName name="_d3fefe" localSheetId="1" hidden="1">#REF!</definedName>
    <definedName name="_d3fefe" hidden="1">#REF!</definedName>
    <definedName name="_daeidl" localSheetId="1" hidden="1">#REF!</definedName>
    <definedName name="_daeidl" hidden="1">#REF!</definedName>
    <definedName name="_daeiel" localSheetId="1" hidden="1">#REF!</definedName>
    <definedName name="_daeiel" hidden="1">#REF!</definedName>
    <definedName name="_dail" localSheetId="1" hidden="1">#REF!</definedName>
    <definedName name="_dail" hidden="1">#REF!</definedName>
    <definedName name="_dcccil" localSheetId="1" hidden="1">#REF!</definedName>
    <definedName name="_dcccil" hidden="1">#REF!</definedName>
    <definedName name="_ddaile" localSheetId="1" hidden="1">#REF!</definedName>
    <definedName name="_ddaile" hidden="1">#REF!</definedName>
    <definedName name="_ddaill" localSheetId="1" hidden="1">#REF!</definedName>
    <definedName name="_ddaill" hidden="1">#REF!</definedName>
    <definedName name="_ddd" localSheetId="1" hidden="1">#REF!</definedName>
    <definedName name="_ddd" hidden="1">#REF!</definedName>
    <definedName name="_dddilaa" localSheetId="1" hidden="1">#REF!</definedName>
    <definedName name="_dddilaa" hidden="1">#REF!</definedName>
    <definedName name="_ddeailt" localSheetId="1" hidden="1">#REF!</definedName>
    <definedName name="_ddeailt" hidden="1">#REF!</definedName>
    <definedName name="_ddeil" localSheetId="1" hidden="1">#REF!</definedName>
    <definedName name="_ddeil" hidden="1">#REF!</definedName>
    <definedName name="_ddeil33" localSheetId="1" hidden="1">#REF!</definedName>
    <definedName name="_ddeil33" hidden="1">#REF!</definedName>
    <definedName name="_ddfefe" localSheetId="1" hidden="1">#REF!</definedName>
    <definedName name="_ddfefe" hidden="1">#REF!</definedName>
    <definedName name="_ddffii" localSheetId="1" hidden="1">#REF!</definedName>
    <definedName name="_ddffii" hidden="1">#REF!</definedName>
    <definedName name="_ddiiwso" localSheetId="1" hidden="1">#REF!</definedName>
    <definedName name="_ddiiwso" hidden="1">#REF!</definedName>
    <definedName name="_ddill" localSheetId="1" hidden="1">#REF!</definedName>
    <definedName name="_ddill" hidden="1">#REF!</definedName>
    <definedName name="_ddliflil" localSheetId="1" hidden="1">#REF!</definedName>
    <definedName name="_ddliflil" hidden="1">#REF!</definedName>
    <definedName name="_ddsoifio" localSheetId="1" hidden="1">#REF!</definedName>
    <definedName name="_ddsoifio" hidden="1">#REF!</definedName>
    <definedName name="_de239" localSheetId="1" hidden="1">#REF!</definedName>
    <definedName name="_de239" hidden="1">#REF!</definedName>
    <definedName name="_defeil" localSheetId="1" hidden="1">#REF!</definedName>
    <definedName name="_defeil" hidden="1">#REF!</definedName>
    <definedName name="_deraw" localSheetId="1" hidden="1">#REF!</definedName>
    <definedName name="_deraw" hidden="1">#REF!</definedName>
    <definedName name="_dfaer" localSheetId="1" hidden="1">#REF!</definedName>
    <definedName name="_dfaer" hidden="1">#REF!</definedName>
    <definedName name="_dfdk" localSheetId="1" hidden="1">#REF!</definedName>
    <definedName name="_dfdk" hidden="1">#REF!</definedName>
    <definedName name="_dfdkk3" localSheetId="1" hidden="1">#REF!</definedName>
    <definedName name="_dfdkk3" hidden="1">#REF!</definedName>
    <definedName name="_dfeil" localSheetId="1" hidden="1">#REF!</definedName>
    <definedName name="_dfeil" hidden="1">#REF!</definedName>
    <definedName name="_dfidifl" localSheetId="1" hidden="1">#REF!</definedName>
    <definedName name="_dfidifl" hidden="1">#REF!</definedName>
    <definedName name="_dfiefl23" localSheetId="1" hidden="1">#REF!</definedName>
    <definedName name="_dfiefl23" hidden="1">#REF!</definedName>
    <definedName name="_dfieifoi" localSheetId="1" hidden="1">#REF!</definedName>
    <definedName name="_dfieifoi" hidden="1">#REF!</definedName>
    <definedName name="_dfifeioil." localSheetId="1" hidden="1">#REF!</definedName>
    <definedName name="_dfifeioil." hidden="1">#REF!</definedName>
    <definedName name="_dfifoie" localSheetId="1" hidden="1">#REF!</definedName>
    <definedName name="_dfifoie" hidden="1">#REF!</definedName>
    <definedName name="_dfiieee" localSheetId="1" hidden="1">#REF!</definedName>
    <definedName name="_dfiieee" hidden="1">#REF!</definedName>
    <definedName name="_dfill" localSheetId="1" hidden="1">#REF!</definedName>
    <definedName name="_dfill" hidden="1">#REF!</definedName>
    <definedName name="_dfkffja" localSheetId="1" hidden="1">#REF!</definedName>
    <definedName name="_dfkffja" hidden="1">#REF!</definedName>
    <definedName name="_dfklsfjw" localSheetId="1" hidden="1">#REF!</definedName>
    <definedName name="_dfklsfjw" hidden="1">#REF!</definedName>
    <definedName name="_dfksljfsew" localSheetId="1" hidden="1">#REF!</definedName>
    <definedName name="_dfksljfsew" hidden="1">#REF!</definedName>
    <definedName name="_dflfoieoi" localSheetId="1" hidden="1">#REF!</definedName>
    <definedName name="_dflfoieoi" hidden="1">#REF!</definedName>
    <definedName name="_dfmill" localSheetId="1" hidden="1">#REF!</definedName>
    <definedName name="_dfmill" hidden="1">#REF!</definedName>
    <definedName name="_dfpqp" localSheetId="1" hidden="1">#REF!</definedName>
    <definedName name="_dfpqp" hidden="1">#REF!</definedName>
    <definedName name="_dfpqpas" localSheetId="1" hidden="1">#REF!</definedName>
    <definedName name="_dfpqpas" hidden="1">#REF!</definedName>
    <definedName name="_dfuidfo" localSheetId="1" hidden="1">#REF!</definedName>
    <definedName name="_dfuidfo" hidden="1">#REF!</definedName>
    <definedName name="_dfyyyieiel" localSheetId="1" hidden="1">#REF!</definedName>
    <definedName name="_dfyyyieiel" hidden="1">#REF!</definedName>
    <definedName name="_dgeteiil" localSheetId="1" hidden="1">#REF!</definedName>
    <definedName name="_dgeteiil" hidden="1">#REF!</definedName>
    <definedName name="_dhihil" localSheetId="1" hidden="1">#REF!</definedName>
    <definedName name="_dhihil" hidden="1">#REF!</definedName>
    <definedName name="_diael2" localSheetId="1" hidden="1">#REF!</definedName>
    <definedName name="_diael2" hidden="1">#REF!</definedName>
    <definedName name="_dicicliwliw" localSheetId="1" hidden="1">#REF!</definedName>
    <definedName name="_dicicliwliw" hidden="1">#REF!</definedName>
    <definedName name="_didil" localSheetId="1" hidden="1">#REF!</definedName>
    <definedName name="_didil" hidden="1">#REF!</definedName>
    <definedName name="_didl" localSheetId="1" hidden="1">#REF!</definedName>
    <definedName name="_didl" hidden="1">#REF!</definedName>
    <definedName name="_didlifdi" localSheetId="1" hidden="1">#REF!</definedName>
    <definedName name="_didlifdi" hidden="1">#REF!</definedName>
    <definedName name="_dieireo" localSheetId="1" hidden="1">#REF!</definedName>
    <definedName name="_dieireo" hidden="1">#REF!</definedName>
    <definedName name="_diewoiewl" localSheetId="1" hidden="1">#REF!</definedName>
    <definedName name="_diewoiewl" hidden="1">#REF!</definedName>
    <definedName name="_difdlf" localSheetId="1" hidden="1">#REF!</definedName>
    <definedName name="_difdlf" hidden="1">#REF!</definedName>
    <definedName name="_difefiel" localSheetId="1" hidden="1">#REF!</definedName>
    <definedName name="_difefiel" hidden="1">#REF!</definedName>
    <definedName name="_difeifoie" localSheetId="1" hidden="1">#REF!</definedName>
    <definedName name="_difeifoie" hidden="1">#REF!</definedName>
    <definedName name="_difeowfla" localSheetId="1" hidden="1">#REF!</definedName>
    <definedName name="_difeowfla" hidden="1">#REF!</definedName>
    <definedName name="_difieifl" localSheetId="1" hidden="1">#REF!</definedName>
    <definedName name="_difieifl" hidden="1">#REF!</definedName>
    <definedName name="_difiill" localSheetId="1" hidden="1">#REF!</definedName>
    <definedName name="_difiill" hidden="1">#REF!</definedName>
    <definedName name="_difisel" localSheetId="1" hidden="1">#REF!</definedName>
    <definedName name="_difisel" hidden="1">#REF!</definedName>
    <definedName name="_difiwi" localSheetId="1" hidden="1">#REF!</definedName>
    <definedName name="_difiwi" hidden="1">#REF!</definedName>
    <definedName name="_difjdii" localSheetId="1" hidden="1">#REF!</definedName>
    <definedName name="_difjdii" hidden="1">#REF!</definedName>
    <definedName name="_difoiwo43" localSheetId="1" hidden="1">#REF!</definedName>
    <definedName name="_difoiwo43" hidden="1">#REF!</definedName>
    <definedName name="_difowo2" localSheetId="1" hidden="1">#REF!</definedName>
    <definedName name="_difowo2" hidden="1">#REF!</definedName>
    <definedName name="_difpwpe" localSheetId="1" hidden="1">#REF!</definedName>
    <definedName name="_difpwpe" hidden="1">#REF!</definedName>
    <definedName name="_diieidid" localSheetId="1" hidden="1">#REF!</definedName>
    <definedName name="_diieidid" hidden="1">#REF!</definedName>
    <definedName name="_diiooo" localSheetId="1" hidden="1">#REF!</definedName>
    <definedName name="_diiooo" hidden="1">#REF!</definedName>
    <definedName name="_dill" localSheetId="1" hidden="1">#REF!</definedName>
    <definedName name="_dill" hidden="1">#REF!</definedName>
    <definedName name="_dill2" localSheetId="1" hidden="1">#REF!</definedName>
    <definedName name="_dill2" hidden="1">#REF!</definedName>
    <definedName name="_disilefil" localSheetId="1" hidden="1">#REF!</definedName>
    <definedName name="_disilefil" hidden="1">#REF!</definedName>
    <definedName name="_dist__bin" localSheetId="1" hidden="1">[5]조명시설!#REF!</definedName>
    <definedName name="_dist__bin" hidden="1">[5]조명시설!#REF!</definedName>
    <definedName name="_Dist_Bin" localSheetId="1" hidden="1">[6]조명시설!#REF!</definedName>
    <definedName name="_Dist_Bin" hidden="1">[6]조명시설!#REF!</definedName>
    <definedName name="_Dist_Values" localSheetId="1" hidden="1">[6]조명시설!#REF!</definedName>
    <definedName name="_Dist_Values" hidden="1">[6]조명시설!#REF!</definedName>
    <definedName name="_diww3" localSheetId="1" hidden="1">#REF!</definedName>
    <definedName name="_diww3" hidden="1">#REF!</definedName>
    <definedName name="_dizilew" localSheetId="1" hidden="1">#REF!</definedName>
    <definedName name="_dizilew" hidden="1">#REF!</definedName>
    <definedName name="_djfddslf" localSheetId="1" hidden="1">#REF!</definedName>
    <definedName name="_djfddslf" hidden="1">#REF!</definedName>
    <definedName name="_dkdidiio" localSheetId="1" hidden="1">#REF!</definedName>
    <definedName name="_dkdidiio" hidden="1">#REF!</definedName>
    <definedName name="_dkdiri" localSheetId="1" hidden="1">#REF!</definedName>
    <definedName name="_dkdiri" hidden="1">#REF!</definedName>
    <definedName name="_dkdkd" localSheetId="1" hidden="1">#REF!</definedName>
    <definedName name="_dkdkd" hidden="1">#REF!</definedName>
    <definedName name="_dkf" localSheetId="1" hidden="1">#REF!</definedName>
    <definedName name="_dkf" hidden="1">#REF!</definedName>
    <definedName name="_dkfdi" localSheetId="1" hidden="1">#REF!</definedName>
    <definedName name="_dkfdi" hidden="1">#REF!</definedName>
    <definedName name="_dkfdkjfe" localSheetId="1" hidden="1">#REF!</definedName>
    <definedName name="_dkfdkjfe" hidden="1">#REF!</definedName>
    <definedName name="_dkfeoi" localSheetId="1" hidden="1">#REF!</definedName>
    <definedName name="_dkfeoi" hidden="1">#REF!</definedName>
    <definedName name="_dkfiefll2" localSheetId="1" hidden="1">#REF!</definedName>
    <definedName name="_dkfiefll2" hidden="1">#REF!</definedName>
    <definedName name="_dkfiewo" localSheetId="1" hidden="1">#REF!</definedName>
    <definedName name="_dkfiewo" hidden="1">#REF!</definedName>
    <definedName name="_dkfjfwm" localSheetId="1" hidden="1">#REF!</definedName>
    <definedName name="_dkfjfwm" hidden="1">#REF!</definedName>
    <definedName name="_dkfjwio" localSheetId="1" hidden="1">#REF!</definedName>
    <definedName name="_dkfjwio" hidden="1">#REF!</definedName>
    <definedName name="_dkfkd" localSheetId="1" hidden="1">#REF!</definedName>
    <definedName name="_dkfkd" hidden="1">#REF!</definedName>
    <definedName name="_dkfkoiw" localSheetId="1" hidden="1">#REF!</definedName>
    <definedName name="_dkfkoiw" hidden="1">#REF!</definedName>
    <definedName name="_dkfks" localSheetId="1" hidden="1">#REF!</definedName>
    <definedName name="_dkfks" hidden="1">#REF!</definedName>
    <definedName name="_dkflkkl" localSheetId="1" hidden="1">#REF!</definedName>
    <definedName name="_dkflkkl" hidden="1">#REF!</definedName>
    <definedName name="_dkflsilel" localSheetId="1" hidden="1">#REF!</definedName>
    <definedName name="_dkflsilel" hidden="1">#REF!</definedName>
    <definedName name="_dkfol" localSheetId="1" hidden="1">#REF!</definedName>
    <definedName name="_dkfol" hidden="1">#REF!</definedName>
    <definedName name="_dklao" localSheetId="1" hidden="1">#REF!</definedName>
    <definedName name="_dklao" hidden="1">#REF!</definedName>
    <definedName name="_dkldfiip" localSheetId="1" hidden="1">#REF!</definedName>
    <definedName name="_dkldfiip" hidden="1">#REF!</definedName>
    <definedName name="_dkldlfeoi" localSheetId="1" hidden="1">#REF!</definedName>
    <definedName name="_dkldlfeoi" hidden="1">#REF!</definedName>
    <definedName name="_dklfelkfl" localSheetId="1" hidden="1">#REF!</definedName>
    <definedName name="_dklfelkfl" hidden="1">#REF!</definedName>
    <definedName name="_dklsajfqp" localSheetId="1" hidden="1">#REF!</definedName>
    <definedName name="_dklsajfqp" hidden="1">#REF!</definedName>
    <definedName name="_dksislseoi" localSheetId="1" hidden="1">#REF!</definedName>
    <definedName name="_dksislseoi" hidden="1">#REF!</definedName>
    <definedName name="_dkskfkd" localSheetId="1" hidden="1">#REF!</definedName>
    <definedName name="_dkskfkd" hidden="1">#REF!</definedName>
    <definedName name="_dksmil" localSheetId="1" hidden="1">#REF!</definedName>
    <definedName name="_dksmil" hidden="1">#REF!</definedName>
    <definedName name="_dkzpekf" localSheetId="1" hidden="1">#REF!</definedName>
    <definedName name="_dkzpekf" hidden="1">#REF!</definedName>
    <definedName name="_dlfwo" localSheetId="1" hidden="1">#REF!</definedName>
    <definedName name="_dlfwo" hidden="1">#REF!</definedName>
    <definedName name="_dncidcl" localSheetId="1" hidden="1">#REF!</definedName>
    <definedName name="_dncidcl" hidden="1">#REF!</definedName>
    <definedName name="_dofiei" localSheetId="1" hidden="1">#REF!</definedName>
    <definedName name="_dofiei" hidden="1">#REF!</definedName>
    <definedName name="_dofjeio" localSheetId="1" hidden="1">#REF!</definedName>
    <definedName name="_dofjeio" hidden="1">#REF!</definedName>
    <definedName name="_dopqmwe" localSheetId="1" hidden="1">#REF!</definedName>
    <definedName name="_dopqmwe" hidden="1">#REF!</definedName>
    <definedName name="_dososw" localSheetId="1" hidden="1">#REF!</definedName>
    <definedName name="_dososw" hidden="1">#REF!</definedName>
    <definedName name="_dpds" localSheetId="1" hidden="1">#REF!</definedName>
    <definedName name="_dpds" hidden="1">#REF!</definedName>
    <definedName name="_dpge" localSheetId="1" hidden="1">#REF!</definedName>
    <definedName name="_dpge" hidden="1">#REF!</definedName>
    <definedName name="_dpill" localSheetId="1" hidden="1">#REF!</definedName>
    <definedName name="_dpill" hidden="1">#REF!</definedName>
    <definedName name="_dppei" localSheetId="1" hidden="1">#REF!</definedName>
    <definedName name="_dppei" hidden="1">#REF!</definedName>
    <definedName name="_dpspdsph" localSheetId="1" hidden="1">#REF!</definedName>
    <definedName name="_dpspdsph" hidden="1">#REF!</definedName>
    <definedName name="_dreirill" localSheetId="1" hidden="1">#REF!</definedName>
    <definedName name="_dreirill" hidden="1">#REF!</definedName>
    <definedName name="_dsdoifo" localSheetId="1" hidden="1">#REF!</definedName>
    <definedName name="_dsdoifo" hidden="1">#REF!</definedName>
    <definedName name="_dsfill" localSheetId="1" hidden="1">#REF!</definedName>
    <definedName name="_dsfill" hidden="1">#REF!</definedName>
    <definedName name="_dsfioq" localSheetId="1" hidden="1">#REF!</definedName>
    <definedName name="_dsfioq" hidden="1">#REF!</definedName>
    <definedName name="_dsoixiz" localSheetId="1" hidden="1">#REF!</definedName>
    <definedName name="_dsoixiz" hidden="1">#REF!</definedName>
    <definedName name="_dspdp" localSheetId="1" hidden="1">#REF!</definedName>
    <definedName name="_dspdp" hidden="1">#REF!</definedName>
    <definedName name="_dy8ielfey" localSheetId="1" hidden="1">#REF!</definedName>
    <definedName name="_dy8ielfey" hidden="1">#REF!</definedName>
    <definedName name="_edail" localSheetId="1" hidden="1">#REF!</definedName>
    <definedName name="_edail" hidden="1">#REF!</definedName>
    <definedName name="_eddfill" localSheetId="1" hidden="1">#REF!</definedName>
    <definedName name="_eddfill" hidden="1">#REF!</definedName>
    <definedName name="_eddil" localSheetId="1" hidden="1">#REF!</definedName>
    <definedName name="_eddil" hidden="1">#REF!</definedName>
    <definedName name="_edfil" localSheetId="1" hidden="1">#REF!</definedName>
    <definedName name="_edfil" hidden="1">#REF!</definedName>
    <definedName name="_edfil2" localSheetId="1" hidden="1">#REF!</definedName>
    <definedName name="_edfil2" hidden="1">#REF!</definedName>
    <definedName name="_edield" localSheetId="1" hidden="1">#REF!</definedName>
    <definedName name="_edield" hidden="1">#REF!</definedName>
    <definedName name="_edkfoidoi" localSheetId="1" hidden="1">#REF!</definedName>
    <definedName name="_edkfoidoi" hidden="1">#REF!</definedName>
    <definedName name="_eeffil3" localSheetId="1" hidden="1">#REF!</definedName>
    <definedName name="_eeffil3" hidden="1">#REF!</definedName>
    <definedName name="_eeill" localSheetId="1" hidden="1">#REF!</definedName>
    <definedName name="_eeill" hidden="1">#REF!</definedName>
    <definedName name="_efdcil" localSheetId="1" hidden="1">#REF!</definedName>
    <definedName name="_efdcil" hidden="1">#REF!</definedName>
    <definedName name="_efefea" localSheetId="1" hidden="1">#REF!</definedName>
    <definedName name="_efefea" hidden="1">#REF!</definedName>
    <definedName name="_efefeapq" localSheetId="1" hidden="1">#REF!</definedName>
    <definedName name="_efefeapq" hidden="1">#REF!</definedName>
    <definedName name="_efefeif" localSheetId="1" hidden="1">#REF!</definedName>
    <definedName name="_efefeif" hidden="1">#REF!</definedName>
    <definedName name="_efefk" localSheetId="1" hidden="1">#REF!</definedName>
    <definedName name="_efefk" hidden="1">#REF!</definedName>
    <definedName name="_effw" localSheetId="1" hidden="1">#REF!</definedName>
    <definedName name="_effw" hidden="1">#REF!</definedName>
    <definedName name="_efil" localSheetId="1" hidden="1">#REF!</definedName>
    <definedName name="_efil" hidden="1">#REF!</definedName>
    <definedName name="_efil2" localSheetId="1" hidden="1">#REF!</definedName>
    <definedName name="_efil2" hidden="1">#REF!</definedName>
    <definedName name="_efila" localSheetId="1" hidden="1">#REF!</definedName>
    <definedName name="_efila" hidden="1">#REF!</definedName>
    <definedName name="_efile" localSheetId="1" hidden="1">#REF!</definedName>
    <definedName name="_efile" hidden="1">#REF!</definedName>
    <definedName name="_eflila" localSheetId="1" hidden="1">#REF!</definedName>
    <definedName name="_eflila" hidden="1">#REF!</definedName>
    <definedName name="_efoiejfeoi" localSheetId="1" hidden="1">#REF!</definedName>
    <definedName name="_efoiejfeoi" hidden="1">#REF!</definedName>
    <definedName name="_efril" localSheetId="1" hidden="1">#REF!</definedName>
    <definedName name="_efril" hidden="1">#REF!</definedName>
    <definedName name="_efrilla" localSheetId="1" hidden="1">#REF!</definedName>
    <definedName name="_efrilla" hidden="1">#REF!</definedName>
    <definedName name="_eiafl" localSheetId="1" hidden="1">#REF!</definedName>
    <definedName name="_eiafl" hidden="1">#REF!</definedName>
    <definedName name="_eiffel" localSheetId="1" hidden="1">#REF!</definedName>
    <definedName name="_eiffel" hidden="1">#REF!</definedName>
    <definedName name="_eifiefoi" localSheetId="1" hidden="1">#REF!</definedName>
    <definedName name="_eifiefoi" hidden="1">#REF!</definedName>
    <definedName name="_eififi09" localSheetId="1" hidden="1">#REF!</definedName>
    <definedName name="_eififi09" hidden="1">#REF!</definedName>
    <definedName name="_eiflweil" localSheetId="1" hidden="1">#REF!</definedName>
    <definedName name="_eiflweil" hidden="1">#REF!</definedName>
    <definedName name="_eifoewf" localSheetId="1" hidden="1">#REF!</definedName>
    <definedName name="_eifoewf" hidden="1">#REF!</definedName>
    <definedName name="_eifugil" localSheetId="1" hidden="1">#REF!</definedName>
    <definedName name="_eifugil" hidden="1">#REF!</definedName>
    <definedName name="_eiifeo" localSheetId="1" hidden="1">#REF!</definedName>
    <definedName name="_eiifeo" hidden="1">#REF!</definedName>
    <definedName name="_eiil" localSheetId="1" hidden="1">#REF!</definedName>
    <definedName name="_eiil" hidden="1">#REF!</definedName>
    <definedName name="_eiill" localSheetId="1" hidden="1">#REF!</definedName>
    <definedName name="_eiill" hidden="1">#REF!</definedName>
    <definedName name="_eill" localSheetId="1" hidden="1">#REF!</definedName>
    <definedName name="_eill" hidden="1">#REF!</definedName>
    <definedName name="_eilwwl" localSheetId="1" hidden="1">#REF!</definedName>
    <definedName name="_eilwwl" hidden="1">#REF!</definedName>
    <definedName name="_eiofoiewoi" localSheetId="1" hidden="1">#REF!</definedName>
    <definedName name="_eiofoiewoi" hidden="1">#REF!</definedName>
    <definedName name="_eiofoifoi" localSheetId="1" hidden="1">#REF!</definedName>
    <definedName name="_eiofoifoi" hidden="1">#REF!</definedName>
    <definedName name="_eiol" localSheetId="1" hidden="1">#REF!</definedName>
    <definedName name="_eiol" hidden="1">#REF!</definedName>
    <definedName name="_eiolli" localSheetId="1" hidden="1">#REF!</definedName>
    <definedName name="_eiolli" hidden="1">#REF!</definedName>
    <definedName name="_eiowfp" localSheetId="1" hidden="1">#REF!</definedName>
    <definedName name="_eiowfp" hidden="1">#REF!</definedName>
    <definedName name="_eireoi" localSheetId="1" hidden="1">#REF!</definedName>
    <definedName name="_eireoi" hidden="1">#REF!</definedName>
    <definedName name="_eiroifo" localSheetId="1" hidden="1">#REF!</definedName>
    <definedName name="_eiroifo" hidden="1">#REF!</definedName>
    <definedName name="_eiwioqug" localSheetId="1" hidden="1">#REF!</definedName>
    <definedName name="_eiwioqug" hidden="1">#REF!</definedName>
    <definedName name="_eiwofil" localSheetId="1" hidden="1">#REF!</definedName>
    <definedName name="_eiwofil" hidden="1">#REF!</definedName>
    <definedName name="_eiwofka" localSheetId="1" hidden="1">#REF!</definedName>
    <definedName name="_eiwofka" hidden="1">#REF!</definedName>
    <definedName name="_eiwoflsd" localSheetId="1" hidden="1">#REF!</definedName>
    <definedName name="_eiwoflsd" hidden="1">#REF!</definedName>
    <definedName name="_eiwowe32" localSheetId="1" hidden="1">#REF!</definedName>
    <definedName name="_eiwowe32" hidden="1">#REF!</definedName>
    <definedName name="_eizo" localSheetId="1" hidden="1">#REF!</definedName>
    <definedName name="_eizo" hidden="1">#REF!</definedName>
    <definedName name="_ekdo" localSheetId="1" hidden="1">#REF!</definedName>
    <definedName name="_ekdo" hidden="1">#REF!</definedName>
    <definedName name="_ekfjefoie" localSheetId="1" hidden="1">#REF!</definedName>
    <definedName name="_ekfjefoie" hidden="1">#REF!</definedName>
    <definedName name="_ekiwewoiweo" localSheetId="1" hidden="1">#REF!</definedName>
    <definedName name="_ekiwewoiweo" hidden="1">#REF!</definedName>
    <definedName name="_ekofok" localSheetId="1" hidden="1">#REF!</definedName>
    <definedName name="_ekofok" hidden="1">#REF!</definedName>
    <definedName name="_ekqge" localSheetId="1" hidden="1">#REF!</definedName>
    <definedName name="_ekqge" hidden="1">#REF!</definedName>
    <definedName name="_ekrieoi" localSheetId="1" hidden="1">#REF!</definedName>
    <definedName name="_ekrieoi" hidden="1">#REF!</definedName>
    <definedName name="_eoeoewow" localSheetId="1" hidden="1">#REF!</definedName>
    <definedName name="_eoeoewow" hidden="1">#REF!</definedName>
    <definedName name="_eofoweo" localSheetId="1" hidden="1">#REF!</definedName>
    <definedName name="_eofoweo" hidden="1">#REF!</definedName>
    <definedName name="_eofzdk" localSheetId="1" hidden="1">#REF!</definedName>
    <definedName name="_eofzdk" hidden="1">#REF!</definedName>
    <definedName name="_eoifweoifeo" localSheetId="1" hidden="1">#REF!</definedName>
    <definedName name="_eoifweoifeo" hidden="1">#REF!</definedName>
    <definedName name="_eoiw9" localSheetId="1" hidden="1">#REF!</definedName>
    <definedName name="_eoiw9" hidden="1">#REF!</definedName>
    <definedName name="_epepek" localSheetId="1" hidden="1">#REF!</definedName>
    <definedName name="_epepek" hidden="1">#REF!</definedName>
    <definedName name="_eppeox" localSheetId="1" hidden="1">#REF!</definedName>
    <definedName name="_eppeox" hidden="1">#REF!</definedName>
    <definedName name="_epqsk" localSheetId="1" hidden="1">#REF!</definedName>
    <definedName name="_epqsk" hidden="1">#REF!</definedName>
    <definedName name="_epqzazkd" localSheetId="1" hidden="1">#REF!</definedName>
    <definedName name="_epqzazkd" hidden="1">#REF!</definedName>
    <definedName name="_eqed" localSheetId="1" hidden="1">#REF!</definedName>
    <definedName name="_eqed" hidden="1">#REF!</definedName>
    <definedName name="_erfeil" localSheetId="1" hidden="1">#REF!</definedName>
    <definedName name="_erfeil" hidden="1">#REF!</definedName>
    <definedName name="_erffe" localSheetId="1" hidden="1">#REF!</definedName>
    <definedName name="_erffe" hidden="1">#REF!</definedName>
    <definedName name="_eridl" localSheetId="1" hidden="1">#REF!</definedName>
    <definedName name="_eridl" hidden="1">#REF!</definedName>
    <definedName name="_erie" localSheetId="1" hidden="1">#REF!</definedName>
    <definedName name="_erie" hidden="1">#REF!</definedName>
    <definedName name="_eriflffl" localSheetId="1" hidden="1">#REF!</definedName>
    <definedName name="_eriflffl" hidden="1">#REF!</definedName>
    <definedName name="_erilff" localSheetId="1" hidden="1">#REF!</definedName>
    <definedName name="_erilff" hidden="1">#REF!</definedName>
    <definedName name="_erill" localSheetId="1" hidden="1">#REF!</definedName>
    <definedName name="_erill" hidden="1">#REF!</definedName>
    <definedName name="_erilseil" localSheetId="1" hidden="1">#REF!</definedName>
    <definedName name="_erilseil" hidden="1">#REF!</definedName>
    <definedName name="_eriwl" localSheetId="1" hidden="1">#REF!</definedName>
    <definedName name="_eriwl" hidden="1">#REF!</definedName>
    <definedName name="_ernill" localSheetId="1" hidden="1">#REF!</definedName>
    <definedName name="_ernill" hidden="1">#REF!</definedName>
    <definedName name="_errza" localSheetId="1" hidden="1">#REF!</definedName>
    <definedName name="_errza" hidden="1">#REF!</definedName>
    <definedName name="_ervil" localSheetId="1" hidden="1">#REF!</definedName>
    <definedName name="_ervil" hidden="1">#REF!</definedName>
    <definedName name="_erwaaz" localSheetId="1" hidden="1">#REF!</definedName>
    <definedName name="_erwaaz" hidden="1">#REF!</definedName>
    <definedName name="_etkill" localSheetId="1" hidden="1">#REF!</definedName>
    <definedName name="_etkill" hidden="1">#REF!</definedName>
    <definedName name="_eudifil" localSheetId="1" hidden="1">#REF!</definedName>
    <definedName name="_eudifil" hidden="1">#REF!</definedName>
    <definedName name="_eweilld" localSheetId="1" hidden="1">#REF!</definedName>
    <definedName name="_eweilld" hidden="1">#REF!</definedName>
    <definedName name="_eweirfl" localSheetId="1" hidden="1">#REF!</definedName>
    <definedName name="_eweirfl" hidden="1">#REF!</definedName>
    <definedName name="_ewivio" localSheetId="1" hidden="1">#REF!</definedName>
    <definedName name="_ewivio" hidden="1">#REF!</definedName>
    <definedName name="_eww09r0" localSheetId="1" hidden="1">#REF!</definedName>
    <definedName name="_eww09r0" hidden="1">#REF!</definedName>
    <definedName name="_faeil" localSheetId="1" hidden="1">#REF!</definedName>
    <definedName name="_faeil" hidden="1">#REF!</definedName>
    <definedName name="_faeill" localSheetId="1" hidden="1">#REF!</definedName>
    <definedName name="_faeill" hidden="1">#REF!</definedName>
    <definedName name="_faeqil" localSheetId="1" hidden="1">#REF!</definedName>
    <definedName name="_faeqil" hidden="1">#REF!</definedName>
    <definedName name="_faiel" localSheetId="1" hidden="1">#REF!</definedName>
    <definedName name="_faiel" hidden="1">#REF!</definedName>
    <definedName name="_faielfiefli" localSheetId="1" hidden="1">#REF!</definedName>
    <definedName name="_faielfiefli" hidden="1">#REF!</definedName>
    <definedName name="_fail" localSheetId="1" hidden="1">#REF!</definedName>
    <definedName name="_fail" hidden="1">#REF!</definedName>
    <definedName name="_fail2" localSheetId="1" hidden="1">#REF!</definedName>
    <definedName name="_fail2" hidden="1">#REF!</definedName>
    <definedName name="_failed" localSheetId="1" hidden="1">#REF!</definedName>
    <definedName name="_failed" hidden="1">#REF!</definedName>
    <definedName name="_failee3" localSheetId="1" hidden="1">#REF!</definedName>
    <definedName name="_failee3" hidden="1">#REF!</definedName>
    <definedName name="_faill" localSheetId="1" hidden="1">#REF!</definedName>
    <definedName name="_faill" hidden="1">#REF!</definedName>
    <definedName name="_fall" localSheetId="1" hidden="1">#REF!</definedName>
    <definedName name="_fall" hidden="1">#REF!</definedName>
    <definedName name="_fbill" localSheetId="1" hidden="1">#REF!</definedName>
    <definedName name="_fbill" hidden="1">#REF!</definedName>
    <definedName name="_fcill" localSheetId="1" hidden="1">#REF!</definedName>
    <definedName name="_fcill" hidden="1">#REF!</definedName>
    <definedName name="_fdafail" localSheetId="1" hidden="1">#REF!</definedName>
    <definedName name="_fdafail" hidden="1">#REF!</definedName>
    <definedName name="_fdffe" localSheetId="1" hidden="1">#REF!</definedName>
    <definedName name="_fdffe" hidden="1">#REF!</definedName>
    <definedName name="_fdfil" localSheetId="1" hidden="1">#REF!</definedName>
    <definedName name="_fdfil" hidden="1">#REF!</definedName>
    <definedName name="_fdgil" localSheetId="1" hidden="1">#REF!</definedName>
    <definedName name="_fdgil" hidden="1">#REF!</definedName>
    <definedName name="_fdiaielfl" localSheetId="1" hidden="1">#REF!</definedName>
    <definedName name="_fdiaielfl" hidden="1">#REF!</definedName>
    <definedName name="_fdidfivli" localSheetId="1" hidden="1">#REF!</definedName>
    <definedName name="_fdidfivli" hidden="1">#REF!</definedName>
    <definedName name="_fdifdll" localSheetId="1" hidden="1">#REF!</definedName>
    <definedName name="_fdifdll" hidden="1">#REF!</definedName>
    <definedName name="_fdill" localSheetId="1" hidden="1">#REF!</definedName>
    <definedName name="_fdill" hidden="1">#REF!</definedName>
    <definedName name="_fdk" localSheetId="1" hidden="1">#REF!</definedName>
    <definedName name="_fdk" hidden="1">#REF!</definedName>
    <definedName name="_fe03l" localSheetId="1" hidden="1">#REF!</definedName>
    <definedName name="_fe03l" hidden="1">#REF!</definedName>
    <definedName name="_feaail" localSheetId="1" hidden="1">#REF!</definedName>
    <definedName name="_feaail" hidden="1">#REF!</definedName>
    <definedName name="_feaill" localSheetId="1" hidden="1">#REF!</definedName>
    <definedName name="_feaill" hidden="1">#REF!</definedName>
    <definedName name="_fedeil" localSheetId="1" hidden="1">#REF!</definedName>
    <definedName name="_fedeil" hidden="1">#REF!</definedName>
    <definedName name="_fediil" localSheetId="1" hidden="1">#REF!</definedName>
    <definedName name="_fediil" hidden="1">#REF!</definedName>
    <definedName name="_fee93l" localSheetId="1" hidden="1">#REF!</definedName>
    <definedName name="_fee93l" hidden="1">#REF!</definedName>
    <definedName name="_feekfkl" localSheetId="1" hidden="1">#REF!</definedName>
    <definedName name="_feekfkl" hidden="1">#REF!</definedName>
    <definedName name="_feeri" localSheetId="1" hidden="1">#REF!</definedName>
    <definedName name="_feeri" hidden="1">#REF!</definedName>
    <definedName name="_feerirl" localSheetId="1" hidden="1">#REF!</definedName>
    <definedName name="_feerirl" hidden="1">#REF!</definedName>
    <definedName name="_fefdwil" localSheetId="1" hidden="1">#REF!</definedName>
    <definedName name="_fefdwil" hidden="1">#REF!</definedName>
    <definedName name="_fefe" localSheetId="1" hidden="1">#REF!</definedName>
    <definedName name="_fefe" hidden="1">#REF!</definedName>
    <definedName name="_fefeill" localSheetId="1" hidden="1">#REF!</definedName>
    <definedName name="_fefeill" hidden="1">#REF!</definedName>
    <definedName name="_fefek" localSheetId="1" hidden="1">#REF!</definedName>
    <definedName name="_fefek" hidden="1">#REF!</definedName>
    <definedName name="_fefiiss" localSheetId="1" hidden="1">#REF!</definedName>
    <definedName name="_fefiiss" hidden="1">#REF!</definedName>
    <definedName name="_fefil2" localSheetId="1" hidden="1">#REF!</definedName>
    <definedName name="_fefil2" hidden="1">#REF!</definedName>
    <definedName name="_fefiwll" localSheetId="1" hidden="1">#REF!</definedName>
    <definedName name="_fefiwll" hidden="1">#REF!</definedName>
    <definedName name="_fefiwo2" localSheetId="1" hidden="1">#REF!</definedName>
    <definedName name="_fefiwo2" hidden="1">#REF!</definedName>
    <definedName name="_fefkdgil" localSheetId="1" hidden="1">#REF!</definedName>
    <definedName name="_fefkdgil" hidden="1">#REF!</definedName>
    <definedName name="_fei2" localSheetId="1" hidden="1">#REF!</definedName>
    <definedName name="_fei2" hidden="1">#REF!</definedName>
    <definedName name="_fei2sl" localSheetId="1" hidden="1">#REF!</definedName>
    <definedName name="_fei2sl" hidden="1">#REF!</definedName>
    <definedName name="_feifez" localSheetId="1" hidden="1">#REF!</definedName>
    <definedName name="_feifez" hidden="1">#REF!</definedName>
    <definedName name="_feifl" localSheetId="1" hidden="1">#REF!</definedName>
    <definedName name="_feifl" hidden="1">#REF!</definedName>
    <definedName name="_feifle2" localSheetId="1" hidden="1">#REF!</definedName>
    <definedName name="_feifle2" hidden="1">#REF!</definedName>
    <definedName name="_feiiidf" localSheetId="1" hidden="1">#REF!</definedName>
    <definedName name="_feiiidf" hidden="1">#REF!</definedName>
    <definedName name="_feiiql" localSheetId="1" hidden="1">#REF!</definedName>
    <definedName name="_feiiql" hidden="1">#REF!</definedName>
    <definedName name="_feiiweil" localSheetId="1" hidden="1">#REF!</definedName>
    <definedName name="_feiiweil" hidden="1">#REF!</definedName>
    <definedName name="_feil" localSheetId="1" hidden="1">#REF!</definedName>
    <definedName name="_feil" hidden="1">#REF!</definedName>
    <definedName name="_feil2" localSheetId="1" hidden="1">#REF!</definedName>
    <definedName name="_feil2" hidden="1">#REF!</definedName>
    <definedName name="_feil3" localSheetId="1" hidden="1">#REF!</definedName>
    <definedName name="_feil3" hidden="1">#REF!</definedName>
    <definedName name="_feil33" localSheetId="1" hidden="1">#REF!</definedName>
    <definedName name="_feil33" hidden="1">#REF!</definedName>
    <definedName name="_feild" localSheetId="1" hidden="1">#REF!</definedName>
    <definedName name="_feild" hidden="1">#REF!</definedName>
    <definedName name="_feildz" localSheetId="1" hidden="1">#REF!</definedName>
    <definedName name="_feildz" hidden="1">#REF!</definedName>
    <definedName name="_feilf" localSheetId="1" hidden="1">#REF!</definedName>
    <definedName name="_feilf" hidden="1">#REF!</definedName>
    <definedName name="_feilff" localSheetId="1" hidden="1">#REF!</definedName>
    <definedName name="_feilff" hidden="1">#REF!</definedName>
    <definedName name="_feilfz" localSheetId="1" hidden="1">#REF!</definedName>
    <definedName name="_feilfz" hidden="1">#REF!</definedName>
    <definedName name="_feilli2" localSheetId="1" hidden="1">#REF!</definedName>
    <definedName name="_feilli2" hidden="1">#REF!</definedName>
    <definedName name="_feillw" localSheetId="1" hidden="1">#REF!</definedName>
    <definedName name="_feillw" hidden="1">#REF!</definedName>
    <definedName name="_feilsaz" localSheetId="1" hidden="1">#REF!</definedName>
    <definedName name="_feilsaz" hidden="1">#REF!</definedName>
    <definedName name="_feilsd" localSheetId="1" hidden="1">#REF!</definedName>
    <definedName name="_feilsd" hidden="1">#REF!</definedName>
    <definedName name="_feilss2" localSheetId="1" hidden="1">#REF!</definedName>
    <definedName name="_feilss2" hidden="1">#REF!</definedName>
    <definedName name="_feilsse" localSheetId="1" hidden="1">#REF!</definedName>
    <definedName name="_feilsse" hidden="1">#REF!</definedName>
    <definedName name="_feilza" localSheetId="1" hidden="1">#REF!</definedName>
    <definedName name="_feilza" hidden="1">#REF!</definedName>
    <definedName name="_felle" localSheetId="1" hidden="1">#REF!</definedName>
    <definedName name="_felle" hidden="1">#REF!</definedName>
    <definedName name="_feoifif" localSheetId="1" hidden="1">#REF!</definedName>
    <definedName name="_feoifif" hidden="1">#REF!</definedName>
    <definedName name="_feoiio2z" localSheetId="1" hidden="1">#REF!</definedName>
    <definedName name="_feoiio2z" hidden="1">#REF!</definedName>
    <definedName name="_feoijfoij" localSheetId="1" hidden="1">#REF!</definedName>
    <definedName name="_feoijfoij" hidden="1">#REF!</definedName>
    <definedName name="_feopw" localSheetId="1" hidden="1">#REF!</definedName>
    <definedName name="_feopw" hidden="1">#REF!</definedName>
    <definedName name="_feoq2" localSheetId="1" hidden="1">#REF!</definedName>
    <definedName name="_feoq2" hidden="1">#REF!</definedName>
    <definedName name="_feoqi2z" localSheetId="1" hidden="1">#REF!</definedName>
    <definedName name="_feoqi2z" hidden="1">#REF!</definedName>
    <definedName name="_fereils" localSheetId="1" hidden="1">#REF!</definedName>
    <definedName name="_fereils" hidden="1">#REF!</definedName>
    <definedName name="_ferereril" localSheetId="1" hidden="1">#REF!</definedName>
    <definedName name="_ferereril" hidden="1">#REF!</definedName>
    <definedName name="_fesdil" localSheetId="1" hidden="1">#REF!</definedName>
    <definedName name="_fesdil" hidden="1">#REF!</definedName>
    <definedName name="_feseils" localSheetId="1" hidden="1">#REF!</definedName>
    <definedName name="_feseils" hidden="1">#REF!</definedName>
    <definedName name="_fesil" localSheetId="1" hidden="1">#REF!</definedName>
    <definedName name="_fesil" hidden="1">#REF!</definedName>
    <definedName name="_ffddl" localSheetId="1" hidden="1">#REF!</definedName>
    <definedName name="_ffddl" hidden="1">#REF!</definedName>
    <definedName name="_ffddlz" localSheetId="1" hidden="1">#REF!</definedName>
    <definedName name="_ffddlz" hidden="1">#REF!</definedName>
    <definedName name="_ffeeiil2" localSheetId="1" hidden="1">#REF!</definedName>
    <definedName name="_ffeeiil2" hidden="1">#REF!</definedName>
    <definedName name="_ffefil3" localSheetId="1" hidden="1">#REF!</definedName>
    <definedName name="_ffefil3" hidden="1">#REF!</definedName>
    <definedName name="_ffeiile" localSheetId="1" hidden="1">#REF!</definedName>
    <definedName name="_ffeiile" hidden="1">#REF!</definedName>
    <definedName name="_ffeil" localSheetId="1" hidden="1">#REF!</definedName>
    <definedName name="_ffeil" hidden="1">#REF!</definedName>
    <definedName name="_ffeil2" localSheetId="1" hidden="1">#REF!</definedName>
    <definedName name="_ffeil2" hidden="1">#REF!</definedName>
    <definedName name="_ffeilol" localSheetId="1" hidden="1">#REF!</definedName>
    <definedName name="_ffeilol" hidden="1">#REF!</definedName>
    <definedName name="_ffeilssl" localSheetId="1" hidden="1">#REF!</definedName>
    <definedName name="_ffeilssl" hidden="1">#REF!</definedName>
    <definedName name="_ffeilz" localSheetId="1" hidden="1">#REF!</definedName>
    <definedName name="_ffeilz" hidden="1">#REF!</definedName>
    <definedName name="_ffeipe" localSheetId="1" hidden="1">#REF!</definedName>
    <definedName name="_ffeipe" hidden="1">#REF!</definedName>
    <definedName name="_ffiill" localSheetId="1" hidden="1">#REF!</definedName>
    <definedName name="_ffiill" hidden="1">#REF!</definedName>
    <definedName name="_ffiilz" localSheetId="1" hidden="1">#REF!</definedName>
    <definedName name="_ffiilz" hidden="1">#REF!</definedName>
    <definedName name="_ffilez" localSheetId="1" hidden="1">#REF!</definedName>
    <definedName name="_ffilez" hidden="1">#REF!</definedName>
    <definedName name="_ffill" localSheetId="1" hidden="1">#REF!</definedName>
    <definedName name="_ffill" hidden="1">#REF!</definedName>
    <definedName name="_ffkefe" localSheetId="1" hidden="1">#REF!</definedName>
    <definedName name="_ffkefe" hidden="1">#REF!</definedName>
    <definedName name="_fgegeil" localSheetId="1" hidden="1">#REF!</definedName>
    <definedName name="_fgegeil" hidden="1">#REF!</definedName>
    <definedName name="_ficil2" localSheetId="1" hidden="1">#REF!</definedName>
    <definedName name="_ficil2" hidden="1">#REF!</definedName>
    <definedName name="_ficil2z" localSheetId="1" hidden="1">#REF!</definedName>
    <definedName name="_ficil2z" hidden="1">#REF!</definedName>
    <definedName name="_fidoifdoi" localSheetId="1" hidden="1">#REF!</definedName>
    <definedName name="_fidoifdoi" hidden="1">#REF!</definedName>
    <definedName name="_fieeli" localSheetId="1" hidden="1">#REF!</definedName>
    <definedName name="_fieeli" hidden="1">#REF!</definedName>
    <definedName name="_fiefie" localSheetId="1" hidden="1">#REF!</definedName>
    <definedName name="_fiefie" hidden="1">#REF!</definedName>
    <definedName name="_fiefiel" localSheetId="1" hidden="1">#REF!</definedName>
    <definedName name="_fiefiel" hidden="1">#REF!</definedName>
    <definedName name="_fiefieli3" localSheetId="1" hidden="1">#REF!</definedName>
    <definedName name="_fiefieli3" hidden="1">#REF!</definedName>
    <definedName name="_fiefieofo3" localSheetId="1" hidden="1">#REF!</definedName>
    <definedName name="_fiefieofo3" hidden="1">#REF!</definedName>
    <definedName name="_fiefiol" localSheetId="1" hidden="1">#REF!</definedName>
    <definedName name="_fiefiol" hidden="1">#REF!</definedName>
    <definedName name="_fiefl3" localSheetId="1" hidden="1">#REF!</definedName>
    <definedName name="_fiefl3" hidden="1">#REF!</definedName>
    <definedName name="_fieflefi" localSheetId="1" hidden="1">#REF!</definedName>
    <definedName name="_fieflefi" hidden="1">#REF!</definedName>
    <definedName name="_fieflilsz" localSheetId="1" hidden="1">#REF!</definedName>
    <definedName name="_fieflilsz" hidden="1">#REF!</definedName>
    <definedName name="_fieflwsz" localSheetId="1" hidden="1">#REF!</definedName>
    <definedName name="_fieflwsz" hidden="1">#REF!</definedName>
    <definedName name="_fiefoeieil" localSheetId="1" hidden="1">#REF!</definedName>
    <definedName name="_fiefoeieil" hidden="1">#REF!</definedName>
    <definedName name="_fiefoieoi" localSheetId="1" hidden="1">#REF!</definedName>
    <definedName name="_fiefoieoi" hidden="1">#REF!</definedName>
    <definedName name="_fiei" localSheetId="1" hidden="1">#REF!</definedName>
    <definedName name="_fiei" hidden="1">#REF!</definedName>
    <definedName name="_fieige" localSheetId="1" hidden="1">#REF!</definedName>
    <definedName name="_fieige" hidden="1">#REF!</definedName>
    <definedName name="_fieiogjmml" localSheetId="1" hidden="1">#REF!</definedName>
    <definedName name="_fieiogjmml" hidden="1">#REF!</definedName>
    <definedName name="_fiel" localSheetId="1" hidden="1">#REF!</definedName>
    <definedName name="_fiel" hidden="1">#REF!</definedName>
    <definedName name="_fielef2" localSheetId="1" hidden="1">#REF!</definedName>
    <definedName name="_fielef2" hidden="1">#REF!</definedName>
    <definedName name="_fielfci" localSheetId="1" hidden="1">#REF!</definedName>
    <definedName name="_fielfci" hidden="1">#REF!</definedName>
    <definedName name="_fielfld" localSheetId="1" hidden="1">#REF!</definedName>
    <definedName name="_fielfld" hidden="1">#REF!</definedName>
    <definedName name="_fielifli" localSheetId="1" hidden="1">#REF!</definedName>
    <definedName name="_fielifli" hidden="1">#REF!</definedName>
    <definedName name="_fielifwle2" localSheetId="1" hidden="1">#REF!</definedName>
    <definedName name="_fielifwle2" hidden="1">#REF!</definedName>
    <definedName name="_fiell" localSheetId="1" hidden="1">#REF!</definedName>
    <definedName name="_fiell" hidden="1">#REF!</definedName>
    <definedName name="_fiellz" localSheetId="1" hidden="1">#REF!</definedName>
    <definedName name="_fiellz" hidden="1">#REF!</definedName>
    <definedName name="_fieoss" localSheetId="1" hidden="1">#REF!</definedName>
    <definedName name="_fieoss" hidden="1">#REF!</definedName>
    <definedName name="_fieoz" localSheetId="1" hidden="1">#REF!</definedName>
    <definedName name="_fieoz" hidden="1">#REF!</definedName>
    <definedName name="_fiieiove" localSheetId="1" hidden="1">#REF!</definedName>
    <definedName name="_fiieiove" hidden="1">#REF!</definedName>
    <definedName name="_fiioeo3" localSheetId="1" hidden="1">#REF!</definedName>
    <definedName name="_fiioeo3" hidden="1">#REF!</definedName>
    <definedName name="_Fil" localSheetId="1" hidden="1">#REF!</definedName>
    <definedName name="_Fil" hidden="1">#REF!</definedName>
    <definedName name="_fil2" localSheetId="1" hidden="1">#REF!</definedName>
    <definedName name="_fil2" hidden="1">#REF!</definedName>
    <definedName name="_fil3" localSheetId="1" hidden="1">#REF!</definedName>
    <definedName name="_fil3" hidden="1">#REF!</definedName>
    <definedName name="_file2" localSheetId="1" hidden="1">#REF!</definedName>
    <definedName name="_file2" hidden="1">#REF!</definedName>
    <definedName name="_filell2" localSheetId="1" hidden="1">#REF!</definedName>
    <definedName name="_filell2" hidden="1">#REF!</definedName>
    <definedName name="_filezz" localSheetId="1" hidden="1">#REF!</definedName>
    <definedName name="_filezz" hidden="1">#REF!</definedName>
    <definedName name="_Fill" localSheetId="1" hidden="1">#REF!</definedName>
    <definedName name="_Fill" hidden="1">#REF!</definedName>
    <definedName name="_fill1" localSheetId="1" hidden="1">#REF!</definedName>
    <definedName name="_fill1" hidden="1">#REF!</definedName>
    <definedName name="_fill2" localSheetId="1" hidden="1">#REF!</definedName>
    <definedName name="_fill2" hidden="1">#REF!</definedName>
    <definedName name="_Fill23" localSheetId="1" hidden="1">#REF!</definedName>
    <definedName name="_Fill23" hidden="1">#REF!</definedName>
    <definedName name="_fill3" localSheetId="1" hidden="1">#REF!</definedName>
    <definedName name="_fill3" hidden="1">#REF!</definedName>
    <definedName name="_fille" localSheetId="1" hidden="1">#REF!</definedName>
    <definedName name="_fille" hidden="1">#REF!</definedName>
    <definedName name="_fills" localSheetId="1" hidden="1">#REF!</definedName>
    <definedName name="_fills" hidden="1">#REF!</definedName>
    <definedName name="_filoodez" localSheetId="1" hidden="1">#REF!</definedName>
    <definedName name="_filoodez" hidden="1">#REF!</definedName>
    <definedName name="_xlnm._FilterDatabase" localSheetId="1" hidden="1">#REF!</definedName>
    <definedName name="_xlnm._FilterDatabase" hidden="1">#REF!</definedName>
    <definedName name="_fiooe" localSheetId="1" hidden="1">#REF!</definedName>
    <definedName name="_fiooe" hidden="1">#REF!</definedName>
    <definedName name="_fiqoek" localSheetId="1" hidden="1">#REF!</definedName>
    <definedName name="_fiqoek" hidden="1">#REF!</definedName>
    <definedName name="_fiqpziem" localSheetId="1" hidden="1">#REF!</definedName>
    <definedName name="_fiqpziem" hidden="1">#REF!</definedName>
    <definedName name="_fjnfqip" localSheetId="1" hidden="1">#REF!</definedName>
    <definedName name="_fjnfqip" hidden="1">#REF!</definedName>
    <definedName name="_fjowo" localSheetId="1" hidden="1">#REF!</definedName>
    <definedName name="_fjowo" hidden="1">#REF!</definedName>
    <definedName name="_fkdfie3" localSheetId="1" hidden="1">#REF!</definedName>
    <definedName name="_fkdfie3" hidden="1">#REF!</definedName>
    <definedName name="_fkefie" localSheetId="1" hidden="1">#REF!</definedName>
    <definedName name="_fkefie" hidden="1">#REF!</definedName>
    <definedName name="_fkefilel" localSheetId="1" hidden="1">#REF!</definedName>
    <definedName name="_fkefilel" hidden="1">#REF!</definedName>
    <definedName name="_fkeifeil" localSheetId="1" hidden="1">#REF!</definedName>
    <definedName name="_fkeifeil" hidden="1">#REF!</definedName>
    <definedName name="_fkekfe" localSheetId="1" hidden="1">#REF!</definedName>
    <definedName name="_fkekfe" hidden="1">#REF!</definedName>
    <definedName name="_fkldfifewo" localSheetId="1" hidden="1">#REF!</definedName>
    <definedName name="_fkldfifewo" hidden="1">#REF!</definedName>
    <definedName name="_fkvviil" localSheetId="1" hidden="1">#REF!</definedName>
    <definedName name="_fkvviil" hidden="1">#REF!</definedName>
    <definedName name="_fldflei" localSheetId="1" hidden="1">#REF!</definedName>
    <definedName name="_fldflei" hidden="1">#REF!</definedName>
    <definedName name="_flelflei" localSheetId="1" hidden="1">#REF!</definedName>
    <definedName name="_flelflei" hidden="1">#REF!</definedName>
    <definedName name="_flfilf" localSheetId="1" hidden="1">#REF!</definedName>
    <definedName name="_flfilf" hidden="1">#REF!</definedName>
    <definedName name="_fll2" localSheetId="1" hidden="1">#REF!</definedName>
    <definedName name="_fll2" hidden="1">#REF!</definedName>
    <definedName name="_flle2i" localSheetId="1" hidden="1">#REF!</definedName>
    <definedName name="_flle2i" hidden="1">#REF!</definedName>
    <definedName name="_floooccz" localSheetId="1" hidden="1">#REF!</definedName>
    <definedName name="_floooccz" hidden="1">#REF!</definedName>
    <definedName name="_fmikill" localSheetId="1" hidden="1">#REF!</definedName>
    <definedName name="_fmikill" hidden="1">#REF!</definedName>
    <definedName name="_fneflkef" localSheetId="1" hidden="1">#REF!</definedName>
    <definedName name="_fneflkef" hidden="1">#REF!</definedName>
    <definedName name="_foewoifoi" localSheetId="1" hidden="1">#REF!</definedName>
    <definedName name="_foewoifoi" hidden="1">#REF!</definedName>
    <definedName name="_foieoeil" localSheetId="1" hidden="1">#REF!</definedName>
    <definedName name="_foieoeil" hidden="1">#REF!</definedName>
    <definedName name="_fpeepdck" localSheetId="1" hidden="1">#REF!</definedName>
    <definedName name="_fpeepdck" hidden="1">#REF!</definedName>
    <definedName name="_fpefpeif" localSheetId="1" hidden="1">#REF!</definedName>
    <definedName name="_fpefpeif" hidden="1">#REF!</definedName>
    <definedName name="_fpfpil" localSheetId="1" hidden="1">#REF!</definedName>
    <definedName name="_fpfpil" hidden="1">#REF!</definedName>
    <definedName name="_fpief" localSheetId="1" hidden="1">#REF!</definedName>
    <definedName name="_fpief" hidden="1">#REF!</definedName>
    <definedName name="_fqeoedl" localSheetId="1" hidden="1">#REF!</definedName>
    <definedName name="_fqeoedl" hidden="1">#REF!</definedName>
    <definedName name="_fqiel22" localSheetId="1" hidden="1">#REF!</definedName>
    <definedName name="_fqiel22" hidden="1">#REF!</definedName>
    <definedName name="_freri" localSheetId="1" hidden="1">#REF!</definedName>
    <definedName name="_freri" hidden="1">#REF!</definedName>
    <definedName name="_fsreit" localSheetId="1" hidden="1">#REF!</definedName>
    <definedName name="_fsreit" hidden="1">#REF!</definedName>
    <definedName name="_ftilg" localSheetId="1" hidden="1">#REF!</definedName>
    <definedName name="_ftilg" hidden="1">#REF!</definedName>
    <definedName name="_fv990" localSheetId="1" hidden="1">#REF!</definedName>
    <definedName name="_fv990" hidden="1">#REF!</definedName>
    <definedName name="_fw90rw0e" localSheetId="1" hidden="1">#REF!</definedName>
    <definedName name="_fw90rw0e" hidden="1">#REF!</definedName>
    <definedName name="_fweisz" localSheetId="1" hidden="1">#REF!</definedName>
    <definedName name="_fweisz" hidden="1">#REF!</definedName>
    <definedName name="_fwleil" localSheetId="1" hidden="1">#REF!</definedName>
    <definedName name="_fwleil" hidden="1">#REF!</definedName>
    <definedName name="_fwlle2" localSheetId="1" hidden="1">#REF!</definedName>
    <definedName name="_fwlle2" hidden="1">#REF!</definedName>
    <definedName name="_fwoefoif" localSheetId="1" hidden="1">#REF!</definedName>
    <definedName name="_fwoefoif" hidden="1">#REF!</definedName>
    <definedName name="_fzieoif" localSheetId="1" hidden="1">#REF!</definedName>
    <definedName name="_fzieoif" hidden="1">#REF!</definedName>
    <definedName name="_g2llil" localSheetId="1" hidden="1">#REF!</definedName>
    <definedName name="_g2llil" hidden="1">#REF!</definedName>
    <definedName name="_gaile" localSheetId="1" hidden="1">#REF!</definedName>
    <definedName name="_gaile" hidden="1">#REF!</definedName>
    <definedName name="_geiaadl" localSheetId="1" hidden="1">#REF!</definedName>
    <definedName name="_geiaadl" hidden="1">#REF!</definedName>
    <definedName name="_geiggii" localSheetId="1" hidden="1">#REF!</definedName>
    <definedName name="_geiggii" hidden="1">#REF!</definedName>
    <definedName name="_geiila" localSheetId="1" hidden="1">#REF!</definedName>
    <definedName name="_geiila" hidden="1">#REF!</definedName>
    <definedName name="_geild" localSheetId="1" hidden="1">#REF!</definedName>
    <definedName name="_geild" hidden="1">#REF!</definedName>
    <definedName name="_geildz" localSheetId="1" hidden="1">#REF!</definedName>
    <definedName name="_geildz" hidden="1">#REF!</definedName>
    <definedName name="_geili" localSheetId="1" hidden="1">#REF!</definedName>
    <definedName name="_geili" hidden="1">#REF!</definedName>
    <definedName name="_geill" localSheetId="1" hidden="1">#REF!</definedName>
    <definedName name="_geill" hidden="1">#REF!</definedName>
    <definedName name="_geillz" localSheetId="1" hidden="1">#REF!</definedName>
    <definedName name="_geillz" hidden="1">#REF!</definedName>
    <definedName name="_geillz2" localSheetId="1" hidden="1">#REF!</definedName>
    <definedName name="_geillz2" hidden="1">#REF!</definedName>
    <definedName name="_geilzed" localSheetId="1" hidden="1">#REF!</definedName>
    <definedName name="_geilzed" hidden="1">#REF!</definedName>
    <definedName name="_gerril" localSheetId="1" hidden="1">#REF!</definedName>
    <definedName name="_gerril" hidden="1">#REF!</definedName>
    <definedName name="_gfhoioi" localSheetId="1" hidden="1">#REF!</definedName>
    <definedName name="_gfhoioi" hidden="1">#REF!</definedName>
    <definedName name="_ggaile" localSheetId="1" hidden="1">#REF!</definedName>
    <definedName name="_ggaile" hidden="1">#REF!</definedName>
    <definedName name="_ghihil" localSheetId="1" hidden="1">#REF!</definedName>
    <definedName name="_ghihil" hidden="1">#REF!</definedName>
    <definedName name="_gielzld" localSheetId="1" hidden="1">#REF!</definedName>
    <definedName name="_gielzld" hidden="1">#REF!</definedName>
    <definedName name="_gierlaz" localSheetId="1" hidden="1">#REF!</definedName>
    <definedName name="_gierlaz" hidden="1">#REF!</definedName>
    <definedName name="_giigie" localSheetId="1" hidden="1">#REF!</definedName>
    <definedName name="_giigie" hidden="1">#REF!</definedName>
    <definedName name="_giillez" localSheetId="1" hidden="1">#REF!</definedName>
    <definedName name="_giillez" hidden="1">#REF!</definedName>
    <definedName name="_gill" localSheetId="1" hidden="1">#REF!</definedName>
    <definedName name="_gill" hidden="1">#REF!</definedName>
    <definedName name="_gkjqi" localSheetId="1" hidden="1">#REF!</definedName>
    <definedName name="_gkjqi" hidden="1">#REF!</definedName>
    <definedName name="_gnandifi" localSheetId="1" hidden="1">#REF!</definedName>
    <definedName name="_gnandifi" hidden="1">#REF!</definedName>
    <definedName name="_gqill" localSheetId="1" hidden="1">#REF!</definedName>
    <definedName name="_gqill" hidden="1">#REF!</definedName>
    <definedName name="_hhill" localSheetId="1" hidden="1">#REF!</definedName>
    <definedName name="_hhill" hidden="1">#REF!</definedName>
    <definedName name="_hierl" localSheetId="1" hidden="1">#REF!</definedName>
    <definedName name="_hierl" hidden="1">#REF!</definedName>
    <definedName name="_hill" localSheetId="1" hidden="1">#REF!</definedName>
    <definedName name="_hill" hidden="1">#REF!</definedName>
    <definedName name="_hollister" localSheetId="1" hidden="1">#REF!</definedName>
    <definedName name="_hollister" hidden="1">#REF!</definedName>
    <definedName name="_iceberg" localSheetId="1" hidden="1">#REF!</definedName>
    <definedName name="_iceberg" hidden="1">#REF!</definedName>
    <definedName name="_iiieepp" localSheetId="1" hidden="1">#REF!</definedName>
    <definedName name="_iiieepp" hidden="1">#REF!</definedName>
    <definedName name="_iiildni" localSheetId="1" hidden="1">#REF!</definedName>
    <definedName name="_iiildni" hidden="1">#REF!</definedName>
    <definedName name="_iiilel" localSheetId="1" hidden="1">#REF!</definedName>
    <definedName name="_iiilel" hidden="1">#REF!</definedName>
    <definedName name="_iill" localSheetId="1" hidden="1">#REF!</definedName>
    <definedName name="_iill" hidden="1">#REF!</definedName>
    <definedName name="_ikiidl" localSheetId="1" hidden="1">#REF!</definedName>
    <definedName name="_ikiidl" hidden="1">#REF!</definedName>
    <definedName name="_ilikilk" localSheetId="1" hidden="1">#REF!</definedName>
    <definedName name="_ilikilk" hidden="1">#REF!</definedName>
    <definedName name="_iofwwoi" localSheetId="1" hidden="1">#REF!</definedName>
    <definedName name="_iofwwoi" hidden="1">#REF!</definedName>
    <definedName name="_ioioioo" localSheetId="1" hidden="1">#REF!</definedName>
    <definedName name="_ioioioo" hidden="1">#REF!</definedName>
    <definedName name="_ioiwey" localSheetId="1" hidden="1">#REF!</definedName>
    <definedName name="_ioiwey" hidden="1">#REF!</definedName>
    <definedName name="_ippipq" localSheetId="1" hidden="1">#REF!</definedName>
    <definedName name="_ippipq" hidden="1">#REF!</definedName>
    <definedName name="_ixxidil" localSheetId="1" hidden="1">#REF!</definedName>
    <definedName name="_ixxidil" hidden="1">#REF!</definedName>
    <definedName name="_jill" localSheetId="1" hidden="1">#REF!</definedName>
    <definedName name="_jill" hidden="1">#REF!</definedName>
    <definedName name="_K02">[4]일위대가!$732:$745=[4]일위대가!$A$732</definedName>
    <definedName name="_kdfdsd" localSheetId="1" hidden="1">#REF!</definedName>
    <definedName name="_kdfdsd" hidden="1">#REF!</definedName>
    <definedName name="_kdfflfe" localSheetId="1" hidden="1">#REF!</definedName>
    <definedName name="_kdfflfe" hidden="1">#REF!</definedName>
    <definedName name="_kdfleof" localSheetId="1" hidden="1">#REF!</definedName>
    <definedName name="_kdfleof" hidden="1">#REF!</definedName>
    <definedName name="_kdfloi3" localSheetId="1" hidden="1">#REF!</definedName>
    <definedName name="_kdfloi3" hidden="1">#REF!</definedName>
    <definedName name="_keeril" localSheetId="1" hidden="1">#REF!</definedName>
    <definedName name="_keeril" hidden="1">#REF!</definedName>
    <definedName name="_keoiewo" localSheetId="1" hidden="1">#REF!</definedName>
    <definedName name="_keoiewo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1" hidden="1">#REF!</definedName>
    <definedName name="_Key2" hidden="1">#REF!</definedName>
    <definedName name="_key21" localSheetId="1" hidden="1">[3]조명시설!#REF!</definedName>
    <definedName name="_key21" hidden="1">[3]조명시설!#REF!</definedName>
    <definedName name="_kfkf" localSheetId="1" hidden="1">#REF!</definedName>
    <definedName name="_kfkf" hidden="1">#REF!</definedName>
    <definedName name="_kill" localSheetId="1" hidden="1">#REF!</definedName>
    <definedName name="_kill" hidden="1">#REF!</definedName>
    <definedName name="_kkiil" localSheetId="1" hidden="1">#REF!</definedName>
    <definedName name="_kkiil" hidden="1">#REF!</definedName>
    <definedName name="_kkillli" localSheetId="1" hidden="1">#REF!</definedName>
    <definedName name="_kkillli" hidden="1">#REF!</definedName>
    <definedName name="_levis" localSheetId="1" hidden="1">#REF!</definedName>
    <definedName name="_levis" hidden="1">#REF!</definedName>
    <definedName name="_lielsz" localSheetId="1" hidden="1">#REF!</definedName>
    <definedName name="_lielsz" hidden="1">#REF!</definedName>
    <definedName name="_lill" localSheetId="1" hidden="1">#REF!</definedName>
    <definedName name="_lill" hidden="1">#REF!</definedName>
    <definedName name="_MatInverse_In" localSheetId="1" hidden="1">#REF!</definedName>
    <definedName name="_MatInverse_In" hidden="1">#REF!</definedName>
    <definedName name="_MatMult_A" localSheetId="1" hidden="1">#REF!</definedName>
    <definedName name="_MatMult_A" hidden="1">#REF!</definedName>
    <definedName name="_MatMult_AxB" localSheetId="1" hidden="1">#REF!</definedName>
    <definedName name="_MatMult_AxB" hidden="1">#REF!</definedName>
    <definedName name="_MatMult_B" localSheetId="1" hidden="1">#REF!</definedName>
    <definedName name="_MatMult_B" hidden="1">#REF!</definedName>
    <definedName name="_mdidkl" localSheetId="1" hidden="1">#REF!</definedName>
    <definedName name="_mdidkl" hidden="1">#REF!</definedName>
    <definedName name="_mdiidld" localSheetId="1" hidden="1">#REF!</definedName>
    <definedName name="_mdiidld" hidden="1">#REF!</definedName>
    <definedName name="_mdill" localSheetId="1" hidden="1">#REF!</definedName>
    <definedName name="_mdill" hidden="1">#REF!</definedName>
    <definedName name="_mewowo" localSheetId="1" hidden="1">#REF!</definedName>
    <definedName name="_mewowo" hidden="1">#REF!</definedName>
    <definedName name="_mfill" localSheetId="1" hidden="1">#REF!</definedName>
    <definedName name="_mfill" hidden="1">#REF!</definedName>
    <definedName name="_mgfill" localSheetId="1" hidden="1">#REF!</definedName>
    <definedName name="_mgfill" hidden="1">#REF!</definedName>
    <definedName name="_mielel" localSheetId="1" hidden="1">#REF!</definedName>
    <definedName name="_mielel" hidden="1">#REF!</definedName>
    <definedName name="_miilelld" localSheetId="1" hidden="1">#REF!</definedName>
    <definedName name="_miilelld" hidden="1">#REF!</definedName>
    <definedName name="_mill" localSheetId="1" hidden="1">#REF!</definedName>
    <definedName name="_mill" hidden="1">#REF!</definedName>
    <definedName name="_mqdidl" localSheetId="1" hidden="1">#REF!</definedName>
    <definedName name="_mqdidl" hidden="1">#REF!</definedName>
    <definedName name="_naeil" localSheetId="1" hidden="1">#REF!</definedName>
    <definedName name="_naeil" hidden="1">#REF!</definedName>
    <definedName name="_naiel" localSheetId="1" hidden="1">#REF!</definedName>
    <definedName name="_naiel" hidden="1">#REF!</definedName>
    <definedName name="_naill" localSheetId="1" hidden="1">#REF!</definedName>
    <definedName name="_naill" hidden="1">#REF!</definedName>
    <definedName name="_ncikl" localSheetId="1" hidden="1">#REF!</definedName>
    <definedName name="_ncikl" hidden="1">#REF!</definedName>
    <definedName name="_ndiel" localSheetId="1" hidden="1">#REF!</definedName>
    <definedName name="_ndiel" hidden="1">#REF!</definedName>
    <definedName name="_ndill" localSheetId="1" hidden="1">#REF!</definedName>
    <definedName name="_ndill" hidden="1">#REF!</definedName>
    <definedName name="_ngsndi" localSheetId="1" hidden="1">#REF!</definedName>
    <definedName name="_ngsndi" hidden="1">#REF!</definedName>
    <definedName name="_nilei" localSheetId="1" hidden="1">#REF!</definedName>
    <definedName name="_nilei" hidden="1">#REF!</definedName>
    <definedName name="_nilief" localSheetId="1" hidden="1">#REF!</definedName>
    <definedName name="_nilief" hidden="1">#REF!</definedName>
    <definedName name="_nill" localSheetId="1" hidden="1">#REF!</definedName>
    <definedName name="_nill" hidden="1">#REF!</definedName>
    <definedName name="_NMB96" localSheetId="1">#REF!</definedName>
    <definedName name="_NMB96">#REF!</definedName>
    <definedName name="_nsill" localSheetId="1" hidden="1">#REF!</definedName>
    <definedName name="_nsill" hidden="1">#REF!</definedName>
    <definedName name="_nsoidi" localSheetId="1" hidden="1">#REF!</definedName>
    <definedName name="_nsoidi" hidden="1">#REF!</definedName>
    <definedName name="_O03">[4]일위대가!$1516:$1529=[4]일위대가!$A$1516</definedName>
    <definedName name="_oill" localSheetId="1" hidden="1">#REF!</definedName>
    <definedName name="_oill" hidden="1">#REF!</definedName>
    <definedName name="_oillu" localSheetId="1" hidden="1">#REF!</definedName>
    <definedName name="_oillu" hidden="1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eil" localSheetId="1" hidden="1">#REF!</definedName>
    <definedName name="_paeil" hidden="1">#REF!</definedName>
    <definedName name="_paeilax" localSheetId="1" hidden="1">#REF!</definedName>
    <definedName name="_paeilax" hidden="1">#REF!</definedName>
    <definedName name="_paielo" localSheetId="1" hidden="1">#REF!</definedName>
    <definedName name="_paielo" hidden="1">#REF!</definedName>
    <definedName name="_paiill" localSheetId="1" hidden="1">#REF!</definedName>
    <definedName name="_paiill" hidden="1">#REF!</definedName>
    <definedName name="_paile" localSheetId="1" hidden="1">#REF!</definedName>
    <definedName name="_paile" hidden="1">#REF!</definedName>
    <definedName name="_pailez" localSheetId="1" hidden="1">#REF!</definedName>
    <definedName name="_pailez" hidden="1">#REF!</definedName>
    <definedName name="_paill" localSheetId="1" hidden="1">#REF!</definedName>
    <definedName name="_paill" hidden="1">#REF!</definedName>
    <definedName name="_pedill" localSheetId="1" hidden="1">#REF!</definedName>
    <definedName name="_pedill" hidden="1">#REF!</definedName>
    <definedName name="_peeil" localSheetId="1" hidden="1">#REF!</definedName>
    <definedName name="_peeil" hidden="1">#REF!</definedName>
    <definedName name="_pefpepf" localSheetId="1" hidden="1">#REF!</definedName>
    <definedName name="_pefpepf" hidden="1">#REF!</definedName>
    <definedName name="_pegrill" localSheetId="1" hidden="1">#REF!</definedName>
    <definedName name="_pegrill" hidden="1">#REF!</definedName>
    <definedName name="_peill" localSheetId="1" hidden="1">#REF!</definedName>
    <definedName name="_peill" hidden="1">#REF!</definedName>
    <definedName name="_peiopz" localSheetId="1" hidden="1">#REF!</definedName>
    <definedName name="_peiopz" hidden="1">#REF!</definedName>
    <definedName name="_peip" localSheetId="1" hidden="1">#REF!</definedName>
    <definedName name="_peip" hidden="1">#REF!</definedName>
    <definedName name="_peoioep" localSheetId="1" hidden="1">#REF!</definedName>
    <definedName name="_peoioep" hidden="1">#REF!</definedName>
    <definedName name="_pepck" localSheetId="1" hidden="1">#REF!</definedName>
    <definedName name="_pepck" hidden="1">#REF!</definedName>
    <definedName name="_pepck2z" localSheetId="1" hidden="1">#REF!</definedName>
    <definedName name="_pepck2z" hidden="1">#REF!</definedName>
    <definedName name="_pepckg" localSheetId="1" hidden="1">#REF!</definedName>
    <definedName name="_pepckg" hidden="1">#REF!</definedName>
    <definedName name="_pepeoiio" localSheetId="1" hidden="1">#REF!</definedName>
    <definedName name="_pepeoiio" hidden="1">#REF!</definedName>
    <definedName name="_perig" localSheetId="1" hidden="1">#REF!</definedName>
    <definedName name="_perig" hidden="1">#REF!</definedName>
    <definedName name="_perriw" localSheetId="1" hidden="1">#REF!</definedName>
    <definedName name="_perriw" hidden="1">#REF!</definedName>
    <definedName name="_pew2l" localSheetId="1" hidden="1">#REF!</definedName>
    <definedName name="_pew2l" hidden="1">#REF!</definedName>
    <definedName name="_pfil" localSheetId="1" hidden="1">#REF!</definedName>
    <definedName name="_pfil" hidden="1">#REF!</definedName>
    <definedName name="_pfillzez" localSheetId="1" hidden="1">#REF!</definedName>
    <definedName name="_pfillzez" hidden="1">#REF!</definedName>
    <definedName name="_phkdie" localSheetId="1" hidden="1">#REF!</definedName>
    <definedName name="_phkdie" hidden="1">#REF!</definedName>
    <definedName name="_piagli" localSheetId="1" hidden="1">#REF!</definedName>
    <definedName name="_piagli" hidden="1">#REF!</definedName>
    <definedName name="_pie2" localSheetId="1" hidden="1">#REF!</definedName>
    <definedName name="_pie2" hidden="1">#REF!</definedName>
    <definedName name="_piepg" localSheetId="1" hidden="1">#REF!</definedName>
    <definedName name="_piepg" hidden="1">#REF!</definedName>
    <definedName name="_piewoeih" localSheetId="1" hidden="1">#REF!</definedName>
    <definedName name="_piewoeih" hidden="1">#REF!</definedName>
    <definedName name="_pill" localSheetId="1" hidden="1">#REF!</definedName>
    <definedName name="_pill" hidden="1">#REF!</definedName>
    <definedName name="_pill22" localSheetId="1" hidden="1">#REF!</definedName>
    <definedName name="_pill22" hidden="1">#REF!</definedName>
    <definedName name="_pillz" localSheetId="1" hidden="1">#REF!</definedName>
    <definedName name="_pillz" hidden="1">#REF!</definedName>
    <definedName name="_pioea" localSheetId="1" hidden="1">#REF!</definedName>
    <definedName name="_pioea" hidden="1">#REF!</definedName>
    <definedName name="_piwoeill" localSheetId="1" hidden="1">#REF!</definedName>
    <definedName name="_piwoeill" hidden="1">#REF!</definedName>
    <definedName name="_pjkls" localSheetId="1" hidden="1">#REF!</definedName>
    <definedName name="_pjkls" hidden="1">#REF!</definedName>
    <definedName name="_poeisz" localSheetId="1" hidden="1">#REF!</definedName>
    <definedName name="_poeisz" hidden="1">#REF!</definedName>
    <definedName name="_poiee" localSheetId="1" hidden="1">#REF!</definedName>
    <definedName name="_poiee" hidden="1">#REF!</definedName>
    <definedName name="_poieez" localSheetId="1" hidden="1">#REF!</definedName>
    <definedName name="_poieez" hidden="1">#REF!</definedName>
    <definedName name="_poieeza" localSheetId="1" hidden="1">#REF!</definedName>
    <definedName name="_poieeza" hidden="1">#REF!</definedName>
    <definedName name="_poieezd" localSheetId="1" hidden="1">#REF!</definedName>
    <definedName name="_poieezd" hidden="1">#REF!</definedName>
    <definedName name="_poieow" localSheetId="1" hidden="1">#REF!</definedName>
    <definedName name="_poieow" hidden="1">#REF!</definedName>
    <definedName name="_poill" localSheetId="1" hidden="1">#REF!</definedName>
    <definedName name="_poill" hidden="1">#REF!</definedName>
    <definedName name="_poizei" localSheetId="1" hidden="1">#REF!</definedName>
    <definedName name="_poizei" hidden="1">#REF!</definedName>
    <definedName name="_poqieilz" localSheetId="1" hidden="1">#REF!</definedName>
    <definedName name="_poqieilz" hidden="1">#REF!</definedName>
    <definedName name="_ppill" localSheetId="1" hidden="1">#REF!</definedName>
    <definedName name="_ppill" hidden="1">#REF!</definedName>
    <definedName name="_pppeidi" localSheetId="1" hidden="1">#REF!</definedName>
    <definedName name="_pppeidi" hidden="1">#REF!</definedName>
    <definedName name="_ppqei" localSheetId="1" hidden="1">#REF!</definedName>
    <definedName name="_ppqei" hidden="1">#REF!</definedName>
    <definedName name="_pqeiod" localSheetId="1" hidden="1">#REF!</definedName>
    <definedName name="_pqeiod" hidden="1">#REF!</definedName>
    <definedName name="_pqkslx" localSheetId="1" hidden="1">#REF!</definedName>
    <definedName name="_pqkslx" hidden="1">#REF!</definedName>
    <definedName name="_prada" localSheetId="1" hidden="1">#REF!</definedName>
    <definedName name="_prada" hidden="1">#REF!</definedName>
    <definedName name="_psiddil" localSheetId="1" hidden="1">#REF!</definedName>
    <definedName name="_psiddil" hidden="1">#REF!</definedName>
    <definedName name="_psill" localSheetId="1" hidden="1">#REF!</definedName>
    <definedName name="_psill" hidden="1">#REF!</definedName>
    <definedName name="_qadif" localSheetId="1" hidden="1">#REF!</definedName>
    <definedName name="_qadif" hidden="1">#REF!</definedName>
    <definedName name="_qdazil" localSheetId="1" hidden="1">#REF!</definedName>
    <definedName name="_qdazil" hidden="1">#REF!</definedName>
    <definedName name="_qeewii" localSheetId="1" hidden="1">#REF!</definedName>
    <definedName name="_qeewii" hidden="1">#REF!</definedName>
    <definedName name="_qfjfjfep" localSheetId="1" hidden="1">#REF!</definedName>
    <definedName name="_qfjfjfep" hidden="1">#REF!</definedName>
    <definedName name="_qieox" localSheetId="1" hidden="1">#REF!</definedName>
    <definedName name="_qieox" hidden="1">#REF!</definedName>
    <definedName name="_qill" localSheetId="1" hidden="1">#REF!</definedName>
    <definedName name="_qill" hidden="1">#REF!</definedName>
    <definedName name="_qixln" localSheetId="1" hidden="1">#REF!</definedName>
    <definedName name="_qixln" hidden="1">#REF!</definedName>
    <definedName name="_qkiidl" localSheetId="1" hidden="1">#REF!</definedName>
    <definedName name="_qkiidl" hidden="1">#REF!</definedName>
    <definedName name="_qkzkl" localSheetId="1" hidden="1">#REF!</definedName>
    <definedName name="_qkzkl" hidden="1">#REF!</definedName>
    <definedName name="_qlzidle" localSheetId="1" hidden="1">#REF!</definedName>
    <definedName name="_qlzidle" hidden="1">#REF!</definedName>
    <definedName name="_qpdieez" localSheetId="1" hidden="1">#REF!</definedName>
    <definedName name="_qpdieez" hidden="1">#REF!</definedName>
    <definedName name="_qpei" localSheetId="1" hidden="1">#REF!</definedName>
    <definedName name="_qpei" hidden="1">#REF!</definedName>
    <definedName name="_qpeozkd" localSheetId="1" hidden="1">#REF!</definedName>
    <definedName name="_qpeozkd" hidden="1">#REF!</definedName>
    <definedName name="_qpfife" localSheetId="1" hidden="1">#REF!</definedName>
    <definedName name="_qpfife" hidden="1">#REF!</definedName>
    <definedName name="_qpsm" localSheetId="1" hidden="1">#REF!</definedName>
    <definedName name="_qpsm" hidden="1">#REF!</definedName>
    <definedName name="_qpxoe" localSheetId="1" hidden="1">#REF!</definedName>
    <definedName name="_qpxoe" hidden="1">#REF!</definedName>
    <definedName name="_qqeils" localSheetId="1" hidden="1">#REF!</definedName>
    <definedName name="_qqeils" hidden="1">#REF!</definedName>
    <definedName name="_Regression_Int" hidden="1">1</definedName>
    <definedName name="_reirelfel" localSheetId="1" hidden="1">#REF!</definedName>
    <definedName name="_reirelfel" hidden="1">#REF!</definedName>
    <definedName name="_reiril" localSheetId="1" hidden="1">#REF!</definedName>
    <definedName name="_reiril" hidden="1">#REF!</definedName>
    <definedName name="_riel" localSheetId="1" hidden="1">#REF!</definedName>
    <definedName name="_riel" hidden="1">#REF!</definedName>
    <definedName name="_rill" localSheetId="1" hidden="1">#REF!</definedName>
    <definedName name="_rill" hidden="1">#REF!</definedName>
    <definedName name="_riririel" localSheetId="1" hidden="1">#REF!</definedName>
    <definedName name="_riririel" hidden="1">#REF!</definedName>
    <definedName name="_S3" hidden="1">{#N/A,#N/A,FALSE,"포장2"}</definedName>
    <definedName name="_seiell2" localSheetId="1" hidden="1">#REF!</definedName>
    <definedName name="_seiell2" hidden="1">#REF!</definedName>
    <definedName name="_sfile" localSheetId="1" hidden="1">#REF!</definedName>
    <definedName name="_sfile" hidden="1">#REF!</definedName>
    <definedName name="_sieieildl" localSheetId="1" hidden="1">#REF!</definedName>
    <definedName name="_sieieildl" hidden="1">#REF!</definedName>
    <definedName name="_sieisl" localSheetId="1" hidden="1">#REF!</definedName>
    <definedName name="_sieisl" hidden="1">#REF!</definedName>
    <definedName name="_sill" localSheetId="1" hidden="1">#REF!</definedName>
    <definedName name="_sill" hidden="1">#REF!</definedName>
    <definedName name="_sill2" localSheetId="1" hidden="1">#REF!</definedName>
    <definedName name="_sill2" hidden="1">#REF!</definedName>
    <definedName name="_sldilw" localSheetId="1" hidden="1">#REF!</definedName>
    <definedName name="_sldilw" hidden="1">#REF!</definedName>
    <definedName name="_soiwill" localSheetId="1" hidden="1">#REF!</definedName>
    <definedName name="_soiwill" hidden="1">#REF!</definedName>
    <definedName name="_Sort" localSheetId="1" hidden="1">#REF!</definedName>
    <definedName name="_Sort" localSheetId="0" hidden="1">#REF!</definedName>
    <definedName name="_Sort" hidden="1">#REF!</definedName>
    <definedName name="_SORT1" localSheetId="1" hidden="1">#REF!</definedName>
    <definedName name="_SORT1" hidden="1">#REF!</definedName>
    <definedName name="_ssoeoiif2" localSheetId="1" hidden="1">#REF!</definedName>
    <definedName name="_ssoeoiif2" hidden="1">#REF!</definedName>
    <definedName name="_SUM1" localSheetId="1">[2]EP0618!#REF!</definedName>
    <definedName name="_SUM1">[2]EP0618!#REF!</definedName>
    <definedName name="_SUM10" localSheetId="1">[2]EP0618!#REF!</definedName>
    <definedName name="_SUM10">[2]EP0618!#REF!</definedName>
    <definedName name="_SUM11" localSheetId="1">[2]EP0618!#REF!</definedName>
    <definedName name="_SUM11">[2]EP0618!#REF!</definedName>
    <definedName name="_SUM12" localSheetId="1">[2]EP0618!#REF!</definedName>
    <definedName name="_SUM12">[2]EP0618!#REF!</definedName>
    <definedName name="_SUM13" localSheetId="1">[2]EP0618!#REF!</definedName>
    <definedName name="_SUM13">[2]EP0618!#REF!</definedName>
    <definedName name="_SUM14" localSheetId="1">[2]EP0618!#REF!</definedName>
    <definedName name="_SUM14">[2]EP0618!#REF!</definedName>
    <definedName name="_SUM15" localSheetId="1">[2]EP0618!#REF!</definedName>
    <definedName name="_SUM15">[2]EP0618!#REF!</definedName>
    <definedName name="_SUM16" localSheetId="1">[2]EP0618!#REF!</definedName>
    <definedName name="_SUM16">[2]EP0618!#REF!</definedName>
    <definedName name="_SUM17" localSheetId="1">[2]EP0618!#REF!</definedName>
    <definedName name="_SUM17">[2]EP0618!#REF!</definedName>
    <definedName name="_SUM18" localSheetId="1">[2]EP0618!#REF!</definedName>
    <definedName name="_SUM18">[2]EP0618!#REF!</definedName>
    <definedName name="_SUM19" localSheetId="1">[2]EP0618!#REF!</definedName>
    <definedName name="_SUM19">[2]EP0618!#REF!</definedName>
    <definedName name="_SUM2" localSheetId="1">[2]EP0618!#REF!</definedName>
    <definedName name="_SUM2">[2]EP0618!#REF!</definedName>
    <definedName name="_SUM3" localSheetId="1">[2]EP0618!#REF!</definedName>
    <definedName name="_SUM3">[2]EP0618!#REF!</definedName>
    <definedName name="_SUM4" localSheetId="1">[2]EP0618!#REF!</definedName>
    <definedName name="_SUM4">[2]EP0618!#REF!</definedName>
    <definedName name="_SUM5" localSheetId="1">[2]EP0618!#REF!</definedName>
    <definedName name="_SUM5">[2]EP0618!#REF!</definedName>
    <definedName name="_SUM6" localSheetId="1">[2]EP0618!#REF!</definedName>
    <definedName name="_SUM6">[2]EP0618!#REF!</definedName>
    <definedName name="_SUM7" localSheetId="1">[2]EP0618!#REF!</definedName>
    <definedName name="_SUM7">[2]EP0618!#REF!</definedName>
    <definedName name="_SUM8" localSheetId="1">[2]EP0618!#REF!</definedName>
    <definedName name="_SUM8">[2]EP0618!#REF!</definedName>
    <definedName name="_SUM9" localSheetId="1">[2]EP0618!#REF!</definedName>
    <definedName name="_SUM9">[2]EP0618!#REF!</definedName>
    <definedName name="_uaiellis2" localSheetId="1" hidden="1">#REF!</definedName>
    <definedName name="_uaiellis2" hidden="1">#REF!</definedName>
    <definedName name="_uaill" localSheetId="1" hidden="1">#REF!</definedName>
    <definedName name="_uaill" hidden="1">#REF!</definedName>
    <definedName name="_udfill" localSheetId="1" hidden="1">#REF!</definedName>
    <definedName name="_udfill" hidden="1">#REF!</definedName>
    <definedName name="_udifildlif" localSheetId="1" hidden="1">#REF!</definedName>
    <definedName name="_udifildlif" hidden="1">#REF!</definedName>
    <definedName name="_udill" localSheetId="1" hidden="1">#REF!</definedName>
    <definedName name="_udill" hidden="1">#REF!</definedName>
    <definedName name="_ueiic" localSheetId="1" hidden="1">#REF!</definedName>
    <definedName name="_ueiic" hidden="1">#REF!</definedName>
    <definedName name="_uiel" localSheetId="1" hidden="1">#REF!</definedName>
    <definedName name="_uiel" hidden="1">#REF!</definedName>
    <definedName name="_uil3" localSheetId="1" hidden="1">#REF!</definedName>
    <definedName name="_uil3" hidden="1">#REF!</definedName>
    <definedName name="_uilel" localSheetId="1" hidden="1">#REF!</definedName>
    <definedName name="_uilel" hidden="1">#REF!</definedName>
    <definedName name="_uill" localSheetId="1" hidden="1">#REF!</definedName>
    <definedName name="_uill" hidden="1">#REF!</definedName>
    <definedName name="_usieilldi" localSheetId="1" hidden="1">#REF!</definedName>
    <definedName name="_usieilldi" hidden="1">#REF!</definedName>
    <definedName name="_usill" localSheetId="1" hidden="1">#REF!</definedName>
    <definedName name="_usill" hidden="1">#REF!</definedName>
    <definedName name="_uuill" localSheetId="1" hidden="1">#REF!</definedName>
    <definedName name="_uuill" hidden="1">#REF!</definedName>
    <definedName name="_uweil" localSheetId="1" hidden="1">#REF!</definedName>
    <definedName name="_uweil" hidden="1">#REF!</definedName>
    <definedName name="_vaidlif" localSheetId="1" hidden="1">#REF!</definedName>
    <definedName name="_vaidlif" hidden="1">#REF!</definedName>
    <definedName name="_vaiilld" localSheetId="1" hidden="1">#REF!</definedName>
    <definedName name="_vaiilld" hidden="1">#REF!</definedName>
    <definedName name="_vaill" localSheetId="1" hidden="1">#REF!</definedName>
    <definedName name="_vaill" hidden="1">#REF!</definedName>
    <definedName name="_vcvfddfl" localSheetId="1" hidden="1">#REF!</definedName>
    <definedName name="_vcvfddfl" hidden="1">#REF!</definedName>
    <definedName name="_veail" localSheetId="1" hidden="1">#REF!</definedName>
    <definedName name="_veail" hidden="1">#REF!</definedName>
    <definedName name="_veil" localSheetId="1" hidden="1">#REF!</definedName>
    <definedName name="_veil" hidden="1">#REF!</definedName>
    <definedName name="_vfdifdl" localSheetId="1" hidden="1">#REF!</definedName>
    <definedName name="_vfdifdl" hidden="1">#REF!</definedName>
    <definedName name="_vfdill" localSheetId="1" hidden="1">#REF!</definedName>
    <definedName name="_vfdill" hidden="1">#REF!</definedName>
    <definedName name="_vfdilla" localSheetId="1" hidden="1">#REF!</definedName>
    <definedName name="_vfdilla" hidden="1">#REF!</definedName>
    <definedName name="_vfdillz" localSheetId="1" hidden="1">#REF!</definedName>
    <definedName name="_vfdillz" hidden="1">#REF!</definedName>
    <definedName name="_vholi" localSheetId="1" hidden="1">#REF!</definedName>
    <definedName name="_vholi" hidden="1">#REF!</definedName>
    <definedName name="_vidoifio" localSheetId="1" hidden="1">#REF!</definedName>
    <definedName name="_vidoifio" hidden="1">#REF!</definedName>
    <definedName name="_vieldc" localSheetId="1" hidden="1">#REF!</definedName>
    <definedName name="_vieldc" hidden="1">#REF!</definedName>
    <definedName name="_vielsl" localSheetId="1" hidden="1">#REF!</definedName>
    <definedName name="_vielsl" hidden="1">#REF!</definedName>
    <definedName name="_viileled" localSheetId="1" hidden="1">#REF!</definedName>
    <definedName name="_viileled" hidden="1">#REF!</definedName>
    <definedName name="_vill" localSheetId="1" hidden="1">#REF!</definedName>
    <definedName name="_vill" hidden="1">#REF!</definedName>
    <definedName name="_vorefoieoo" localSheetId="1" hidden="1">#REF!</definedName>
    <definedName name="_vorefoieoo" hidden="1">#REF!</definedName>
    <definedName name="_vvill" localSheetId="1" hidden="1">#REF!</definedName>
    <definedName name="_vvill" hidden="1">#REF!</definedName>
    <definedName name="_wawaoq" localSheetId="1" hidden="1">#REF!</definedName>
    <definedName name="_wawaoq" hidden="1">#REF!</definedName>
    <definedName name="_wcidl" localSheetId="1" hidden="1">#REF!</definedName>
    <definedName name="_wcidl" hidden="1">#REF!</definedName>
    <definedName name="_wdfill" localSheetId="1" hidden="1">#REF!</definedName>
    <definedName name="_wdfill" hidden="1">#REF!</definedName>
    <definedName name="_wdill" localSheetId="1" hidden="1">#REF!</definedName>
    <definedName name="_wdill" hidden="1">#REF!</definedName>
    <definedName name="_weidl" localSheetId="1" hidden="1">#REF!</definedName>
    <definedName name="_weidl" hidden="1">#REF!</definedName>
    <definedName name="_weilg" localSheetId="1" hidden="1">#REF!</definedName>
    <definedName name="_weilg" hidden="1">#REF!</definedName>
    <definedName name="_weill" localSheetId="1" hidden="1">#REF!</definedName>
    <definedName name="_weill" hidden="1">#REF!</definedName>
    <definedName name="_weiweio" localSheetId="1" hidden="1">#REF!</definedName>
    <definedName name="_weiweio" hidden="1">#REF!</definedName>
    <definedName name="_widifl" localSheetId="1" hidden="1">#REF!</definedName>
    <definedName name="_widifl" hidden="1">#REF!</definedName>
    <definedName name="_wielx" localSheetId="1" hidden="1">#REF!</definedName>
    <definedName name="_wielx" hidden="1">#REF!</definedName>
    <definedName name="_wilil" localSheetId="1" hidden="1">#REF!</definedName>
    <definedName name="_wilil" hidden="1">#REF!</definedName>
    <definedName name="_will" localSheetId="1" hidden="1">#REF!</definedName>
    <definedName name="_will" hidden="1">#REF!</definedName>
    <definedName name="_wille" localSheetId="1" hidden="1">#REF!</definedName>
    <definedName name="_wille" hidden="1">#REF!</definedName>
    <definedName name="_woeirool" localSheetId="1" hidden="1">#REF!</definedName>
    <definedName name="_woeirool" hidden="1">#REF!</definedName>
    <definedName name="_woogi" localSheetId="1" hidden="1">#REF!</definedName>
    <definedName name="_woogi" hidden="1">#REF!</definedName>
    <definedName name="_woogi2" localSheetId="1" hidden="1">#REF!</definedName>
    <definedName name="_woogi2" hidden="1">#REF!</definedName>
    <definedName name="_woogi24" localSheetId="1" hidden="1">#REF!</definedName>
    <definedName name="_woogi24" hidden="1">#REF!</definedName>
    <definedName name="_woogi3" localSheetId="1" hidden="1">#REF!</definedName>
    <definedName name="_woogi3" hidden="1">#REF!</definedName>
    <definedName name="_wsddd" localSheetId="1" hidden="1">#REF!</definedName>
    <definedName name="_wsddd" hidden="1">#REF!</definedName>
    <definedName name="_wsill" localSheetId="1" hidden="1">#REF!</definedName>
    <definedName name="_wsill" hidden="1">#REF!</definedName>
    <definedName name="_wwowwo" localSheetId="1" hidden="1">#REF!</definedName>
    <definedName name="_wwowwo" hidden="1">#REF!</definedName>
    <definedName name="_wwwoz" localSheetId="1" hidden="1">#REF!</definedName>
    <definedName name="_wwwoz" hidden="1">#REF!</definedName>
    <definedName name="_xaill" localSheetId="1" hidden="1">#REF!</definedName>
    <definedName name="_xaill" hidden="1">#REF!</definedName>
    <definedName name="_xcill" localSheetId="1" hidden="1">#REF!</definedName>
    <definedName name="_xcill" hidden="1">#REF!</definedName>
    <definedName name="_xewail" localSheetId="1" hidden="1">#REF!</definedName>
    <definedName name="_xewail" hidden="1">#REF!</definedName>
    <definedName name="_xidilal" localSheetId="1" hidden="1">#REF!</definedName>
    <definedName name="_xidilal" hidden="1">#REF!</definedName>
    <definedName name="_xill" localSheetId="1" hidden="1">#REF!</definedName>
    <definedName name="_xill" hidden="1">#REF!</definedName>
    <definedName name="_xisi" localSheetId="1" hidden="1">#REF!</definedName>
    <definedName name="_xisi" hidden="1">#REF!</definedName>
    <definedName name="_xxasidl" localSheetId="1" hidden="1">#REF!</definedName>
    <definedName name="_xxasidl" hidden="1">#REF!</definedName>
    <definedName name="_xxdil" localSheetId="1" hidden="1">#REF!</definedName>
    <definedName name="_xxdil" hidden="1">#REF!</definedName>
    <definedName name="_xxill" localSheetId="1" hidden="1">#REF!</definedName>
    <definedName name="_xxill" hidden="1">#REF!</definedName>
    <definedName name="_xzasdl" localSheetId="1" hidden="1">#REF!</definedName>
    <definedName name="_xzasdl" hidden="1">#REF!</definedName>
    <definedName name="_xzsidl" localSheetId="1" hidden="1">#REF!</definedName>
    <definedName name="_xzsidl" hidden="1">#REF!</definedName>
    <definedName name="_yill" localSheetId="1" hidden="1">#REF!</definedName>
    <definedName name="_yill" hidden="1">#REF!</definedName>
    <definedName name="_yyill" localSheetId="1" hidden="1">#REF!</definedName>
    <definedName name="_yyill" hidden="1">#REF!</definedName>
    <definedName name="_zaill" localSheetId="1" hidden="1">#REF!</definedName>
    <definedName name="_zaill" hidden="1">#REF!</definedName>
    <definedName name="_zassaza" localSheetId="1" hidden="1">#REF!</definedName>
    <definedName name="_zassaza" hidden="1">#REF!</definedName>
    <definedName name="_zceil" localSheetId="1" hidden="1">#REF!</definedName>
    <definedName name="_zceil" hidden="1">#REF!</definedName>
    <definedName name="_zeilaw" localSheetId="1" hidden="1">#REF!</definedName>
    <definedName name="_zeilaw" hidden="1">#REF!</definedName>
    <definedName name="_zill" localSheetId="1" hidden="1">#REF!</definedName>
    <definedName name="_zill" hidden="1">#REF!</definedName>
    <definedName name="_ziwi" localSheetId="1" hidden="1">#REF!</definedName>
    <definedName name="_ziwi" hidden="1">#REF!</definedName>
    <definedName name="_zpj" localSheetId="1" hidden="1">#REF!</definedName>
    <definedName name="_zpj" hidden="1">#REF!</definedName>
    <definedName name="_zpmei2" localSheetId="1" hidden="1">#REF!</definedName>
    <definedName name="_zpmei2" hidden="1">#REF!</definedName>
    <definedName name="_zpzpzp" localSheetId="1" hidden="1">#REF!</definedName>
    <definedName name="_zpzpzp" hidden="1">#REF!</definedName>
    <definedName name="_zz1" localSheetId="1">#REF!</definedName>
    <definedName name="_zz1">#REF!</definedName>
    <definedName name="_zzal" localSheetId="1" hidden="1">#REF!</definedName>
    <definedName name="_zzal" hidden="1">#REF!</definedName>
    <definedName name="_zzall" localSheetId="1" hidden="1">#REF!</definedName>
    <definedName name="_zzall" hidden="1">#REF!</definedName>
    <definedName name="_zzidy" localSheetId="1" hidden="1">#REF!</definedName>
    <definedName name="_zzidy" hidden="1">#REF!</definedName>
    <definedName name="_zzill" localSheetId="1" hidden="1">#REF!</definedName>
    <definedName name="_zzill" hidden="1">#REF!</definedName>
    <definedName name="_zzzail" localSheetId="1" hidden="1">#REF!</definedName>
    <definedName name="_zzzail" hidden="1">#REF!</definedName>
    <definedName name="_재ㅐ햐" localSheetId="1" hidden="1">#REF!</definedName>
    <definedName name="_재ㅐ햐" hidden="1">#REF!</definedName>
    <definedName name="\1" localSheetId="1">#REF!</definedName>
    <definedName name="\1">#REF!</definedName>
    <definedName name="\a" localSheetId="1">#REF!</definedName>
    <definedName name="\a">#REF!</definedName>
    <definedName name="\aa" localSheetId="1">#REF!</definedName>
    <definedName name="\aa">#REF!</definedName>
    <definedName name="\b" localSheetId="1">#REF!</definedName>
    <definedName name="\b">#REF!</definedName>
    <definedName name="\c" localSheetId="1">#REF!</definedName>
    <definedName name="\c">#REF!</definedName>
    <definedName name="\d" localSheetId="1">#REF!</definedName>
    <definedName name="\d">#REF!</definedName>
    <definedName name="\e" localSheetId="1">#REF!</definedName>
    <definedName name="\e">#REF!</definedName>
    <definedName name="\f" localSheetId="1">#REF!</definedName>
    <definedName name="\f">#REF!</definedName>
    <definedName name="\g" localSheetId="1">#REF!</definedName>
    <definedName name="\g">#REF!</definedName>
    <definedName name="\h" localSheetId="1">#REF!</definedName>
    <definedName name="\h">#REF!</definedName>
    <definedName name="\i" localSheetId="1">#REF!</definedName>
    <definedName name="\i">#REF!</definedName>
    <definedName name="\p">#N/A</definedName>
    <definedName name="\q">#N/A</definedName>
    <definedName name="\r" localSheetId="1">#REF!</definedName>
    <definedName name="\r">#REF!</definedName>
    <definedName name="\x" localSheetId="1">[7]내역!#REF!</definedName>
    <definedName name="\x">[7]내역!#REF!</definedName>
    <definedName name="\z">#N/A</definedName>
    <definedName name="√">"SQRT"</definedName>
    <definedName name="A" localSheetId="1">#REF!</definedName>
    <definedName name="A">#REF!</definedName>
    <definedName name="A2A1">#N/A</definedName>
    <definedName name="AA">[8]노무비!$B$2</definedName>
    <definedName name="aaa" localSheetId="1">#REF!</definedName>
    <definedName name="aaa">#REF!</definedName>
    <definedName name="aaa." localSheetId="1">#REF!</definedName>
    <definedName name="aaa.">#REF!</definedName>
    <definedName name="aaaaa" hidden="1">{#N/A,#N/A,FALSE,"조골재"}</definedName>
    <definedName name="aaaaaaaaaa" hidden="1">{#N/A,#N/A,FALSE,"운반시간"}</definedName>
    <definedName name="AccessDatabase" hidden="1">"C:\My Documents\북부수도사업소\전원차단장치\전원차~1\전원차단장치 내역서 03월06일.mdb"</definedName>
    <definedName name="aer" localSheetId="1">#REF!,#REF!</definedName>
    <definedName name="aer">#REF!,#REF!</definedName>
    <definedName name="AFC설비" localSheetId="1">#REF!</definedName>
    <definedName name="AFC설비">#REF!</definedName>
    <definedName name="ÀÎ¼â" localSheetId="1">[9]!ÀÎ¼â</definedName>
    <definedName name="ÀÎ¼â">[9]!ÀÎ¼â</definedName>
    <definedName name="anscount" hidden="1">1</definedName>
    <definedName name="Áö¿ì±â" localSheetId="1">[9]!Áö¿ì±â</definedName>
    <definedName name="Áö¿ì±â">[9]!Áö¿ì±â</definedName>
    <definedName name="AT" localSheetId="1">[10]간선계산!#REF!</definedName>
    <definedName name="AT">[10]간선계산!#REF!</definedName>
    <definedName name="AV" localSheetId="1">#REF!</definedName>
    <definedName name="AV">#REF!</definedName>
    <definedName name="B" localSheetId="1">[11]!Macro5</definedName>
    <definedName name="B">[11]!Macro5</definedName>
    <definedName name="bbb" hidden="1">{#N/A,#N/A,FALSE,"조골재"}</definedName>
    <definedName name="bms" localSheetId="1" hidden="1">#REF!</definedName>
    <definedName name="bms" hidden="1">#REF!</definedName>
    <definedName name="bnn" hidden="1">{#N/A,#N/A,FALSE,"조골재"}</definedName>
    <definedName name="can" hidden="1">{#N/A,#N/A,FALSE,"명세표"}</definedName>
    <definedName name="CC" localSheetId="1">#REF!</definedName>
    <definedName name="CC">#REF!</definedName>
    <definedName name="CCTV설비" localSheetId="1">#REF!</definedName>
    <definedName name="CCTV설비">#REF!</definedName>
    <definedName name="CJFRHD" localSheetId="1">#REF!</definedName>
    <definedName name="CJFRHD">#REF!</definedName>
    <definedName name="CODE" localSheetId="1">#REF!</definedName>
    <definedName name="CODE">#REF!</definedName>
    <definedName name="CON_1" localSheetId="1">#REF!</definedName>
    <definedName name="CON_1">#REF!</definedName>
    <definedName name="CON_3" localSheetId="1">#REF!</definedName>
    <definedName name="CON_3">#REF!</definedName>
    <definedName name="COND_1" localSheetId="1">#REF!</definedName>
    <definedName name="COND_1">#REF!</definedName>
    <definedName name="COND_3" localSheetId="1">#REF!</definedName>
    <definedName name="COND_3">#REF!</definedName>
    <definedName name="_xlnm.Criteria" localSheetId="1">#REF!</definedName>
    <definedName name="_xlnm.Criteria">#REF!</definedName>
    <definedName name="Criteria_MI" localSheetId="1">[7]내역!#REF!</definedName>
    <definedName name="Criteria_MI">[7]내역!#REF!</definedName>
    <definedName name="CURRENT_1" localSheetId="1">#REF!</definedName>
    <definedName name="CURRENT_1">#REF!</definedName>
    <definedName name="CURRENT_2" localSheetId="1">#REF!</definedName>
    <definedName name="CURRENT_2">#REF!</definedName>
    <definedName name="CURRENT_3" localSheetId="1">#REF!</definedName>
    <definedName name="CURRENT_3">#REF!</definedName>
    <definedName name="CV">[12]DATA!$F$4:$J$14</definedName>
    <definedName name="CV14_2C" localSheetId="1">[13]단가!#REF!</definedName>
    <definedName name="CV14_2C">[13]단가!#REF!</definedName>
    <definedName name="CV14_4C" localSheetId="1">[13]단가!#REF!</definedName>
    <definedName name="CV14_4C">[13]단가!#REF!</definedName>
    <definedName name="CV5.5_2" localSheetId="1">[13]단가!#REF!</definedName>
    <definedName name="CV5.5_2">[13]단가!#REF!</definedName>
    <definedName name="CV5.5_4C" localSheetId="1">[13]단가!#REF!</definedName>
    <definedName name="CV5.5_4C">[13]단가!#REF!</definedName>
    <definedName name="CV8_2C" localSheetId="1">[13]단가!#REF!</definedName>
    <definedName name="CV8_2C">[13]단가!#REF!</definedName>
    <definedName name="CV8_4C" localSheetId="1">[13]단가!#REF!</definedName>
    <definedName name="CV8_4C">[13]단가!#REF!</definedName>
    <definedName name="D" localSheetId="1">#REF!</definedName>
    <definedName name="D">#REF!</definedName>
    <definedName name="DAN" localSheetId="1">#REF!</definedName>
    <definedName name="DAN">#REF!</definedName>
    <definedName name="DANGA" localSheetId="1">#REF!,#REF!</definedName>
    <definedName name="DANGA">#REF!,#REF!</definedName>
    <definedName name="_xlnm.Database" localSheetId="1">#REF!</definedName>
    <definedName name="_xlnm.Database">#REF!</definedName>
    <definedName name="Database_MI" localSheetId="1">#REF!</definedName>
    <definedName name="Database_MI">#REF!</definedName>
    <definedName name="database2" localSheetId="1">#REF!</definedName>
    <definedName name="database2">#REF!</definedName>
    <definedName name="dataww" localSheetId="1" hidden="1">#REF!</definedName>
    <definedName name="dataww" hidden="1">#REF!</definedName>
    <definedName name="DDD" localSheetId="1">BlankMacro1</definedName>
    <definedName name="DDD">BlankMacro1</definedName>
    <definedName name="DDS" localSheetId="1">BlankMacro1</definedName>
    <definedName name="DDS">BlankMacro1</definedName>
    <definedName name="DDW" localSheetId="1">BlankMacro1</definedName>
    <definedName name="DDW">BlankMacro1</definedName>
    <definedName name="dfasdfas" localSheetId="1">#REF!</definedName>
    <definedName name="dfasdfas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{#N/A,#N/A,FALSE,"조골재"}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gfgf" hidden="1">{#N/A,#N/A,FALSE,"2~8번"}</definedName>
    <definedName name="dist_bin1" localSheetId="1" hidden="1">[3]조명시설!#REF!</definedName>
    <definedName name="dist_bin1" hidden="1">[3]조명시설!#REF!</definedName>
    <definedName name="dist_value1" localSheetId="1" hidden="1">[3]조명시설!#REF!</definedName>
    <definedName name="dist_value1" hidden="1">[3]조명시설!#REF!</definedName>
    <definedName name="DISTANCE" localSheetId="1">#REF!</definedName>
    <definedName name="DISTANCE">#REF!</definedName>
    <definedName name="DKD" localSheetId="1">BlankMacro1</definedName>
    <definedName name="DKD">BlankMacro1</definedName>
    <definedName name="DKE" localSheetId="1">BlankMacro1</definedName>
    <definedName name="DKE">BlankMacro1</definedName>
    <definedName name="dldldldll" localSheetId="1" hidden="1">[14]조명시설!#REF!</definedName>
    <definedName name="dldldldll" hidden="1">[14]조명시설!#REF!</definedName>
    <definedName name="drsg" localSheetId="1">#REF!</definedName>
    <definedName name="drsg">#REF!</definedName>
    <definedName name="DS" localSheetId="1">BlankMacro1</definedName>
    <definedName name="DS">BlankMacro1</definedName>
    <definedName name="dsaf" hidden="1">{#N/A,#N/A,FALSE,"조골재"}</definedName>
    <definedName name="DSF" hidden="1">{#N/A,#N/A,FALSE,"골재소요량";#N/A,#N/A,FALSE,"골재소요량"}</definedName>
    <definedName name="DWS" localSheetId="1">BlankMacro1</definedName>
    <definedName name="DWS">BlankMacro1</definedName>
    <definedName name="E" localSheetId="1">#REF!</definedName>
    <definedName name="E">#REF!</definedName>
    <definedName name="E_IV" localSheetId="1">#REF!</definedName>
    <definedName name="E_IV">#REF!</definedName>
    <definedName name="E10M" localSheetId="1">#REF!</definedName>
    <definedName name="E10M">#REF!</definedName>
    <definedName name="E10P" localSheetId="1">#REF!</definedName>
    <definedName name="E10P">#REF!</definedName>
    <definedName name="E11M" localSheetId="1">#REF!</definedName>
    <definedName name="E11M">#REF!</definedName>
    <definedName name="E11P" localSheetId="1">#REF!</definedName>
    <definedName name="E11P">#REF!</definedName>
    <definedName name="E12M" localSheetId="1">#REF!</definedName>
    <definedName name="E12M">#REF!</definedName>
    <definedName name="E12P" localSheetId="1">#REF!</definedName>
    <definedName name="E12P">#REF!</definedName>
    <definedName name="E13M" localSheetId="1">#REF!</definedName>
    <definedName name="E13M">#REF!</definedName>
    <definedName name="E13P" localSheetId="1">#REF!</definedName>
    <definedName name="E13P">#REF!</definedName>
    <definedName name="E14M" localSheetId="1">#REF!</definedName>
    <definedName name="E14M">#REF!</definedName>
    <definedName name="E14P" localSheetId="1">#REF!</definedName>
    <definedName name="E14P">#REF!</definedName>
    <definedName name="E14S1">[15]Sheet1!$E$14</definedName>
    <definedName name="E15M" localSheetId="1">#REF!</definedName>
    <definedName name="E15M">#REF!</definedName>
    <definedName name="E15P" localSheetId="1">#REF!</definedName>
    <definedName name="E15P">#REF!</definedName>
    <definedName name="E16M" localSheetId="1">#REF!</definedName>
    <definedName name="E16M">#REF!</definedName>
    <definedName name="E16P" localSheetId="1">#REF!</definedName>
    <definedName name="E16P">#REF!</definedName>
    <definedName name="E17M" localSheetId="1">#REF!</definedName>
    <definedName name="E17M">#REF!</definedName>
    <definedName name="E17P" localSheetId="1">#REF!</definedName>
    <definedName name="E17P">#REF!</definedName>
    <definedName name="E18M" localSheetId="1">#REF!</definedName>
    <definedName name="E18M">#REF!</definedName>
    <definedName name="E18P" localSheetId="1">#REF!</definedName>
    <definedName name="E18P">#REF!</definedName>
    <definedName name="E19M" localSheetId="1">#REF!</definedName>
    <definedName name="E19M">#REF!</definedName>
    <definedName name="E19P" localSheetId="1">#REF!</definedName>
    <definedName name="E19P">#REF!</definedName>
    <definedName name="E1E" localSheetId="1">#REF!</definedName>
    <definedName name="E1E">#REF!</definedName>
    <definedName name="E1M" localSheetId="1">#REF!</definedName>
    <definedName name="E1M">#REF!</definedName>
    <definedName name="E1P" localSheetId="1">#REF!</definedName>
    <definedName name="E1P">#REF!</definedName>
    <definedName name="E20M" localSheetId="1">#REF!</definedName>
    <definedName name="E20M">#REF!</definedName>
    <definedName name="E20P" localSheetId="1">#REF!</definedName>
    <definedName name="E20P">#REF!</definedName>
    <definedName name="E21M" localSheetId="1">#REF!</definedName>
    <definedName name="E21M">#REF!</definedName>
    <definedName name="E21P" localSheetId="1">#REF!</definedName>
    <definedName name="E21P">#REF!</definedName>
    <definedName name="E22M" localSheetId="1">#REF!</definedName>
    <definedName name="E22M">#REF!</definedName>
    <definedName name="E22P" localSheetId="1">#REF!</definedName>
    <definedName name="E22P">#REF!</definedName>
    <definedName name="E23M" localSheetId="1">#REF!</definedName>
    <definedName name="E23M">#REF!</definedName>
    <definedName name="E23P" localSheetId="1">#REF!</definedName>
    <definedName name="E23P">#REF!</definedName>
    <definedName name="E24M" localSheetId="1">#REF!</definedName>
    <definedName name="E24M">#REF!</definedName>
    <definedName name="E24P" localSheetId="1">#REF!</definedName>
    <definedName name="E24P">#REF!</definedName>
    <definedName name="E25M" localSheetId="1">#REF!</definedName>
    <definedName name="E25M">#REF!</definedName>
    <definedName name="E25P" localSheetId="1">#REF!</definedName>
    <definedName name="E25P">#REF!</definedName>
    <definedName name="E26E" localSheetId="1">#REF!</definedName>
    <definedName name="E26E">#REF!</definedName>
    <definedName name="E26M" localSheetId="1">#REF!</definedName>
    <definedName name="E26M">#REF!</definedName>
    <definedName name="E26P" localSheetId="1">#REF!</definedName>
    <definedName name="E26P">#REF!</definedName>
    <definedName name="E27E" localSheetId="1">#REF!</definedName>
    <definedName name="E27E">#REF!</definedName>
    <definedName name="E27M" localSheetId="1">#REF!</definedName>
    <definedName name="E27M">#REF!</definedName>
    <definedName name="E27P" localSheetId="1">#REF!</definedName>
    <definedName name="E27P">#REF!</definedName>
    <definedName name="E28E" localSheetId="1">#REF!</definedName>
    <definedName name="E28E">#REF!</definedName>
    <definedName name="E28M" localSheetId="1">#REF!</definedName>
    <definedName name="E28M">#REF!</definedName>
    <definedName name="E28P" localSheetId="1">#REF!</definedName>
    <definedName name="E28P">#REF!</definedName>
    <definedName name="E29M" localSheetId="1">#REF!</definedName>
    <definedName name="E29M">#REF!</definedName>
    <definedName name="E29P" localSheetId="1">#REF!</definedName>
    <definedName name="E29P">#REF!</definedName>
    <definedName name="E2E" localSheetId="1">#REF!</definedName>
    <definedName name="E2E">#REF!</definedName>
    <definedName name="E2M" localSheetId="1">#REF!</definedName>
    <definedName name="E2M">#REF!</definedName>
    <definedName name="E2P" localSheetId="1">#REF!</definedName>
    <definedName name="E2P">#REF!</definedName>
    <definedName name="E30M" localSheetId="1">#REF!</definedName>
    <definedName name="E30M">#REF!</definedName>
    <definedName name="E30P" localSheetId="1">#REF!</definedName>
    <definedName name="E30P">#REF!</definedName>
    <definedName name="E31E" localSheetId="1">#REF!</definedName>
    <definedName name="E31E">#REF!</definedName>
    <definedName name="E31M" localSheetId="1">#REF!</definedName>
    <definedName name="E31M">#REF!</definedName>
    <definedName name="E31P" localSheetId="1">#REF!</definedName>
    <definedName name="E31P">#REF!</definedName>
    <definedName name="E32E" localSheetId="1">#REF!</definedName>
    <definedName name="E32E">#REF!</definedName>
    <definedName name="E32M" localSheetId="1">#REF!</definedName>
    <definedName name="E32M">#REF!</definedName>
    <definedName name="E32P" localSheetId="1">#REF!</definedName>
    <definedName name="E32P">#REF!</definedName>
    <definedName name="E33E" localSheetId="1">#REF!</definedName>
    <definedName name="E33E">#REF!</definedName>
    <definedName name="E33M" localSheetId="1">#REF!</definedName>
    <definedName name="E33M">#REF!</definedName>
    <definedName name="E33P" localSheetId="1">#REF!</definedName>
    <definedName name="E33P">#REF!</definedName>
    <definedName name="E34E" localSheetId="1">#REF!</definedName>
    <definedName name="E34E">#REF!</definedName>
    <definedName name="E34M" localSheetId="1">#REF!</definedName>
    <definedName name="E34M">#REF!</definedName>
    <definedName name="E34P" localSheetId="1">#REF!</definedName>
    <definedName name="E34P">#REF!</definedName>
    <definedName name="E35M" localSheetId="1">#REF!</definedName>
    <definedName name="E35M">#REF!</definedName>
    <definedName name="E35P" localSheetId="1">#REF!</definedName>
    <definedName name="E35P">#REF!</definedName>
    <definedName name="E36M" localSheetId="1">#REF!</definedName>
    <definedName name="E36M">#REF!</definedName>
    <definedName name="E36P" localSheetId="1">#REF!</definedName>
    <definedName name="E36P">#REF!</definedName>
    <definedName name="E37M" localSheetId="1">#REF!</definedName>
    <definedName name="E37M">#REF!</definedName>
    <definedName name="E37P" localSheetId="1">#REF!</definedName>
    <definedName name="E37P">#REF!</definedName>
    <definedName name="E38M" localSheetId="1">#REF!</definedName>
    <definedName name="E38M">#REF!</definedName>
    <definedName name="E38P" localSheetId="1">#REF!</definedName>
    <definedName name="E38P">#REF!</definedName>
    <definedName name="E39M" localSheetId="1">#REF!</definedName>
    <definedName name="E39M">#REF!</definedName>
    <definedName name="E39P" localSheetId="1">#REF!</definedName>
    <definedName name="E39P">#REF!</definedName>
    <definedName name="E3P" localSheetId="1">#REF!</definedName>
    <definedName name="E3P">#REF!</definedName>
    <definedName name="E40M" localSheetId="1">#REF!</definedName>
    <definedName name="E40M">#REF!</definedName>
    <definedName name="E40P" localSheetId="1">#REF!</definedName>
    <definedName name="E40P">#REF!</definedName>
    <definedName name="E41M" localSheetId="1">#REF!</definedName>
    <definedName name="E41M">#REF!</definedName>
    <definedName name="E41P" localSheetId="1">#REF!</definedName>
    <definedName name="E41P">#REF!</definedName>
    <definedName name="E42M" localSheetId="1">#REF!</definedName>
    <definedName name="E42M">#REF!</definedName>
    <definedName name="E42P" localSheetId="1">#REF!</definedName>
    <definedName name="E42P">#REF!</definedName>
    <definedName name="E43M" localSheetId="1">#REF!</definedName>
    <definedName name="E43M">#REF!</definedName>
    <definedName name="E43P" localSheetId="1">#REF!</definedName>
    <definedName name="E43P">#REF!</definedName>
    <definedName name="E44M" localSheetId="1">#REF!</definedName>
    <definedName name="E44M">#REF!</definedName>
    <definedName name="E44P" localSheetId="1">#REF!</definedName>
    <definedName name="E44P">#REF!</definedName>
    <definedName name="E45M" localSheetId="1">#REF!</definedName>
    <definedName name="E45M">#REF!</definedName>
    <definedName name="E45P" localSheetId="1">#REF!</definedName>
    <definedName name="E45P">#REF!</definedName>
    <definedName name="E46M" localSheetId="1">#REF!</definedName>
    <definedName name="E46M">#REF!</definedName>
    <definedName name="E46P" localSheetId="1">#REF!</definedName>
    <definedName name="E46P">#REF!</definedName>
    <definedName name="E47M" localSheetId="1">#REF!</definedName>
    <definedName name="E47M">#REF!</definedName>
    <definedName name="E47P" localSheetId="1">#REF!</definedName>
    <definedName name="E47P">#REF!</definedName>
    <definedName name="E48M" localSheetId="1">#REF!</definedName>
    <definedName name="E48M">#REF!</definedName>
    <definedName name="E48P" localSheetId="1">#REF!</definedName>
    <definedName name="E48P">#REF!</definedName>
    <definedName name="E49M" localSheetId="1">#REF!</definedName>
    <definedName name="E49M">#REF!</definedName>
    <definedName name="E49P" localSheetId="1">#REF!</definedName>
    <definedName name="E49P">#REF!</definedName>
    <definedName name="E4M" localSheetId="1">#REF!</definedName>
    <definedName name="E4M">#REF!</definedName>
    <definedName name="E4P" localSheetId="1">#REF!</definedName>
    <definedName name="E4P">#REF!</definedName>
    <definedName name="E50M" localSheetId="1">#REF!</definedName>
    <definedName name="E50M">#REF!</definedName>
    <definedName name="E50P" localSheetId="1">#REF!</definedName>
    <definedName name="E50P">#REF!</definedName>
    <definedName name="E51E" localSheetId="1">#REF!</definedName>
    <definedName name="E51E">#REF!</definedName>
    <definedName name="E52M" localSheetId="1">#REF!</definedName>
    <definedName name="E52M">#REF!</definedName>
    <definedName name="E52P" localSheetId="1">#REF!</definedName>
    <definedName name="E52P">#REF!</definedName>
    <definedName name="E53M" localSheetId="1">#REF!</definedName>
    <definedName name="E53M">#REF!</definedName>
    <definedName name="E53P" localSheetId="1">#REF!</definedName>
    <definedName name="E53P">#REF!</definedName>
    <definedName name="E54M" localSheetId="1">#REF!</definedName>
    <definedName name="E54M">#REF!</definedName>
    <definedName name="E54P" localSheetId="1">#REF!</definedName>
    <definedName name="E54P">#REF!</definedName>
    <definedName name="E55M" localSheetId="1">#REF!</definedName>
    <definedName name="E55M">#REF!</definedName>
    <definedName name="E55P" localSheetId="1">#REF!</definedName>
    <definedName name="E55P">#REF!</definedName>
    <definedName name="E56M" localSheetId="1">#REF!</definedName>
    <definedName name="E56M">#REF!</definedName>
    <definedName name="E56P" localSheetId="1">#REF!</definedName>
    <definedName name="E56P">#REF!</definedName>
    <definedName name="E57M" localSheetId="1">#REF!</definedName>
    <definedName name="E57M">#REF!</definedName>
    <definedName name="E57P" localSheetId="1">#REF!</definedName>
    <definedName name="E57P">#REF!</definedName>
    <definedName name="E58M" localSheetId="1">#REF!</definedName>
    <definedName name="E58M">#REF!</definedName>
    <definedName name="E58P" localSheetId="1">#REF!</definedName>
    <definedName name="E58P">#REF!</definedName>
    <definedName name="E59M" localSheetId="1">#REF!</definedName>
    <definedName name="E59M">#REF!</definedName>
    <definedName name="E59P" localSheetId="1">#REF!</definedName>
    <definedName name="E59P">#REF!</definedName>
    <definedName name="E5M" localSheetId="1">#REF!</definedName>
    <definedName name="E5M">#REF!</definedName>
    <definedName name="E5P" localSheetId="1">#REF!</definedName>
    <definedName name="E5P">#REF!</definedName>
    <definedName name="E5S1">[15]Sheet1!$E$5</definedName>
    <definedName name="E60M" localSheetId="1">#REF!</definedName>
    <definedName name="E60M">#REF!</definedName>
    <definedName name="E60P" localSheetId="1">#REF!</definedName>
    <definedName name="E60P">#REF!</definedName>
    <definedName name="E61M" localSheetId="1">#REF!</definedName>
    <definedName name="E61M">#REF!</definedName>
    <definedName name="E61P" localSheetId="1">#REF!</definedName>
    <definedName name="E61P">#REF!</definedName>
    <definedName name="E62M" localSheetId="1">#REF!</definedName>
    <definedName name="E62M">#REF!</definedName>
    <definedName name="E62P" localSheetId="1">#REF!</definedName>
    <definedName name="E62P">#REF!</definedName>
    <definedName name="E63M" localSheetId="1">#REF!</definedName>
    <definedName name="E63M">#REF!</definedName>
    <definedName name="E63P" localSheetId="1">#REF!</definedName>
    <definedName name="E63P">#REF!</definedName>
    <definedName name="E64M" localSheetId="1">#REF!</definedName>
    <definedName name="E64M">#REF!</definedName>
    <definedName name="E64P" localSheetId="1">#REF!</definedName>
    <definedName name="E64P">#REF!</definedName>
    <definedName name="E65M" localSheetId="1">#REF!</definedName>
    <definedName name="E65M">#REF!</definedName>
    <definedName name="E65P" localSheetId="1">#REF!</definedName>
    <definedName name="E65P">#REF!</definedName>
    <definedName name="E66M" localSheetId="1">#REF!</definedName>
    <definedName name="E66M">#REF!</definedName>
    <definedName name="E66P" localSheetId="1">#REF!</definedName>
    <definedName name="E66P">#REF!</definedName>
    <definedName name="E67M" localSheetId="1">#REF!</definedName>
    <definedName name="E67M">#REF!</definedName>
    <definedName name="E67P" localSheetId="1">#REF!</definedName>
    <definedName name="E67P">#REF!</definedName>
    <definedName name="E68M" localSheetId="1">#REF!</definedName>
    <definedName name="E68M">#REF!</definedName>
    <definedName name="E6M" localSheetId="1">#REF!</definedName>
    <definedName name="E6M">#REF!</definedName>
    <definedName name="E6P" localSheetId="1">#REF!</definedName>
    <definedName name="E6P">#REF!</definedName>
    <definedName name="E7M" localSheetId="1">#REF!</definedName>
    <definedName name="E7M">#REF!</definedName>
    <definedName name="E7P" localSheetId="1">#REF!</definedName>
    <definedName name="E7P">#REF!</definedName>
    <definedName name="E8M" localSheetId="1">#REF!</definedName>
    <definedName name="E8M">#REF!</definedName>
    <definedName name="E8P" localSheetId="1">#REF!</definedName>
    <definedName name="E8P">#REF!</definedName>
    <definedName name="E9M" localSheetId="1">#REF!</definedName>
    <definedName name="E9M">#REF!</definedName>
    <definedName name="E9P" localSheetId="1">#REF!</definedName>
    <definedName name="E9P">#REF!</definedName>
    <definedName name="edgh" localSheetId="1">#REF!</definedName>
    <definedName name="edgh">#REF!</definedName>
    <definedName name="edit__home__del__branch_\f" localSheetId="1">#REF!</definedName>
    <definedName name="edit__home__del__branch_\f">#REF!</definedName>
    <definedName name="edtgh" localSheetId="1">#REF!</definedName>
    <definedName name="edtgh">#REF!</definedName>
    <definedName name="eee" localSheetId="1">#REF!</definedName>
    <definedName name="eee">#REF!</definedName>
    <definedName name="ELP" localSheetId="1">#REF!</definedName>
    <definedName name="ELP">#REF!</definedName>
    <definedName name="_xlnm.Extract" localSheetId="1">#REF!</definedName>
    <definedName name="_xlnm.Extract">#REF!</definedName>
    <definedName name="Extract_MI" localSheetId="1">#REF!</definedName>
    <definedName name="Extract_MI">#REF!</definedName>
    <definedName name="f" localSheetId="1">#REF!</definedName>
    <definedName name="f">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gz" localSheetId="1">#REF!</definedName>
    <definedName name="fdgz">#REF!</definedName>
    <definedName name="FF" localSheetId="1">#REF!</definedName>
    <definedName name="FF">#REF!</definedName>
    <definedName name="ffeil2z" localSheetId="1" hidden="1">#REF!</definedName>
    <definedName name="ffeil2z" hidden="1">#REF!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hfdagfd" hidden="1">{#N/A,#N/A,FALSE,"표지목차"}</definedName>
    <definedName name="fhddg" hidden="1">{#N/A,#N/A,FALSE,"부대1"}</definedName>
    <definedName name="fifofl" localSheetId="1" hidden="1">#REF!</definedName>
    <definedName name="fifofl" hidden="1">#REF!</definedName>
    <definedName name="fill1" localSheetId="1" hidden="1">[3]조명시설!#REF!</definedName>
    <definedName name="fill1" hidden="1">[3]조명시설!#REF!</definedName>
    <definedName name="FIXT">[16]데이타!$U$23:$V$50</definedName>
    <definedName name="G14S1">[15]Sheet1!$G$14</definedName>
    <definedName name="G5S1">[15]Sheet1!$G$5</definedName>
    <definedName name="GAB" localSheetId="1">#REF!</definedName>
    <definedName name="GAB">#REF!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gfhgfshgh" hidden="1">{#N/A,#N/A,FALSE,"포장2"}</definedName>
    <definedName name="ggggg" hidden="1">{#N/A,#N/A,FALSE,"구조1"}</definedName>
    <definedName name="ghgfh" hidden="1">{#N/A,#N/A,FALSE,"포장2"}</definedName>
    <definedName name="GJHGLI" hidden="1">{#N/A,#N/A,FALSE,"포장1";#N/A,#N/A,FALSE,"포장1"}</definedName>
    <definedName name="GROUND" localSheetId="1">#REF!</definedName>
    <definedName name="GROUND">#REF!</definedName>
    <definedName name="GU" localSheetId="1">#REF!</definedName>
    <definedName name="GU">#REF!</definedName>
    <definedName name="hap" localSheetId="1">#REF!</definedName>
    <definedName name="hap">#REF!</definedName>
    <definedName name="hgd" hidden="1">{#N/A,#N/A,FALSE,"배수2"}</definedName>
    <definedName name="hgh" hidden="1">{#N/A,#N/A,FALSE,"단가표지"}</definedName>
    <definedName name="hghg" hidden="1">{#N/A,#N/A,FALSE,"운반시간"}</definedName>
    <definedName name="HH">[17]정부노임단가!$A$5:$F$215</definedName>
    <definedName name="hkj" hidden="1">{#N/A,#N/A,FALSE,"혼합골재"}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D" localSheetId="1">#REF!,#REF!</definedName>
    <definedName name="ID">#REF!,#REF!</definedName>
    <definedName name="IOIOIOIO" hidden="1">{#N/A,#N/A,FALSE,"표지목차"}</definedName>
    <definedName name="ITEM" localSheetId="1">[18]ITEM!#REF!</definedName>
    <definedName name="ITEM">[18]ITEM!#REF!</definedName>
    <definedName name="JH">[19]정부노임단가!$A$5:$F$215</definedName>
    <definedName name="jhjg" hidden="1">{#N/A,#N/A,FALSE,"조골재"}</definedName>
    <definedName name="jhjh" hidden="1">{#N/A,#N/A,FALSE,"표지목차"}</definedName>
    <definedName name="JJ">[20]정부노임단가!$A$5:$F$215</definedName>
    <definedName name="JKJKJKJK" hidden="1">{#N/A,#N/A,FALSE,"포장1";#N/A,#N/A,FALSE,"포장1"}</definedName>
    <definedName name="k" localSheetId="1">#REF!</definedName>
    <definedName name="k">#REF!</definedName>
    <definedName name="K2_" localSheetId="1">#REF!</definedName>
    <definedName name="K2_">#REF!</definedName>
    <definedName name="KA">[21]MOTOR!$B$61:$E$68</definedName>
    <definedName name="khl" hidden="1">{#N/A,#N/A,FALSE,"2~8번"}</definedName>
    <definedName name="KK">[12]DATA!$F$17:$G$26</definedName>
    <definedName name="KLLKLKLK" hidden="1">{#N/A,#N/A,FALSE,"포장2"}</definedName>
    <definedName name="kpqeiwri" localSheetId="1" hidden="1">#REF!</definedName>
    <definedName name="kpqeiwri" hidden="1">#REF!</definedName>
    <definedName name="ksk" localSheetId="1" hidden="1">#REF!</definedName>
    <definedName name="ksk" hidden="1">#REF!</definedName>
    <definedName name="ktf" localSheetId="1" hidden="1">#REF!</definedName>
    <definedName name="ktf" hidden="1">#REF!</definedName>
    <definedName name="kty" localSheetId="1" hidden="1">#REF!</definedName>
    <definedName name="kty" hidden="1">#REF!</definedName>
    <definedName name="kVA" localSheetId="1">#REF!</definedName>
    <definedName name="kVA">#REF!</definedName>
    <definedName name="LP___4" localSheetId="1">#REF!</definedName>
    <definedName name="LP___4">#REF!</definedName>
    <definedName name="L형측" hidden="1">{#N/A,#N/A,FALSE,"표지목차"}</definedName>
    <definedName name="M">'[22]동력부하(도산)'!$B$2:$G$4</definedName>
    <definedName name="Macro10" localSheetId="1">[23]!Macro10</definedName>
    <definedName name="Macro10">[23]!Macro10</definedName>
    <definedName name="Macro11" localSheetId="1">[24]!Macro11</definedName>
    <definedName name="Macro11">[24]!Macro11</definedName>
    <definedName name="macro111" localSheetId="1">[25]!Macro5</definedName>
    <definedName name="macro111">[25]!Macro5</definedName>
    <definedName name="Macro12" localSheetId="1">[23]!Macro12</definedName>
    <definedName name="Macro12">[23]!Macro12</definedName>
    <definedName name="Macro13" localSheetId="1">[23]!Macro13</definedName>
    <definedName name="Macro13">[23]!Macro13</definedName>
    <definedName name="Macro14" localSheetId="1">[23]!Macro14</definedName>
    <definedName name="Macro14">[23]!Macro14</definedName>
    <definedName name="macro15" localSheetId="1">[25]!Macro14</definedName>
    <definedName name="macro15">[25]!Macro14</definedName>
    <definedName name="Macro2" localSheetId="1">[23]!Macro2</definedName>
    <definedName name="Macro2">[23]!Macro2</definedName>
    <definedName name="Macro3" localSheetId="1">[24]!Macro3</definedName>
    <definedName name="Macro3">[24]!Macro3</definedName>
    <definedName name="Macro4" localSheetId="1">[24]!Macro4</definedName>
    <definedName name="Macro4">[24]!Macro4</definedName>
    <definedName name="Macro5" localSheetId="1">[23]!Macro5</definedName>
    <definedName name="Macro5">[23]!Macro5</definedName>
    <definedName name="Macro6" localSheetId="1">[23]!Macro6</definedName>
    <definedName name="Macro6">[23]!Macro6</definedName>
    <definedName name="Macro7" localSheetId="1">[23]!Macro7</definedName>
    <definedName name="Macro7">[23]!Macro7</definedName>
    <definedName name="Macro8" localSheetId="1">[23]!Macro8</definedName>
    <definedName name="Macro8">[23]!Macro8</definedName>
    <definedName name="Macro9" localSheetId="1">[23]!Macro9</definedName>
    <definedName name="Macro9">[23]!Macro9</definedName>
    <definedName name="MCCB_AF1">'[26]Macro(차단기)'!$A$1</definedName>
    <definedName name="MCCB_AF2" localSheetId="1">#REF!</definedName>
    <definedName name="MCCB_AF2">#REF!</definedName>
    <definedName name="MIN.XLS" localSheetId="1">'[27]조정금액결과표 (차수별)'!복사</definedName>
    <definedName name="MIN.XLS">'[27]조정금액결과표 (차수별)'!복사</definedName>
    <definedName name="MNHL">[24]Sheet1!$A$4:$H$5</definedName>
    <definedName name="MONEY" localSheetId="1">#REF!,#REF!</definedName>
    <definedName name="MONEY">#REF!,#REF!</definedName>
    <definedName name="MOTER_1" localSheetId="1">#REF!</definedName>
    <definedName name="MOTER_1">#REF!</definedName>
    <definedName name="MOTER_3" localSheetId="1">#REF!</definedName>
    <definedName name="MOTER_3">#REF!</definedName>
    <definedName name="NAME" localSheetId="1">#REF!</definedName>
    <definedName name="NAME">#REF!</definedName>
    <definedName name="NHL">[28]터널조도!$AR$19:$AT$25</definedName>
    <definedName name="NOMUBY" localSheetId="1">#REF!</definedName>
    <definedName name="NOMUBY">#REF!</definedName>
    <definedName name="NS" localSheetId="1" hidden="1">#REF!</definedName>
    <definedName name="NS" hidden="1">#REF!</definedName>
    <definedName name="NUMBER" localSheetId="1">#REF!</definedName>
    <definedName name="NUMBER">#REF!</definedName>
    <definedName name="owoel" localSheetId="1" hidden="1">#REF!</definedName>
    <definedName name="owoel" hidden="1">#REF!</definedName>
    <definedName name="PASS" localSheetId="1">#REF!</definedName>
    <definedName name="PASS">#REF!</definedName>
    <definedName name="PE" localSheetId="1">#REF!</definedName>
    <definedName name="PE">#REF!</definedName>
    <definedName name="PE100C" localSheetId="1">[13]단가!#REF!</definedName>
    <definedName name="PE100C">[13]단가!#REF!</definedName>
    <definedName name="PE16C" localSheetId="1">[13]단가!#REF!</definedName>
    <definedName name="PE16C">[13]단가!#REF!</definedName>
    <definedName name="PE22C" localSheetId="1">[13]단가!#REF!</definedName>
    <definedName name="PE22C">[13]단가!#REF!</definedName>
    <definedName name="PE28C" localSheetId="1">[13]단가!#REF!</definedName>
    <definedName name="PE28C">[13]단가!#REF!</definedName>
    <definedName name="PE36C" localSheetId="1">[13]단가!#REF!</definedName>
    <definedName name="PE36C">[13]단가!#REF!</definedName>
    <definedName name="PE42C" localSheetId="1">[13]단가!#REF!</definedName>
    <definedName name="PE42C">[13]단가!#REF!</definedName>
    <definedName name="PE54C" localSheetId="1">[13]단가!#REF!</definedName>
    <definedName name="PE54C">[13]단가!#REF!</definedName>
    <definedName name="PEE">[12]DATA!$N$4:$P$12</definedName>
    <definedName name="PH" localSheetId="1">#REF!</definedName>
    <definedName name="PH">#REF!</definedName>
    <definedName name="piiuer" localSheetId="1" hidden="1">#REF!</definedName>
    <definedName name="piiuer" hidden="1">#REF!</definedName>
    <definedName name="plc" localSheetId="1" hidden="1">#REF!</definedName>
    <definedName name="plc" hidden="1">#REF!</definedName>
    <definedName name="PLC내용" localSheetId="1" hidden="1">#REF!</definedName>
    <definedName name="PLC내용" hidden="1">#REF!</definedName>
    <definedName name="POI" localSheetId="1" hidden="1">#REF!</definedName>
    <definedName name="POI" hidden="1">#REF!</definedName>
    <definedName name="pp" localSheetId="1">#REF!,#REF!</definedName>
    <definedName name="pp">#REF!,#REF!</definedName>
    <definedName name="ppp" localSheetId="1">'[29]Y-WORK'!Macro9</definedName>
    <definedName name="ppp">'[29]Y-WORK'!Macro9</definedName>
    <definedName name="Pr" localSheetId="1">#REF!</definedName>
    <definedName name="Pr">#REF!</definedName>
    <definedName name="_xlnm.Print_Area" localSheetId="3">'공종별집계표(기·소)'!$A$1:$M$27</definedName>
    <definedName name="_xlnm.Print_Area" localSheetId="5">'내역서(기·소)'!$A$1:$M$27</definedName>
    <definedName name="_xlnm.Print_Area" localSheetId="4">'내역서(전·소)'!$A$1:$Q$81</definedName>
    <definedName name="_xlnm.Print_Area" localSheetId="8">'노임근거(전·소)'!$A$1:$T$55</definedName>
    <definedName name="_xlnm.Print_Area" localSheetId="13">'단가대비표(기·소)'!$A$1:$X$9</definedName>
    <definedName name="_xlnm.Print_Area" localSheetId="9">'일위노임(전·소)'!$A$1:$T$29</definedName>
    <definedName name="_xlnm.Print_Area" localSheetId="7">'일위대가(전·소)'!$A$1:$Q$29</definedName>
    <definedName name="_xlnm.Print_Area" localSheetId="2">총괄표!$A$1:$Q$29</definedName>
    <definedName name="_xlnm.Print_Area">#N/A</definedName>
    <definedName name="PRINT_AREA_MI">#N/A</definedName>
    <definedName name="PRINT_TILIES" localSheetId="1">#REF!,#REF!,#REF!,#REF!,#REF!</definedName>
    <definedName name="PRINT_TILIES">#REF!,#REF!,#REF!,#REF!,#REF!</definedName>
    <definedName name="PRINT_TILLES">[30]우수!$1:$3,[30]우수!$A:$D</definedName>
    <definedName name="PRINT_TILTES" localSheetId="1">#REF!</definedName>
    <definedName name="PRINT_TILTES">#REF!</definedName>
    <definedName name="print_title" localSheetId="1">#REF!</definedName>
    <definedName name="print_title">#REF!</definedName>
    <definedName name="_xlnm.Print_Titles" localSheetId="3">'공종별집계표(기·소)'!$1:$4</definedName>
    <definedName name="_xlnm.Print_Titles" localSheetId="5">'내역서(기·소)'!$1:$3</definedName>
    <definedName name="_xlnm.Print_Titles" localSheetId="4">'내역서(전·소)'!$1:$3</definedName>
    <definedName name="_xlnm.Print_Titles" localSheetId="8">'노임근거(전·소)'!$1:$3</definedName>
    <definedName name="_xlnm.Print_Titles" localSheetId="13">'단가대비표(기·소)'!$1:$4</definedName>
    <definedName name="_xlnm.Print_Titles" localSheetId="11">'단가조사(전·소)'!$1:$3</definedName>
    <definedName name="_xlnm.Print_Titles" localSheetId="1">#REF!</definedName>
    <definedName name="_xlnm.Print_Titles" localSheetId="6">'일대목차(전·소)'!$1:$3</definedName>
    <definedName name="_xlnm.Print_Titles" localSheetId="9">'일위노임(전·소)'!$1:$3</definedName>
    <definedName name="_xlnm.Print_Titles" localSheetId="7">'일위대가(전·소)'!$1:$3</definedName>
    <definedName name="_xlnm.Print_Titles" localSheetId="2">총괄표!$1:$3</definedName>
    <definedName name="_xlnm.Print_Titles" localSheetId="10">합산자재!$1:$3</definedName>
    <definedName name="_xlnm.Print_Titles">#REF!</definedName>
    <definedName name="PRINT_TITLES_MI">#N/A</definedName>
    <definedName name="printer" localSheetId="1">#REF!</definedName>
    <definedName name="printer">#REF!</definedName>
    <definedName name="PRINTER_AREA" localSheetId="1">#REF!</definedName>
    <definedName name="PRINTER_AREA">#REF!</definedName>
    <definedName name="printer_Titles" localSheetId="1">#REF!</definedName>
    <definedName name="printer_Titles">#REF!</definedName>
    <definedName name="printer_ttitle" localSheetId="1">#REF!</definedName>
    <definedName name="printer_ttitle">#REF!</definedName>
    <definedName name="psie" localSheetId="1" hidden="1">#REF!</definedName>
    <definedName name="psie" hidden="1">#REF!</definedName>
    <definedName name="Q" localSheetId="1">BlankMacro1</definedName>
    <definedName name="Q">BlankMacro1</definedName>
    <definedName name="Q3WEE" hidden="1">{#N/A,#N/A,FALSE,"조골재"}</definedName>
    <definedName name="QKF">'[31]Macro(차단기)'!$B$1</definedName>
    <definedName name="qor" hidden="1">[32]실행철강하도!$A$1:$A$4</definedName>
    <definedName name="QQ" hidden="1">{#N/A,#N/A,FALSE,"2~8번"}</definedName>
    <definedName name="QW" hidden="1">{#N/A,#N/A,FALSE,"배수2"}</definedName>
    <definedName name="_xlnm.Recorder" localSheetId="1">#REF!</definedName>
    <definedName name="_xlnm.Recorder">#REF!</definedName>
    <definedName name="rff" localSheetId="1">#REF!</definedName>
    <definedName name="rff">#REF!</definedName>
    <definedName name="rlr" localSheetId="1">#REF!</definedName>
    <definedName name="rlr">#REF!</definedName>
    <definedName name="Royalty" hidden="1">{#N/A,#N/A,FALSE,"Sheet1"}</definedName>
    <definedName name="Royalty1" localSheetId="1">#REF!</definedName>
    <definedName name="Royalty1">#REF!</definedName>
    <definedName name="RT" localSheetId="1">#REF!,#REF!,#REF!</definedName>
    <definedName name="RT">#REF!,#REF!,#REF!</definedName>
    <definedName name="rty" localSheetId="1">#REF!,#REF!</definedName>
    <definedName name="rty">#REF!,#REF!</definedName>
    <definedName name="ruswjrsodur" localSheetId="1">#REF!</definedName>
    <definedName name="ruswjrsodur">#REF!</definedName>
    <definedName name="S" localSheetId="1">BlankMacro1</definedName>
    <definedName name="S">BlankMacro1</definedName>
    <definedName name="SAN" localSheetId="1">#REF!</definedName>
    <definedName name="SAN">#REF!</definedName>
    <definedName name="SAPBEXdnldView" hidden="1">"41JLQUL0YNPVK3OX98UIGJGNP"</definedName>
    <definedName name="SAPBEXsysID" hidden="1">"BWP"</definedName>
    <definedName name="SDCFG\" hidden="1">{#N/A,#N/A,FALSE,"운반시간"}</definedName>
    <definedName name="SDDFD" hidden="1">{#N/A,#N/A,FALSE,"배수1"}</definedName>
    <definedName name="sdf" hidden="1">{#N/A,#N/A,FALSE,"2~8번"}</definedName>
    <definedName name="SDFDFD" hidden="1">{#N/A,#N/A,FALSE,"운반시간"}</definedName>
    <definedName name="SDS" hidden="1">{#N/A,#N/A,FALSE,"2~8번"}</definedName>
    <definedName name="sdsdddd" hidden="1">{#N/A,#N/A,FALSE,"토공2"}</definedName>
    <definedName name="sdwf4rge" hidden="1">{#N/A,#N/A,FALSE,"운반시간"}</definedName>
    <definedName name="sfggf" hidden="1">{#N/A,#N/A,FALSE,"배수1"}</definedName>
    <definedName name="sgfsdfe" localSheetId="1" hidden="1">#REF!</definedName>
    <definedName name="sgfsdfe" hidden="1">#REF!</definedName>
    <definedName name="SHEET56" localSheetId="1">#REF!</definedName>
    <definedName name="SHEET56">#REF!</definedName>
    <definedName name="SIL">[16]데이타!$R$23:$S$32</definedName>
    <definedName name="skdfsk" localSheetId="1" hidden="1">#REF!</definedName>
    <definedName name="skdfsk" hidden="1">#REF!</definedName>
    <definedName name="sortt" localSheetId="1" hidden="1">#REF!</definedName>
    <definedName name="sortt" hidden="1">#REF!</definedName>
    <definedName name="sr" localSheetId="1">#REF!,#REF!</definedName>
    <definedName name="sr">#REF!,#REF!</definedName>
    <definedName name="SS" hidden="1">{"'단계별시설공사비'!$A$3:$K$51"}</definedName>
    <definedName name="SSS" localSheetId="1">#REF!</definedName>
    <definedName name="SSS">#REF!</definedName>
    <definedName name="sssss" hidden="1">{#N/A,#N/A,FALSE,"운반시간"}</definedName>
    <definedName name="ssssssss" localSheetId="1" hidden="1">#REF!</definedName>
    <definedName name="ssssssss" hidden="1">#REF!</definedName>
    <definedName name="T" localSheetId="1">BlankMacro1</definedName>
    <definedName name="T">BlankMacro1</definedName>
    <definedName name="T10M" localSheetId="1">#REF!</definedName>
    <definedName name="T10M">#REF!</definedName>
    <definedName name="T10P" localSheetId="1">#REF!</definedName>
    <definedName name="T10P">#REF!</definedName>
    <definedName name="T11M" localSheetId="1">#REF!</definedName>
    <definedName name="T11M">#REF!</definedName>
    <definedName name="T11P" localSheetId="1">#REF!</definedName>
    <definedName name="T11P">#REF!</definedName>
    <definedName name="T12M" localSheetId="1">#REF!</definedName>
    <definedName name="T12M">#REF!</definedName>
    <definedName name="T12P" localSheetId="1">#REF!</definedName>
    <definedName name="T12P">#REF!</definedName>
    <definedName name="T13M" localSheetId="1">#REF!</definedName>
    <definedName name="T13M">#REF!</definedName>
    <definedName name="T13P" localSheetId="1">#REF!</definedName>
    <definedName name="T13P">#REF!</definedName>
    <definedName name="T14M" localSheetId="1">#REF!</definedName>
    <definedName name="T14M">#REF!</definedName>
    <definedName name="T14P" localSheetId="1">#REF!</definedName>
    <definedName name="T14P">#REF!</definedName>
    <definedName name="T15M" localSheetId="1">#REF!</definedName>
    <definedName name="T15M">#REF!</definedName>
    <definedName name="T15P" localSheetId="1">#REF!</definedName>
    <definedName name="T15P">#REF!</definedName>
    <definedName name="T16M" localSheetId="1">#REF!</definedName>
    <definedName name="T16M">#REF!</definedName>
    <definedName name="T16P" localSheetId="1">#REF!</definedName>
    <definedName name="T16P">#REF!</definedName>
    <definedName name="T17M" localSheetId="1">#REF!</definedName>
    <definedName name="T17M">#REF!</definedName>
    <definedName name="T17P" localSheetId="1">#REF!</definedName>
    <definedName name="T17P">#REF!</definedName>
    <definedName name="T18M" localSheetId="1">#REF!</definedName>
    <definedName name="T18M">#REF!</definedName>
    <definedName name="T18P" localSheetId="1">#REF!</definedName>
    <definedName name="T18P">#REF!</definedName>
    <definedName name="T19M" localSheetId="1">#REF!</definedName>
    <definedName name="T19M">#REF!</definedName>
    <definedName name="T19P" localSheetId="1">#REF!</definedName>
    <definedName name="T19P">#REF!</definedName>
    <definedName name="T1E" localSheetId="1">#REF!</definedName>
    <definedName name="T1E">#REF!</definedName>
    <definedName name="T1M" localSheetId="1">#REF!</definedName>
    <definedName name="T1M">#REF!</definedName>
    <definedName name="T1P" localSheetId="1">#REF!</definedName>
    <definedName name="T1P">#REF!</definedName>
    <definedName name="T20M" localSheetId="1">#REF!</definedName>
    <definedName name="T20M">#REF!</definedName>
    <definedName name="T20P" localSheetId="1">#REF!</definedName>
    <definedName name="T20P">#REF!</definedName>
    <definedName name="T21M" localSheetId="1">#REF!</definedName>
    <definedName name="T21M">#REF!</definedName>
    <definedName name="T21P" localSheetId="1">#REF!</definedName>
    <definedName name="T21P">#REF!</definedName>
    <definedName name="T22E" localSheetId="1">#REF!</definedName>
    <definedName name="T22E">#REF!</definedName>
    <definedName name="T23M" localSheetId="1">#REF!</definedName>
    <definedName name="T23M">#REF!</definedName>
    <definedName name="T23P" localSheetId="1">#REF!</definedName>
    <definedName name="T23P">#REF!</definedName>
    <definedName name="T24M" localSheetId="1">#REF!</definedName>
    <definedName name="T24M">#REF!</definedName>
    <definedName name="T24P" localSheetId="1">#REF!</definedName>
    <definedName name="T24P">#REF!</definedName>
    <definedName name="T2E" localSheetId="1">#REF!</definedName>
    <definedName name="T2E">#REF!</definedName>
    <definedName name="T2M" localSheetId="1">#REF!</definedName>
    <definedName name="T2M">#REF!</definedName>
    <definedName name="T2P" localSheetId="1">#REF!</definedName>
    <definedName name="T2P">#REF!</definedName>
    <definedName name="T3P" localSheetId="1">#REF!</definedName>
    <definedName name="T3P">#REF!</definedName>
    <definedName name="T4M" localSheetId="1">#REF!</definedName>
    <definedName name="T4M">#REF!</definedName>
    <definedName name="T4P" localSheetId="1">#REF!</definedName>
    <definedName name="T4P">#REF!</definedName>
    <definedName name="T5M" localSheetId="1">#REF!</definedName>
    <definedName name="T5M">#REF!</definedName>
    <definedName name="T5P" localSheetId="1">#REF!</definedName>
    <definedName name="T5P">#REF!</definedName>
    <definedName name="T6M" localSheetId="1">#REF!</definedName>
    <definedName name="T6M">#REF!</definedName>
    <definedName name="T6P" localSheetId="1">#REF!</definedName>
    <definedName name="T6P">#REF!</definedName>
    <definedName name="T7M" localSheetId="1">#REF!</definedName>
    <definedName name="T7M">#REF!</definedName>
    <definedName name="T7P" localSheetId="1">#REF!</definedName>
    <definedName name="T7P">#REF!</definedName>
    <definedName name="T8M" localSheetId="1">#REF!</definedName>
    <definedName name="T8M">#REF!</definedName>
    <definedName name="T8P" localSheetId="1">#REF!</definedName>
    <definedName name="T8P">#REF!</definedName>
    <definedName name="T9M" localSheetId="1">#REF!</definedName>
    <definedName name="T9M">#REF!</definedName>
    <definedName name="T9P" localSheetId="1">#REF!</definedName>
    <definedName name="T9P">#REF!</definedName>
    <definedName name="TABLE" localSheetId="1">#REF!</definedName>
    <definedName name="TABLE">#REF!</definedName>
    <definedName name="TABLE_10" localSheetId="1">#REF!</definedName>
    <definedName name="TABLE_10">#REF!</definedName>
    <definedName name="TABLE_11" localSheetId="1">#REF!</definedName>
    <definedName name="TABLE_11">#REF!</definedName>
    <definedName name="TABLE_12" localSheetId="1">#REF!</definedName>
    <definedName name="TABLE_12">#REF!</definedName>
    <definedName name="TABLE_13" localSheetId="1">#REF!</definedName>
    <definedName name="TABLE_13">#REF!</definedName>
    <definedName name="TABLE_14" localSheetId="1">#REF!</definedName>
    <definedName name="TABLE_14">#REF!</definedName>
    <definedName name="TABLE_15" localSheetId="1">#REF!</definedName>
    <definedName name="TABLE_15">#REF!</definedName>
    <definedName name="TABLE_16" localSheetId="1">#REF!</definedName>
    <definedName name="TABLE_16">#REF!</definedName>
    <definedName name="TABLE_17" localSheetId="1">#REF!</definedName>
    <definedName name="TABLE_17">#REF!</definedName>
    <definedName name="TABLE_18" localSheetId="1">#REF!</definedName>
    <definedName name="TABLE_18">#REF!</definedName>
    <definedName name="TABLE_19" localSheetId="1">#REF!</definedName>
    <definedName name="TABLE_19">#REF!</definedName>
    <definedName name="TABLE_2" localSheetId="1">#REF!</definedName>
    <definedName name="TABLE_2">#REF!</definedName>
    <definedName name="TABLE_20" localSheetId="1">#REF!</definedName>
    <definedName name="TABLE_20">#REF!</definedName>
    <definedName name="TABLE_21" localSheetId="1">#REF!</definedName>
    <definedName name="TABLE_21">#REF!</definedName>
    <definedName name="TABLE_22" localSheetId="1">#REF!</definedName>
    <definedName name="TABLE_22">#REF!</definedName>
    <definedName name="TABLE_23" localSheetId="1">#REF!</definedName>
    <definedName name="TABLE_23">#REF!</definedName>
    <definedName name="TABLE_24" localSheetId="1">#REF!</definedName>
    <definedName name="TABLE_24">#REF!</definedName>
    <definedName name="TABLE_25" localSheetId="1">#REF!</definedName>
    <definedName name="TABLE_25">#REF!</definedName>
    <definedName name="TABLE_26" localSheetId="1">#REF!</definedName>
    <definedName name="TABLE_26">#REF!</definedName>
    <definedName name="TABLE_27" localSheetId="1">#REF!</definedName>
    <definedName name="TABLE_27">#REF!</definedName>
    <definedName name="TABLE_28" localSheetId="1">#REF!</definedName>
    <definedName name="TABLE_28">#REF!</definedName>
    <definedName name="TABLE_29" localSheetId="1">#REF!</definedName>
    <definedName name="TABLE_29">#REF!</definedName>
    <definedName name="TABLE_3" localSheetId="1">#REF!</definedName>
    <definedName name="TABLE_3">#REF!</definedName>
    <definedName name="TABLE_30" localSheetId="1">#REF!</definedName>
    <definedName name="TABLE_30">#REF!</definedName>
    <definedName name="TABLE_31" localSheetId="1">#REF!</definedName>
    <definedName name="TABLE_31">#REF!</definedName>
    <definedName name="TABLE_32" localSheetId="1">#REF!</definedName>
    <definedName name="TABLE_32">#REF!</definedName>
    <definedName name="TABLE_33" localSheetId="1">#REF!</definedName>
    <definedName name="TABLE_33">#REF!</definedName>
    <definedName name="TABLE_34" localSheetId="1">#REF!</definedName>
    <definedName name="TABLE_34">#REF!</definedName>
    <definedName name="TABLE_35" localSheetId="1">#REF!</definedName>
    <definedName name="TABLE_35">#REF!</definedName>
    <definedName name="TABLE_36" localSheetId="1">#REF!</definedName>
    <definedName name="TABLE_36">#REF!</definedName>
    <definedName name="TABLE_37" localSheetId="1">#REF!</definedName>
    <definedName name="TABLE_37">#REF!</definedName>
    <definedName name="TABLE_38" localSheetId="1">#REF!</definedName>
    <definedName name="TABLE_38">#REF!</definedName>
    <definedName name="TABLE_39" localSheetId="1">#REF!</definedName>
    <definedName name="TABLE_39">#REF!</definedName>
    <definedName name="TABLE_4" localSheetId="1">#REF!</definedName>
    <definedName name="TABLE_4">#REF!</definedName>
    <definedName name="TABLE_40" localSheetId="1">#REF!</definedName>
    <definedName name="TABLE_40">#REF!</definedName>
    <definedName name="TABLE_41" localSheetId="1">#REF!</definedName>
    <definedName name="TABLE_41">#REF!</definedName>
    <definedName name="TABLE_42" localSheetId="1">#REF!</definedName>
    <definedName name="TABLE_42">#REF!</definedName>
    <definedName name="TABLE_43" localSheetId="1">#REF!</definedName>
    <definedName name="TABLE_43">#REF!</definedName>
    <definedName name="TABLE_44" localSheetId="1">#REF!</definedName>
    <definedName name="TABLE_44">#REF!</definedName>
    <definedName name="TABLE_45" localSheetId="1">#REF!</definedName>
    <definedName name="TABLE_45">#REF!</definedName>
    <definedName name="TABLE_46" localSheetId="1">#REF!</definedName>
    <definedName name="TABLE_46">#REF!</definedName>
    <definedName name="TABLE_47" localSheetId="1">#REF!</definedName>
    <definedName name="TABLE_47">#REF!</definedName>
    <definedName name="TABLE_48" localSheetId="1">#REF!</definedName>
    <definedName name="TABLE_48">#REF!</definedName>
    <definedName name="TABLE_49" localSheetId="1">#REF!</definedName>
    <definedName name="TABLE_49">#REF!</definedName>
    <definedName name="TABLE_5" localSheetId="1">#REF!</definedName>
    <definedName name="TABLE_5">#REF!</definedName>
    <definedName name="TABLE_50" localSheetId="1">#REF!</definedName>
    <definedName name="TABLE_50">#REF!</definedName>
    <definedName name="TABLE_51" localSheetId="1">#REF!</definedName>
    <definedName name="TABLE_51">#REF!</definedName>
    <definedName name="TABLE_52" localSheetId="1">#REF!</definedName>
    <definedName name="TABLE_52">#REF!</definedName>
    <definedName name="TABLE_53" localSheetId="1">#REF!</definedName>
    <definedName name="TABLE_53">#REF!</definedName>
    <definedName name="TABLE_54" localSheetId="1">#REF!</definedName>
    <definedName name="TABLE_54">#REF!</definedName>
    <definedName name="TABLE_55" localSheetId="1">#REF!</definedName>
    <definedName name="TABLE_55">#REF!</definedName>
    <definedName name="TABLE_56" localSheetId="1">#REF!</definedName>
    <definedName name="TABLE_56">#REF!</definedName>
    <definedName name="TABLE_57" localSheetId="1">#REF!</definedName>
    <definedName name="TABLE_57">#REF!</definedName>
    <definedName name="TABLE_58" localSheetId="1">#REF!</definedName>
    <definedName name="TABLE_58">#REF!</definedName>
    <definedName name="TABLE_59" localSheetId="1">#REF!</definedName>
    <definedName name="TABLE_59">#REF!</definedName>
    <definedName name="TABLE_6" localSheetId="1">#REF!</definedName>
    <definedName name="TABLE_6">#REF!</definedName>
    <definedName name="TABLE_60" localSheetId="1">#REF!</definedName>
    <definedName name="TABLE_60">#REF!</definedName>
    <definedName name="TABLE_61" localSheetId="1">#REF!</definedName>
    <definedName name="TABLE_61">#REF!</definedName>
    <definedName name="TABLE_62" localSheetId="1">#REF!</definedName>
    <definedName name="TABLE_62">#REF!</definedName>
    <definedName name="TABLE_63" localSheetId="1">#REF!</definedName>
    <definedName name="TABLE_63">#REF!</definedName>
    <definedName name="TABLE_64" localSheetId="1">#REF!</definedName>
    <definedName name="TABLE_64">#REF!</definedName>
    <definedName name="TABLE_65" localSheetId="1">#REF!</definedName>
    <definedName name="TABLE_65">#REF!</definedName>
    <definedName name="TABLE_66" localSheetId="1">#REF!</definedName>
    <definedName name="TABLE_66">#REF!</definedName>
    <definedName name="TABLE_67" localSheetId="1">#REF!</definedName>
    <definedName name="TABLE_67">#REF!</definedName>
    <definedName name="TABLE_68" localSheetId="1">#REF!</definedName>
    <definedName name="TABLE_68">#REF!</definedName>
    <definedName name="TABLE_69" localSheetId="1">#REF!</definedName>
    <definedName name="TABLE_69">#REF!</definedName>
    <definedName name="TABLE_7" localSheetId="1">#REF!</definedName>
    <definedName name="TABLE_7">#REF!</definedName>
    <definedName name="TABLE_8" localSheetId="1">#REF!</definedName>
    <definedName name="TABLE_8">#REF!</definedName>
    <definedName name="TABLE_9" localSheetId="1">#REF!</definedName>
    <definedName name="TABLE_9">#REF!</definedName>
    <definedName name="TYHFDGFD" hidden="1">{#N/A,#N/A,FALSE,"배수2"}</definedName>
    <definedName name="UL" localSheetId="1">#REF!</definedName>
    <definedName name="UL">#REF!</definedName>
    <definedName name="UNIT_1" localSheetId="1">#REF!</definedName>
    <definedName name="UNIT_1">#REF!</definedName>
    <definedName name="UNIT_3" localSheetId="1">#REF!</definedName>
    <definedName name="UNIT_3">#REF!</definedName>
    <definedName name="uu">[33]DATA!$B$4:$F$495</definedName>
    <definedName name="V" localSheetId="1">BlankMacro1</definedName>
    <definedName name="V">BlankMacro1</definedName>
    <definedName name="VIP" localSheetId="1">[11]특별교실!Macro9</definedName>
    <definedName name="VIP">[11]특별교실!Macro9</definedName>
    <definedName name="VIR" localSheetId="1">[11]!Macro7</definedName>
    <definedName name="VIR">[11]!Macro7</definedName>
    <definedName name="VIS" localSheetId="1">[11]특별교실!Macro9</definedName>
    <definedName name="VIS">[11]특별교실!Macro9</definedName>
    <definedName name="w" localSheetId="1">#REF!</definedName>
    <definedName name="w">#REF!</definedName>
    <definedName name="wer" hidden="1">{#N/A,#N/A,FALSE,"골재소요량";#N/A,#N/A,FALSE,"골재소요량"}</definedName>
    <definedName name="wessdd" localSheetId="1">#REF!</definedName>
    <definedName name="wessdd">#REF!</definedName>
    <definedName name="WIRE_1" localSheetId="1">#REF!</definedName>
    <definedName name="WIRE_1">#REF!</definedName>
    <definedName name="WIRE_3" localSheetId="1">#REF!</definedName>
    <definedName name="WIRE_3">#REF!</definedName>
    <definedName name="WON" localSheetId="1">#REF!</definedName>
    <definedName name="WON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이정표2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혼합골재." hidden="1">{#N/A,#N/A,FALSE,"혼합골재"}</definedName>
    <definedName name="X" localSheetId="1">BlankMacro1</definedName>
    <definedName name="X">BlankMacro1</definedName>
    <definedName name="X9701D_일위대가_List" localSheetId="1">#REF!</definedName>
    <definedName name="X9701D_일위대가_List">#REF!</definedName>
    <definedName name="Y" localSheetId="1">BlankMacro1</definedName>
    <definedName name="Y">BlankMacro1</definedName>
    <definedName name="YUYUY" hidden="1">{#N/A,#N/A,FALSE,"혼합골재"}</definedName>
    <definedName name="z" localSheetId="1">#REF!</definedName>
    <definedName name="z">#REF!</definedName>
    <definedName name="za" hidden="1">[34]실행철강하도!$A$1:$A$4</definedName>
    <definedName name="ZP" localSheetId="1">#REF!</definedName>
    <definedName name="ZP">#REF!</definedName>
    <definedName name="ZZ" localSheetId="1">#REF!</definedName>
    <definedName name="ZZ">#REF!</definedName>
    <definedName name="ZZZ" localSheetId="1">#REF!,#REF!,#REF!</definedName>
    <definedName name="ZZZ">#REF!,#REF!,#REF!</definedName>
    <definedName name="π">PI()</definedName>
    <definedName name="ㄱ" localSheetId="1">#REF!</definedName>
    <definedName name="ㄱ">#REF!</definedName>
    <definedName name="ㄱㄱ" hidden="1">{#N/A,#N/A,FALSE,"명세표"}</definedName>
    <definedName name="ㄱㄷㄱㄷ" hidden="1">{#N/A,#N/A,FALSE,"2~8번"}</definedName>
    <definedName name="가" localSheetId="1">#REF!</definedName>
    <definedName name="가">#REF!</definedName>
    <definedName name="가로" hidden="1">{#N/A,#N/A,FALSE,"전력간선"}</definedName>
    <definedName name="가로등">[0]!가로등</definedName>
    <definedName name="가로등부표1" localSheetId="1">[35]!Macro13</definedName>
    <definedName name="가로등부표1">[35]!Macro13</definedName>
    <definedName name="가로등부표2" localSheetId="1">#REF!,#REF!</definedName>
    <definedName name="가로등부표2">#REF!,#REF!</definedName>
    <definedName name="가로등입력">[0]!가로등입력</definedName>
    <definedName name="가로등주" localSheetId="1">#REF!</definedName>
    <definedName name="가로등주">#REF!</definedName>
    <definedName name="가명" localSheetId="1">#REF!</definedName>
    <definedName name="가명">#REF!</definedName>
    <definedName name="가명2" localSheetId="1">#REF!</definedName>
    <definedName name="가명2">#REF!</definedName>
    <definedName name="가명3" localSheetId="1">#REF!</definedName>
    <definedName name="가명3">#REF!</definedName>
    <definedName name="가설공사비" localSheetId="1">#REF!</definedName>
    <definedName name="가설공사비">#REF!</definedName>
    <definedName name="가설창고" localSheetId="1">[36]설계서!#REF!</definedName>
    <definedName name="가설창고">[36]설계서!#REF!</definedName>
    <definedName name="간접노무비" localSheetId="1">#REF!</definedName>
    <definedName name="간접노무비">#REF!</definedName>
    <definedName name="간접재료비" localSheetId="1">#REF!</definedName>
    <definedName name="간접재료비">#REF!</definedName>
    <definedName name="갑지" localSheetId="1">#REF!</definedName>
    <definedName name="갑지">#REF!</definedName>
    <definedName name="건설기계" hidden="1">{#N/A,#N/A,FALSE,"골재소요량";#N/A,#N/A,FALSE,"골재소요량"}</definedName>
    <definedName name="건설기계운전기사" localSheetId="1">#REF!</definedName>
    <definedName name="건설기계운전기사">#REF!</definedName>
    <definedName name="건축목공" localSheetId="1">#REF!</definedName>
    <definedName name="건축목공">#REF!</definedName>
    <definedName name="견적" localSheetId="1">#REF!</definedName>
    <definedName name="견적">#REF!</definedName>
    <definedName name="견적내역" localSheetId="1">#REF!</definedName>
    <definedName name="견적내역">#REF!</definedName>
    <definedName name="견적서" localSheetId="1">[37]원가계산!#REF!</definedName>
    <definedName name="견적서">[37]원가계산!#REF!</definedName>
    <definedName name="견적서1" localSheetId="1">#REF!</definedName>
    <definedName name="견적서1">#REF!</definedName>
    <definedName name="견적서2" localSheetId="1">#REF!</definedName>
    <definedName name="견적서2">#REF!</definedName>
    <definedName name="견적서3" localSheetId="1">#REF!</definedName>
    <definedName name="견적서3">#REF!</definedName>
    <definedName name="견적서4" localSheetId="1">#REF!</definedName>
    <definedName name="견적서4">#REF!</definedName>
    <definedName name="견적서5" localSheetId="1">#REF!</definedName>
    <definedName name="견적서5">#REF!</definedName>
    <definedName name="견적서6" localSheetId="1">#REF!</definedName>
    <definedName name="견적서6">#REF!</definedName>
    <definedName name="견적탱크" localSheetId="1">#REF!</definedName>
    <definedName name="견적탱크">#REF!</definedName>
    <definedName name="경계블럭연장" localSheetId="1" hidden="1">[38]조명시설!#REF!</definedName>
    <definedName name="경계블럭연장" hidden="1">[38]조명시설!#REF!</definedName>
    <definedName name="경기노임" localSheetId="1">#REF!</definedName>
    <definedName name="경기노임">#REF!</definedName>
    <definedName name="경비">[39]설계산출기초!$G$6</definedName>
    <definedName name="계산" localSheetId="1">[40]원가계산하도!#REF!</definedName>
    <definedName name="계산">[40]원가계산하도!#REF!</definedName>
    <definedName name="계산조건" localSheetId="1">#REF!,#REF!</definedName>
    <definedName name="계산조건">#REF!,#REF!</definedName>
    <definedName name="계산조건1" localSheetId="1">[35]!Macro6</definedName>
    <definedName name="계산조건1">[35]!Macro6</definedName>
    <definedName name="계장공" localSheetId="1">#REF!</definedName>
    <definedName name="계장공">#REF!</definedName>
    <definedName name="고도고도" hidden="1">{#N/A,#N/A,FALSE,"2~8번"}</definedName>
    <definedName name="고압케이블공" localSheetId="1">#REF!</definedName>
    <definedName name="고압케이블공">#REF!</definedName>
    <definedName name="고재" localSheetId="1">#REF!</definedName>
    <definedName name="고재">#REF!</definedName>
    <definedName name="고케" localSheetId="1">#REF!</definedName>
    <definedName name="고케">#REF!</definedName>
    <definedName name="공" localSheetId="1">#REF!</definedName>
    <definedName name="공">#REF!</definedName>
    <definedName name="공구손료" localSheetId="1">#REF!</definedName>
    <definedName name="공구손료">#REF!</definedName>
    <definedName name="공급가액" localSheetId="1">#REF!</definedName>
    <definedName name="공급가액">#REF!</definedName>
    <definedName name="공기">[41]동원인원!$E$127</definedName>
    <definedName name="공명">[39]도급예산내역서봉투!$C$5</definedName>
    <definedName name="공비" localSheetId="1">#REF!</definedName>
    <definedName name="공비">#REF!</definedName>
    <definedName name="공사감독자" localSheetId="1">#REF!</definedName>
    <definedName name="공사감독자">#REF!</definedName>
    <definedName name="공사개요1">[42]기초자료입력!$B$28</definedName>
    <definedName name="공사개요10">[42]기초자료입력!$B$37</definedName>
    <definedName name="공사개요2">[42]기초자료입력!$B$29</definedName>
    <definedName name="공사개요3">[42]기초자료입력!$B$30</definedName>
    <definedName name="공사개요4">[42]기초자료입력!$B$31</definedName>
    <definedName name="공사개요5">[42]기초자료입력!$B$32</definedName>
    <definedName name="공사개요6">[42]기초자료입력!$B$33</definedName>
    <definedName name="공사개요7">[42]기초자료입력!$B$34</definedName>
    <definedName name="공사개요8">[42]기초자료입력!$B$35</definedName>
    <definedName name="공사개요9">[42]기초자료입력!$B$36</definedName>
    <definedName name="공사명">[43]기초자료입력!$B$5</definedName>
    <definedName name="공사목적1">[42]기초자료입력!$B$24</definedName>
    <definedName name="공사목적2">[42]기초자료입력!$B$25</definedName>
    <definedName name="공사목적3">[42]기초자료입력!$B$26</definedName>
    <definedName name="공사목적4">[42]기초자료입력!$B$27</definedName>
    <definedName name="공사비" localSheetId="1">#REF!</definedName>
    <definedName name="공사비">#REF!</definedName>
    <definedName name="공사원가계산서경비소계">[39]공사원가계산서!$C$22</definedName>
    <definedName name="공사원가계산서노무비">[39]공사원가계산서!$C$9</definedName>
    <definedName name="공사원가계산서재료비">[39]공사원가계산서!$C$6</definedName>
    <definedName name="공압축3.5간재">'[44]기계경비(시간당)'!$H$248</definedName>
    <definedName name="공압축3.5노무">'[44]기계경비(시간당)'!$H$244</definedName>
    <definedName name="공압축3.5노무야간">'[44]기계경비(시간당)'!$H$245</definedName>
    <definedName name="공압축3.5손료">'[44]기계경비(시간당)'!$H$243</definedName>
    <definedName name="공압축7.1간재">'[44]기계경비(시간당)'!$H$256</definedName>
    <definedName name="공압축7.1노무">'[44]기계경비(시간당)'!$H$252</definedName>
    <definedName name="공압축7.1노무야간">'[44]기계경비(시간당)'!$H$253</definedName>
    <definedName name="공압축7.1손료">'[44]기계경비(시간당)'!$H$251</definedName>
    <definedName name="공제" localSheetId="1" hidden="1">[45]조명시설!#REF!</definedName>
    <definedName name="공제" hidden="1">[45]조명시설!#REF!</definedName>
    <definedName name="공조실급수2" localSheetId="1">#REF!</definedName>
    <definedName name="공조실급수2">#REF!</definedName>
    <definedName name="공종" localSheetId="1">'[46]효성CB 1P기초'!#REF!</definedName>
    <definedName name="공종">'[46]효성CB 1P기초'!#REF!</definedName>
    <definedName name="관급" localSheetId="1">#REF!,#REF!,#REF!</definedName>
    <definedName name="관급">#REF!,#REF!,#REF!</definedName>
    <definedName name="관급자재" localSheetId="1">#REF!,#REF!,#REF!</definedName>
    <definedName name="관급자재">#REF!,#REF!,#REF!</definedName>
    <definedName name="관급자재비" localSheetId="1">#REF!</definedName>
    <definedName name="관급자재비">#REF!</definedName>
    <definedName name="관급조달" hidden="1">{#N/A,#N/A,FALSE,"Sheet1"}</definedName>
    <definedName name="관로터파기" localSheetId="1">[47]!돌아가기</definedName>
    <definedName name="관로터파기">[47]!돌아가기</definedName>
    <definedName name="교대펄근집계" hidden="1">{#N/A,#N/A,FALSE,"배수1"}</definedName>
    <definedName name="교육내용" localSheetId="1">[48]교육종류!#REF!</definedName>
    <definedName name="교육내용">[48]교육종류!#REF!</definedName>
    <definedName name="구미제" localSheetId="1">#REF!</definedName>
    <definedName name="구미제">#REF!</definedName>
    <definedName name="구조물공" hidden="1">{#N/A,#N/A,FALSE,"이정표"}</definedName>
    <definedName name="굵기" localSheetId="1">[47]!굵기</definedName>
    <definedName name="굵기">[47]!굵기</definedName>
    <definedName name="기계" localSheetId="1">#REF!</definedName>
    <definedName name="기계">#REF!</definedName>
    <definedName name="기계경비" localSheetId="1">#REF!</definedName>
    <definedName name="기계경비">#REF!</definedName>
    <definedName name="기계설치공" localSheetId="1">#REF!</definedName>
    <definedName name="기계설치공">#REF!</definedName>
    <definedName name="기기신설" localSheetId="1">#REF!</definedName>
    <definedName name="기기신설">#REF!</definedName>
    <definedName name="기기철거" localSheetId="1">#REF!</definedName>
    <definedName name="기기철거">#REF!</definedName>
    <definedName name="기사" localSheetId="1">#REF!</definedName>
    <definedName name="기사">#REF!</definedName>
    <definedName name="기존화덕철거" localSheetId="1">#REF!</definedName>
    <definedName name="기존화덕철거">#REF!</definedName>
    <definedName name="기타경비" localSheetId="1">#REF!</definedName>
    <definedName name="기타경비">#REF!</definedName>
    <definedName name="기타자재">[0]!기타자재</definedName>
    <definedName name="기호" localSheetId="1">#REF!</definedName>
    <definedName name="기호">#REF!</definedName>
    <definedName name="김" hidden="1">{#N/A,#N/A,FALSE,"명세표"}</definedName>
    <definedName name="ㄴ" localSheetId="1">#REF!</definedName>
    <definedName name="ㄴ">#REF!</definedName>
    <definedName name="ㄴㄴㄴ" hidden="1">{#N/A,#N/A,FALSE,"명세표"}</definedName>
    <definedName name="ㄴㄴㄴㄴㄴㄴㄴㄴ" hidden="1">{#N/A,#N/A,FALSE,"배수2"}</definedName>
    <definedName name="ㄴㄹ" hidden="1">{#N/A,#N/A,FALSE,"2~8번"}</definedName>
    <definedName name="ㄴㄻㄹㄴ" hidden="1">{#N/A,#N/A,FALSE,"명세표"}</definedName>
    <definedName name="ㄴㅇㄹ" hidden="1">{#N/A,#N/A,FALSE,"속도"}</definedName>
    <definedName name="ㄴㅇ로ㅠㅎ" hidden="1">{#N/A,#N/A,FALSE,"구조2"}</definedName>
    <definedName name="ㄴㅇㅀ" hidden="1">{#N/A,#N/A,FALSE,"토공2"}</definedName>
    <definedName name="ㄴ흂" hidden="1">{#N/A,#N/A,FALSE,"단가표지"}</definedName>
    <definedName name="나" localSheetId="1">#REF!</definedName>
    <definedName name="나">#REF!</definedName>
    <definedName name="낙차공" hidden="1">{#N/A,#N/A,FALSE,"2~8번"}</definedName>
    <definedName name="날짜">[39]설계산출표지!$B$8</definedName>
    <definedName name="내" localSheetId="1">#REF!</definedName>
    <definedName name="내">#REF!</definedName>
    <definedName name="내선전공" localSheetId="1">#REF!</definedName>
    <definedName name="내선전공">#REF!</definedName>
    <definedName name="내역" localSheetId="1">#REF!</definedName>
    <definedName name="내역">#REF!</definedName>
    <definedName name="내역서" localSheetId="1">#REF!</definedName>
    <definedName name="내역서">#REF!</definedName>
    <definedName name="내역서1" localSheetId="1">#REF!</definedName>
    <definedName name="내역서1">#REF!</definedName>
    <definedName name="내역서2" hidden="1">{"'단계별시설공사비'!$A$3:$K$51"}</definedName>
    <definedName name="내역서4" localSheetId="1" hidden="1">[49]내역서!#REF!</definedName>
    <definedName name="내역서4" hidden="1">[49]내역서!#REF!</definedName>
    <definedName name="내장공" localSheetId="1">#REF!</definedName>
    <definedName name="내장공">#REF!</definedName>
    <definedName name="내전">[50]노무비!$B$2</definedName>
    <definedName name="냉전" hidden="1">{#N/A,#N/A,FALSE,"Sheet1"}</definedName>
    <definedName name="노무비">[43]설계명세서!$H$183</definedName>
    <definedName name="노무비단가산출서" localSheetId="1" hidden="1">#REF!</definedName>
    <definedName name="노무비단가산출서" hidden="1">#REF!</definedName>
    <definedName name="노임" localSheetId="1">#REF!</definedName>
    <definedName name="노임">#REF!</definedName>
    <definedName name="노임단가" localSheetId="1">#REF!</definedName>
    <definedName name="노임단가">#REF!</definedName>
    <definedName name="노출형">[16]DATA!$E$50:$F$59</definedName>
    <definedName name="ㄷ" localSheetId="1">#REF!</definedName>
    <definedName name="ㄷ">#REF!</definedName>
    <definedName name="ㄷㄹ1" localSheetId="1">#REF!</definedName>
    <definedName name="ㄷㄹ1">#REF!</definedName>
    <definedName name="ㄷㅈㄷ" hidden="1">{#N/A,#N/A,FALSE,"속도"}</definedName>
    <definedName name="ㄷㅎㄹㅇ" localSheetId="1" hidden="1">#REF!</definedName>
    <definedName name="ㄷㅎㄹㅇ" hidden="1">#REF!</definedName>
    <definedName name="다" localSheetId="1">#REF!</definedName>
    <definedName name="다">#REF!</definedName>
    <definedName name="닥트공" localSheetId="1">#REF!</definedName>
    <definedName name="닥트공">#REF!</definedName>
    <definedName name="단가" localSheetId="1">#REF!</definedName>
    <definedName name="단가">#REF!</definedName>
    <definedName name="단가_1" localSheetId="1">#REF!</definedName>
    <definedName name="단가_1">#REF!</definedName>
    <definedName name="단가비교표" localSheetId="1">#REF!,#REF!</definedName>
    <definedName name="단가비교표">#REF!,#REF!</definedName>
    <definedName name="단가비교표1" localSheetId="1">#REF!,#REF!</definedName>
    <definedName name="단가비교표1">#REF!,#REF!</definedName>
    <definedName name="단가테이블">'[44]기계경비(시간당)'!$C$1:$F$58</definedName>
    <definedName name="도급경비">[43]설계명세서!$H$298</definedName>
    <definedName name="도급공사" localSheetId="1">#REF!</definedName>
    <definedName name="도급공사">#REF!</definedName>
    <definedName name="도급공사비">[43]설계명세서!$H$11</definedName>
    <definedName name="도급노무비" localSheetId="1">#REF!</definedName>
    <definedName name="도급노무비">#REF!</definedName>
    <definedName name="도급예산내역서총괄표공구손료">[39]도급예산내역서총괄표!$G$21</definedName>
    <definedName name="도급예산내역서총괄표공비">[39]도급예산내역서총괄표!$H$21</definedName>
    <definedName name="도급예산내역서총괄표재료비">[39]도급예산내역서총괄표!$F$21</definedName>
    <definedName name="도급예산액" localSheetId="1">#REF!</definedName>
    <definedName name="도급예산액">#REF!</definedName>
    <definedName name="도급예상액" localSheetId="1">#REF!</definedName>
    <definedName name="도급예상액">#REF!</definedName>
    <definedName name="도장공" localSheetId="1">#REF!</definedName>
    <definedName name="도장공">#REF!</definedName>
    <definedName name="돌아가_교통" localSheetId="1">[47]!돌아가_교통</definedName>
    <definedName name="돌아가_교통">[47]!돌아가_교통</definedName>
    <definedName name="돌아가기" localSheetId="1">[47]!돌아가기</definedName>
    <definedName name="돌아가기">[47]!돌아가기</definedName>
    <definedName name="동원" localSheetId="1">#REF!</definedName>
    <definedName name="동원">#REF!</definedName>
    <definedName name="동원1" localSheetId="1">#REF!</definedName>
    <definedName name="동원1">#REF!</definedName>
    <definedName name="등가거리">'[51]전선 및 전선관'!$A$1:$F$3</definedName>
    <definedName name="등가도움" localSheetId="1">[47]!등가도움</definedName>
    <definedName name="등가도움">[47]!등가도움</definedName>
    <definedName name="ㄹ" localSheetId="1">#REF!</definedName>
    <definedName name="ㄹ">#REF!</definedName>
    <definedName name="ㄹㄹㄹ" hidden="1">{#N/A,#N/A,FALSE,"명세표"}</definedName>
    <definedName name="ㄹㅇㄹ" hidden="1">{#N/A,#N/A,FALSE,"골재소요량";#N/A,#N/A,FALSE,"골재소요량"}</definedName>
    <definedName name="ㄹㅇ퓨ㅓㅜㅏㅗㅜㅠㅅ퐇휴ㅗㅎ" hidden="1">{#N/A,#N/A,FALSE,"조골재"}</definedName>
    <definedName name="라" localSheetId="1">#REF!</definedName>
    <definedName name="라">#REF!</definedName>
    <definedName name="램머Q간재">[44]램머!$D$20</definedName>
    <definedName name="램머Q간재10">[44]램머!$F$20</definedName>
    <definedName name="램머Q간재야간">[44]램머!$J$20</definedName>
    <definedName name="램머Q노무">[44]램머!$D$21</definedName>
    <definedName name="램머Q노무10">[44]램머!$F$21</definedName>
    <definedName name="램머Q노무야간">[44]램머!$J$21</definedName>
    <definedName name="램머Q손료">[44]램머!$D$22</definedName>
    <definedName name="램머Q손료10">[44]램머!$F$22</definedName>
    <definedName name="램머Q손료야간">[44]램머!$J$22</definedName>
    <definedName name="램머간재">'[44]기계경비(시간당)'!$H$170</definedName>
    <definedName name="램머노무">'[44]기계경비(시간당)'!$H$166</definedName>
    <definedName name="램머노무야간">'[44]기계경비(시간당)'!$H$167</definedName>
    <definedName name="램머손료">'[44]기계경비(시간당)'!$H$165</definedName>
    <definedName name="램프" localSheetId="1">[52]단가조사!#REF!</definedName>
    <definedName name="램프">[52]단가조사!#REF!</definedName>
    <definedName name="리벳공" localSheetId="1">#REF!</definedName>
    <definedName name="리벳공">#REF!</definedName>
    <definedName name="ㅀㅀㄴ" hidden="1">{#N/A,#N/A,FALSE,"조골재"}</definedName>
    <definedName name="ㅀㅎ" hidden="1">{#N/A,#N/A,FALSE,"2~8번"}</definedName>
    <definedName name="ㅁ" localSheetId="1">#REF!</definedName>
    <definedName name="ㅁ">#REF!</definedName>
    <definedName name="ㅁ1" localSheetId="1">#REF!</definedName>
    <definedName name="ㅁ1">#REF!</definedName>
    <definedName name="ㅁ1180" localSheetId="1">#REF!</definedName>
    <definedName name="ㅁ1180">#REF!</definedName>
    <definedName name="ㅁ500" localSheetId="1">[53]Baby일위대가!#REF!</definedName>
    <definedName name="ㅁ500">[53]Baby일위대가!#REF!</definedName>
    <definedName name="ㅁ545" localSheetId="1">#REF!</definedName>
    <definedName name="ㅁ545">#REF!</definedName>
    <definedName name="ㅁ636" localSheetId="1">#REF!</definedName>
    <definedName name="ㅁ636">#REF!</definedName>
    <definedName name="ㅁ754" localSheetId="1">#REF!</definedName>
    <definedName name="ㅁ754">#REF!</definedName>
    <definedName name="ㅁㄴ" hidden="1">{#N/A,#N/A,FALSE,"2~8번"}</definedName>
    <definedName name="ㅁㄴㅁㅇㄴㅁㄴㅇ" hidden="1">{#N/A,#N/A,FALSE,"조골재"}</definedName>
    <definedName name="ㅁㄴㅇ" hidden="1">{#N/A,#N/A,FALSE,"운반시간"}</definedName>
    <definedName name="ㅁㄹ" hidden="1">{#N/A,#N/A,FALSE,"2~8번"}</definedName>
    <definedName name="ㅁㄹㄹ" hidden="1">{#N/A,#N/A,FALSE,"2~8번"}</definedName>
    <definedName name="ㅁㅀㅎ" hidden="1">{#N/A,#N/A,FALSE,"골재소요량";#N/A,#N/A,FALSE,"골재소요량"}</definedName>
    <definedName name="ㅁㅁ" localSheetId="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localSheetId="0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ㅁㅁㅁㅁㅁㅁㅁㅁ" hidden="1">{#N/A,#N/A,FALSE,"배수1"}</definedName>
    <definedName name="ㅁㅂㅎ" localSheetId="1">[54]!Macro13</definedName>
    <definedName name="ㅁㅂㅎ">[54]!Macro13</definedName>
    <definedName name="ㅁㅇㄻㄴㅇㄹ" localSheetId="1">#REF!</definedName>
    <definedName name="ㅁㅇㄻㄴㅇㄹ">#REF!</definedName>
    <definedName name="ㅁㅍㅊ" hidden="1">{#N/A,#N/A,FALSE,"속도"}</definedName>
    <definedName name="마" localSheetId="1">#REF!</definedName>
    <definedName name="마">#REF!</definedName>
    <definedName name="말" localSheetId="1">BlankMacro1</definedName>
    <definedName name="말">BlankMacro1</definedName>
    <definedName name="망루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입개방">[16]DATA!$E$6:$F$15</definedName>
    <definedName name="머" hidden="1">{#N/A,#N/A,FALSE,"명세표"}</definedName>
    <definedName name="명칭" localSheetId="1">#REF!</definedName>
    <definedName name="명칭">#REF!</definedName>
    <definedName name="목도공" localSheetId="1">#REF!</definedName>
    <definedName name="목도공">#REF!</definedName>
    <definedName name="무안">[50]노무비!$B$12</definedName>
    <definedName name="문서의_처음" localSheetId="1">#REF!</definedName>
    <definedName name="문서의_처음">#REF!</definedName>
    <definedName name="문혜" localSheetId="1">[55]적현로!#REF!</definedName>
    <definedName name="문혜">[55]적현로!#REF!</definedName>
    <definedName name="뭐라카노" hidden="1">{#N/A,#N/A,FALSE,"운반시간"}</definedName>
    <definedName name="미장공" localSheetId="1">#REF!</definedName>
    <definedName name="미장공">#REF!</definedName>
    <definedName name="민원사안조사서" hidden="1">{#N/A,#N/A,FALSE,"배수2"}</definedName>
    <definedName name="ㅂ" localSheetId="1">#REF!</definedName>
    <definedName name="ㅂ">#REF!</definedName>
    <definedName name="ㅂㅂㅂㅂ" hidden="1">{#N/A,#N/A,FALSE,"명세표"}</definedName>
    <definedName name="ㅂㅂㅂㅂㅂㅂㅂ" hidden="1">{#N/A,#N/A,FALSE,"명세표"}</definedName>
    <definedName name="ㅂㅈ" hidden="1">{#N/A,#N/A,FALSE,"2~8번"}</definedName>
    <definedName name="ㅂㅈㄷ" hidden="1">{#N/A,#N/A,FALSE,"골재소요량";#N/A,#N/A,FALSE,"골재소요량"}</definedName>
    <definedName name="바" localSheetId="1">#REF!</definedName>
    <definedName name="바">#REF!</definedName>
    <definedName name="반영">[56]노무비!$B$2</definedName>
    <definedName name="반영근">[56]노무비!$B$10</definedName>
    <definedName name="반영근1">[56]노무비!$B$8</definedName>
    <definedName name="방송" localSheetId="1">BlankMacro1</definedName>
    <definedName name="방송">BlankMacro1</definedName>
    <definedName name="방송설비" localSheetId="1">#REF!</definedName>
    <definedName name="방송설비">#REF!</definedName>
    <definedName name="방수공" localSheetId="1">#REF!</definedName>
    <definedName name="방수공">#REF!</definedName>
    <definedName name="방음벽" hidden="1">{#N/A,#N/A,FALSE,"2~8번"}</definedName>
    <definedName name="방음벽1" hidden="1">{#N/A,#N/A,FALSE,"운반시간"}</definedName>
    <definedName name="배관공" localSheetId="1">#REF!</definedName>
    <definedName name="배관공">#REF!</definedName>
    <definedName name="배수" hidden="1">{#N/A,#N/A,FALSE,"배수2"}</definedName>
    <definedName name="배전" localSheetId="1">#REF!</definedName>
    <definedName name="배전">#REF!</definedName>
    <definedName name="배전반자재단가영" localSheetId="1">#REF!</definedName>
    <definedName name="배전반자재단가영">#REF!</definedName>
    <definedName name="배전전공" localSheetId="1">#REF!</definedName>
    <definedName name="배전전공">#REF!</definedName>
    <definedName name="배전활선전공" localSheetId="1">#REF!</definedName>
    <definedName name="배전활선전공">#REF!</definedName>
    <definedName name="백02간재">'[44]기계경비(시간당)'!$H$161</definedName>
    <definedName name="백02간재티스제외">'[44]기계경비(시간당)'!$H$162</definedName>
    <definedName name="백02노무">'[44]기계경비(시간당)'!$H$153</definedName>
    <definedName name="백02노무야간">'[44]기계경비(시간당)'!$H$157</definedName>
    <definedName name="백02손료">'[44]기계경비(시간당)'!$H$149</definedName>
    <definedName name="백04간재">'[44]기계경비(시간당)'!$H$145</definedName>
    <definedName name="백04간재티스제외">'[44]기계경비(시간당)'!$H$146</definedName>
    <definedName name="백04노무">'[44]기계경비(시간당)'!$H$137</definedName>
    <definedName name="백04노무야간">'[44]기계경비(시간당)'!$H$141</definedName>
    <definedName name="백04손료">'[44]기계경비(시간당)'!$H$133</definedName>
    <definedName name="백07간재">'[44]기계경비(시간당)'!$H$129</definedName>
    <definedName name="백07노무">'[44]기계경비(시간당)'!$H$121</definedName>
    <definedName name="백07손료">'[44]기계경비(시간당)'!$H$117</definedName>
    <definedName name="변간접노무비" localSheetId="1">'[57]설계서(8)'!#REF!</definedName>
    <definedName name="변간접노무비">'[57]설계서(8)'!#REF!</definedName>
    <definedName name="변공구손료" localSheetId="1">'[57]설계서(8)'!#REF!</definedName>
    <definedName name="변공구손료">'[57]설계서(8)'!#REF!</definedName>
    <definedName name="변기록사진대" localSheetId="1">'[57]설계서(8)'!#REF!</definedName>
    <definedName name="변기록사진대">'[57]설계서(8)'!#REF!</definedName>
    <definedName name="변복리후생비" localSheetId="1">'[57]설계서(8)'!#REF!</definedName>
    <definedName name="변복리후생비">'[57]설계서(8)'!#REF!</definedName>
    <definedName name="변본사본" localSheetId="1">'[57]설계서(8)'!#REF!</definedName>
    <definedName name="변본사본">'[57]설계서(8)'!#REF!</definedName>
    <definedName name="변본사분" localSheetId="1">'[57]설계서(8)'!#REF!</definedName>
    <definedName name="변본사분">'[57]설계서(8)'!#REF!</definedName>
    <definedName name="변세금공과금" localSheetId="1">'[57]설계서(8)'!#REF!</definedName>
    <definedName name="변세금공과금">'[57]설계서(8)'!#REF!</definedName>
    <definedName name="변소모품비" localSheetId="1">'[57]설계서(8)'!#REF!</definedName>
    <definedName name="변소모품비">'[57]설계서(8)'!#REF!</definedName>
    <definedName name="변안전관리비" localSheetId="1">'[57]설계서(8)'!#REF!</definedName>
    <definedName name="변안전관리비">'[57]설계서(8)'!#REF!</definedName>
    <definedName name="변여비교통통신비" localSheetId="1">'[57]설계서(8)'!#REF!</definedName>
    <definedName name="변여비교통통신비">'[57]설계서(8)'!#REF!</definedName>
    <definedName name="변이윤" localSheetId="1">'[57]설계서(8)'!#REF!</definedName>
    <definedName name="변이윤">'[57]설계서(8)'!#REF!</definedName>
    <definedName name="변일반관리비" localSheetId="1">'[57]설계서(8)'!#REF!</definedName>
    <definedName name="변일반관리비">'[57]설계서(8)'!#REF!</definedName>
    <definedName name="변직접노무비" localSheetId="1">'[57]설계서(8)'!#REF!</definedName>
    <definedName name="변직접노무비">'[57]설계서(8)'!#REF!</definedName>
    <definedName name="보" localSheetId="1">#REF!</definedName>
    <definedName name="보">#REF!</definedName>
    <definedName name="보링공">[58]시중노임!$I$23</definedName>
    <definedName name="보인" localSheetId="1">#REF!</definedName>
    <definedName name="보인">#REF!</definedName>
    <definedName name="보통인부" localSheetId="1">#REF!</definedName>
    <definedName name="보통인부">#REF!</definedName>
    <definedName name="보통인부노임" localSheetId="1">#REF!</definedName>
    <definedName name="보통인부노임">#REF!</definedName>
    <definedName name="복리후생비" localSheetId="1">'[57]설계서(8)'!#REF!</definedName>
    <definedName name="복리후생비">'[57]설계서(8)'!#REF!</definedName>
    <definedName name="복사" localSheetId="1">[59]!복사</definedName>
    <definedName name="복사">[59]!복사</definedName>
    <definedName name="복사준비" localSheetId="1">[60]!복사준비</definedName>
    <definedName name="복사준비">[60]!복사준비</definedName>
    <definedName name="본사분" localSheetId="1">'[57]설계서(8)'!#REF!</definedName>
    <definedName name="본사분">'[57]설계서(8)'!#REF!</definedName>
    <definedName name="본사재료비" localSheetId="1">'[57]설계서(8)'!#REF!</definedName>
    <definedName name="본사재료비">'[57]설계서(8)'!#REF!</definedName>
    <definedName name="본사취급액" localSheetId="1">#REF!</definedName>
    <definedName name="본사취급액">#REF!</definedName>
    <definedName name="부가가치세" localSheetId="1">#REF!</definedName>
    <definedName name="부가가치세">#REF!</definedName>
    <definedName name="부대3" hidden="1">{#N/A,#N/A,FALSE,"부대2"}</definedName>
    <definedName name="부대공총괄수량집계" hidden="1">{#N/A,#N/A,FALSE,"2~8번"}</definedName>
    <definedName name="부대토공2" hidden="1">{#N/A,#N/A,FALSE,"구조2"}</definedName>
    <definedName name="부서">[61]코드!$I$4:$K$110</definedName>
    <definedName name="부하_부하명" localSheetId="1">#REF!</definedName>
    <definedName name="부하_부하명">#REF!</definedName>
    <definedName name="분강제" localSheetId="1">#REF!</definedName>
    <definedName name="분강제">#REF!</definedName>
    <definedName name="분담이행" localSheetId="1">#REF!</definedName>
    <definedName name="분담이행">#REF!</definedName>
    <definedName name="분전반" localSheetId="1">BlankMacro1</definedName>
    <definedName name="분전반">BlankMacro1</definedName>
    <definedName name="분전함신설합계">[62]분전함신설!$S$29</definedName>
    <definedName name="브02간재구조물">'[44]기계경비(시간당)'!$H$112</definedName>
    <definedName name="브02노무">'[44]기계경비(시간당)'!$H$110</definedName>
    <definedName name="브02노무야간">'[44]기계경비(시간당)'!$H$111</definedName>
    <definedName name="브02손료">'[44]기계경비(시간당)'!$H$109</definedName>
    <definedName name="브04간재구조물">'[44]기계경비(시간당)'!$H$105</definedName>
    <definedName name="브04노무">'[44]기계경비(시간당)'!$H$103</definedName>
    <definedName name="브04노무야간">'[44]기계경비(시간당)'!$H$104</definedName>
    <definedName name="브04손료">'[44]기계경비(시간당)'!$H$102</definedName>
    <definedName name="브레이드">'[44]기계경비(시간당)'!$D$28</definedName>
    <definedName name="비계" localSheetId="1">#REF!</definedName>
    <definedName name="비계">#REF!</definedName>
    <definedName name="비계공" localSheetId="1">#REF!</definedName>
    <definedName name="비계공">#REF!</definedName>
    <definedName name="사" localSheetId="1">#REF!</definedName>
    <definedName name="사">#REF!</definedName>
    <definedName name="사급재료비">[43]설계명세서!$H$17</definedName>
    <definedName name="사업소분" localSheetId="1">'[57]설계서(8)'!#REF!</definedName>
    <definedName name="사업소분">'[57]설계서(8)'!#REF!</definedName>
    <definedName name="사업소취급액" localSheetId="1">#REF!</definedName>
    <definedName name="사업소취급액">#REF!</definedName>
    <definedName name="산재보험료" localSheetId="1">#REF!</definedName>
    <definedName name="산재보험료">#REF!</definedName>
    <definedName name="산출">[63]산출내역서집계표!$D$3:$L$116</definedName>
    <definedName name="산출1">[63]산출내역서집계표!$D$6:$L$116</definedName>
    <definedName name="산출금양">[63]산출내역서집계표!$AB$2:$AR$143</definedName>
    <definedName name="산출내역" hidden="1">{"'단계별시설공사비'!$A$3:$K$51"}</definedName>
    <definedName name="산출내역집계표" localSheetId="1">#REF!</definedName>
    <definedName name="산출내역집계표">#REF!</definedName>
    <definedName name="삼각지_동력부하_List" localSheetId="1">#REF!</definedName>
    <definedName name="삼각지_동력부하_List">#REF!</definedName>
    <definedName name="석공">[58]시중노임!$I$16</definedName>
    <definedName name="석항" hidden="1">{#N/A,#N/A,FALSE,"명세표"}</definedName>
    <definedName name="선로신설" localSheetId="1">#REF!</definedName>
    <definedName name="선로신설">#REF!</definedName>
    <definedName name="선로철거" localSheetId="1">#REF!</definedName>
    <definedName name="선로철거">#REF!</definedName>
    <definedName name="설계내역" localSheetId="1">#REF!</definedName>
    <definedName name="설계내역">#REF!</definedName>
    <definedName name="설계서용지" localSheetId="1">BlankMacro1</definedName>
    <definedName name="설계서용지">BlankMacro1</definedName>
    <definedName name="설계속도" localSheetId="1">#REF!</definedName>
    <definedName name="설계속도">#REF!</definedName>
    <definedName name="설집" localSheetId="1">#REF!</definedName>
    <definedName name="설집">#REF!</definedName>
    <definedName name="섬석교" localSheetId="1">[55]적현로!#REF!</definedName>
    <definedName name="섬석교">[55]적현로!#REF!</definedName>
    <definedName name="세로" hidden="1">{#N/A,#N/A,FALSE,"전력간선"}</definedName>
    <definedName name="세륜세차" localSheetId="1" hidden="1">[64]조명시설!#REF!</definedName>
    <definedName name="세륜세차" hidden="1">[64]조명시설!#REF!</definedName>
    <definedName name="셔ㅛ" hidden="1">{#N/A,#N/A,FALSE,"운반시간"}</definedName>
    <definedName name="소계" localSheetId="1">#REF!</definedName>
    <definedName name="소계">#REF!</definedName>
    <definedName name="소방" localSheetId="1">#REF!</definedName>
    <definedName name="소방">#REF!</definedName>
    <definedName name="소방내역" localSheetId="1">BlankMacro1</definedName>
    <definedName name="소방내역">BlankMacro1</definedName>
    <definedName name="소방내역서" localSheetId="1">BlankMacro1</definedName>
    <definedName name="소방내역서">BlankMacro1</definedName>
    <definedName name="소형B손료">'[44]기계경비(시간당)'!$H$240</definedName>
    <definedName name="속도" hidden="1">{#N/A,#N/A,FALSE,"속도"}</definedName>
    <definedName name="손영주" hidden="1">{#N/A,#N/A,FALSE,"조골재"}</definedName>
    <definedName name="송전전공" localSheetId="1">#REF!</definedName>
    <definedName name="송전전공">#REF!</definedName>
    <definedName name="송전활선전공" localSheetId="1">#REF!</definedName>
    <definedName name="송전활선전공">#REF!</definedName>
    <definedName name="수급인상호" localSheetId="1">#REF!</definedName>
    <definedName name="수급인상호">#REF!</definedName>
    <definedName name="수급인성명" localSheetId="1">#REF!</definedName>
    <definedName name="수급인성명">#REF!</definedName>
    <definedName name="수급인주소" localSheetId="1">#REF!</definedName>
    <definedName name="수급인주소">#REF!</definedName>
    <definedName name="수량계산" localSheetId="1">#REF!</definedName>
    <definedName name="수량계산">#REF!</definedName>
    <definedName name="수량산출" localSheetId="1">#REF!</definedName>
    <definedName name="수량산출">#REF!</definedName>
    <definedName name="수량산출서" localSheetId="1">[65]단가산출!#REF!</definedName>
    <definedName name="수량산출서">[65]단가산출!#REF!</definedName>
    <definedName name="수량조서1" localSheetId="1">#REF!</definedName>
    <definedName name="수량조서1">#REF!</definedName>
    <definedName name="수량조서2" localSheetId="1">#REF!</definedName>
    <definedName name="수량조서2">#REF!</definedName>
    <definedName name="순공사비" localSheetId="1">#REF!</definedName>
    <definedName name="순공사비">#REF!</definedName>
    <definedName name="순공사원가" localSheetId="1">#REF!</definedName>
    <definedName name="순공사원가">#REF!</definedName>
    <definedName name="시공업체" localSheetId="1">#REF!</definedName>
    <definedName name="시공업체">#REF!</definedName>
    <definedName name="시중단가" hidden="1">{"'단계별시설공사비'!$A$3:$K$51"}</definedName>
    <definedName name="시행청">[39]설계산출표지!$B$21</definedName>
    <definedName name="식재이식삽도" hidden="1">{#N/A,#N/A,FALSE,"운반시간"}</definedName>
    <definedName name="신축공사" hidden="1">{"'단계별시설공사비'!$A$3:$K$51"}</definedName>
    <definedName name="신호기">[0]!신호기</definedName>
    <definedName name="신호기용공배관" localSheetId="1">[47]!돌아가기</definedName>
    <definedName name="신호기용공배관">[47]!돌아가기</definedName>
    <definedName name="실지수_기호" localSheetId="1">#REF!</definedName>
    <definedName name="실지수_기호">#REF!</definedName>
    <definedName name="ㅇ" hidden="1">{#N/A,#N/A,FALSE,"조골재"}</definedName>
    <definedName name="ㅇ01" localSheetId="1">#REF!</definedName>
    <definedName name="ㅇ01">#REF!</definedName>
    <definedName name="ㅇㄱ1" localSheetId="1">#REF!</definedName>
    <definedName name="ㅇㄱ1">#REF!</definedName>
    <definedName name="ㅇㄴㄹㄹㄴㄹㄹ" hidden="1">{#N/A,#N/A,FALSE,"운반시간"}</definedName>
    <definedName name="ㅇㄴㅁ" hidden="1">[66]실행철강하도!$A$1:$A$4</definedName>
    <definedName name="ㅇㄹ" hidden="1">{#N/A,#N/A,FALSE,"조골재"}</definedName>
    <definedName name="ㅇㄹㄹㄴㅇㄹㅇㄹㄴㅇ" localSheetId="1" hidden="1">[67]조명시설!#REF!</definedName>
    <definedName name="ㅇㄹㄹㄴㅇㄹㅇㄹㄴㅇ" hidden="1">[67]조명시설!#REF!</definedName>
    <definedName name="ㅇㄹㄹㅇ" hidden="1">{#N/A,#N/A,FALSE,"2~8번"}</definedName>
    <definedName name="ㅇㄹㅇ" hidden="1">{#N/A,#N/A,FALSE,"운반시간"}</definedName>
    <definedName name="ㅇ러알ㅇㄹㅇㄹ" localSheetId="1" hidden="1">[68]Sheet1!#REF!</definedName>
    <definedName name="ㅇ러알ㅇㄹㅇㄹ" hidden="1">[68]Sheet1!#REF!</definedName>
    <definedName name="ㅇ러ㅣㄴ이ㅏ러ㅣ" hidden="1">{#N/A,#N/A,FALSE,"Sheet1"}</definedName>
    <definedName name="ㅇㅁㄻ" hidden="1">{#N/A,#N/A,FALSE,"Sheet1"}</definedName>
    <definedName name="ㅇㅇ" localSheetId="1">#REF!</definedName>
    <definedName name="ㅇㅇ">#REF!</definedName>
    <definedName name="ㅇㅇㅇㅇ" localSheetId="1" hidden="1">[45]조명시설!#REF!</definedName>
    <definedName name="ㅇㅇㅇㅇ" hidden="1">[45]조명시설!#REF!</definedName>
    <definedName name="ㅇㅇㅇㅇㅇㅇ" hidden="1">{#N/A,#N/A,FALSE,"조골재"}</definedName>
    <definedName name="ㅇㅊㅍㅍㅊㅌㅍㅊㅌㅍㅌ" localSheetId="1" hidden="1">[67]조명시설!#REF!</definedName>
    <definedName name="ㅇㅊㅍㅍㅊㅌㅍㅊㅌㅍㅌ" hidden="1">[67]조명시설!#REF!</definedName>
    <definedName name="아" localSheetId="1">#REF!</definedName>
    <definedName name="아">#REF!</definedName>
    <definedName name="아늘믿" localSheetId="1">BlankMacro1</definedName>
    <definedName name="아늘믿">BlankMacro1</definedName>
    <definedName name="아니" localSheetId="1">BlankMacro1</definedName>
    <definedName name="아니">BlankMacro1</definedName>
    <definedName name="아다" localSheetId="1">BlankMacro1</definedName>
    <definedName name="아다">BlankMacro1</definedName>
    <definedName name="아디" localSheetId="1">BlankMacro1</definedName>
    <definedName name="아디">BlankMacro1</definedName>
    <definedName name="아사" hidden="1">{#N/A,#N/A,FALSE,"구조1"}</definedName>
    <definedName name="아서" localSheetId="1">BlankMacro1</definedName>
    <definedName name="아서">BlankMacro1</definedName>
    <definedName name="아스콘2" localSheetId="1" hidden="1">[45]조명시설!#REF!</definedName>
    <definedName name="아스콘2" hidden="1">[45]조명시설!#REF!</definedName>
    <definedName name="아스콘깨기" hidden="1">{#N/A,#N/A,FALSE,"골재소요량";#N/A,#N/A,FALSE,"골재소요량"}</definedName>
    <definedName name="아스팔트" localSheetId="1">#REF!</definedName>
    <definedName name="아스팔트">#REF!</definedName>
    <definedName name="안전관리비" localSheetId="1">#REF!</definedName>
    <definedName name="안전관리비">#REF!</definedName>
    <definedName name="양식" hidden="1">{#N/A,#N/A,FALSE,"이정표"}</definedName>
    <definedName name="업체단가">[69]자재단가!$A$6:$M$156</definedName>
    <definedName name="여비교통통신" localSheetId="1">'[57]설계서(8)'!#REF!</definedName>
    <definedName name="여비교통통신">'[57]설계서(8)'!#REF!</definedName>
    <definedName name="연습" localSheetId="1">#REF!</definedName>
    <definedName name="연습">#REF!</definedName>
    <definedName name="연습9" localSheetId="1">#REF!</definedName>
    <definedName name="연습9">#REF!</definedName>
    <definedName name="연습99" localSheetId="1">#REF!</definedName>
    <definedName name="연습99">#REF!</definedName>
    <definedName name="연접도움말" localSheetId="1">[47]!연접도움말</definedName>
    <definedName name="연접도움말">[47]!연접도움말</definedName>
    <definedName name="연접물량">[0]!연접물량</definedName>
    <definedName name="영주시관내" localSheetId="1">[55]적현로!#REF!</definedName>
    <definedName name="영주시관내">[55]적현로!#REF!</definedName>
    <definedName name="예" localSheetId="1">[70]!Macro10</definedName>
    <definedName name="예">[70]!Macro10</definedName>
    <definedName name="오" hidden="1">[32]실행철강하도!$A$1:$A$4</definedName>
    <definedName name="오라1" localSheetId="1">#REF!</definedName>
    <definedName name="오라1">#REF!</definedName>
    <definedName name="옥외등철거공구손료" localSheetId="1">#REF!</definedName>
    <definedName name="옥외등철거공구손료">#REF!</definedName>
    <definedName name="옥외등철거공비" localSheetId="1">#REF!</definedName>
    <definedName name="옥외등철거공비">#REF!</definedName>
    <definedName name="올ㅇ" localSheetId="1">#REF!</definedName>
    <definedName name="올ㅇ">#REF!</definedName>
    <definedName name="옹벽면적" localSheetId="1">#REF!</definedName>
    <definedName name="옹벽면적">#REF!</definedName>
    <definedName name="옹벽연장" localSheetId="1">#REF!</definedName>
    <definedName name="옹벽연장">#REF!</definedName>
    <definedName name="요율" localSheetId="1">#REF!</definedName>
    <definedName name="요율">#REF!</definedName>
    <definedName name="요율인쇄" localSheetId="1">#REF!</definedName>
    <definedName name="요율인쇄">#REF!</definedName>
    <definedName name="용접" localSheetId="1">#REF!</definedName>
    <definedName name="용접">#REF!</definedName>
    <definedName name="용접공" localSheetId="1">#REF!</definedName>
    <definedName name="용접공">#REF!</definedName>
    <definedName name="우로복사" localSheetId="1">[60]!우로복사</definedName>
    <definedName name="우로복사">[60]!우로복사</definedName>
    <definedName name="운반구간">[39]을부담운반비!$D$5</definedName>
    <definedName name="운반비">[39]설계산출기초!$G$7</definedName>
    <definedName name="운전" localSheetId="1">#REF!</definedName>
    <definedName name="운전">#REF!</definedName>
    <definedName name="운전사" localSheetId="1">#REF!</definedName>
    <definedName name="운전사">#REF!</definedName>
    <definedName name="운전사_운반">'[44]기계경비(시간당)'!$D$7</definedName>
    <definedName name="운전조" localSheetId="1">#REF!</definedName>
    <definedName name="운전조">#REF!</definedName>
    <definedName name="원" localSheetId="1">#REF!</definedName>
    <definedName name="원">#REF!</definedName>
    <definedName name="원가" localSheetId="1">BlankMacro1</definedName>
    <definedName name="원가">BlankMacro1</definedName>
    <definedName name="원가계산1">[71]자재단가!$A$6:$M$156</definedName>
    <definedName name="원가계산서" localSheetId="1">#REF!</definedName>
    <definedName name="원가계산서">#REF!</definedName>
    <definedName name="원가계신" localSheetId="1">#REF!</definedName>
    <definedName name="원가계신">#REF!</definedName>
    <definedName name="원남내역" hidden="1">[72]실행철강하도!$A$1:$A$4</definedName>
    <definedName name="육등급" localSheetId="1">[55]적현로!#REF!</definedName>
    <definedName name="육등급">[55]적현로!#REF!</definedName>
    <definedName name="을부담품목별중량계">[39]운반비산출!$E$25</definedName>
    <definedName name="이" hidden="1">{#N/A,#N/A,FALSE,"명세표"}</definedName>
    <definedName name="이동" hidden="1">{#N/A,#N/A,FALSE,"조골재"}</definedName>
    <definedName name="이승엽" hidden="1">{#N/A,#N/A,FALSE,"Sheet1"}</definedName>
    <definedName name="이윤" localSheetId="1">#REF!</definedName>
    <definedName name="이윤">#REF!</definedName>
    <definedName name="이정" hidden="1">{#N/A,#N/A,FALSE,"2~8번"}</definedName>
    <definedName name="인가번호" localSheetId="1">#REF!</definedName>
    <definedName name="인가번호">#REF!</definedName>
    <definedName name="인모" localSheetId="1">#REF!</definedName>
    <definedName name="인모">#REF!</definedName>
    <definedName name="인상익" localSheetId="1">BlankMacro1</definedName>
    <definedName name="인상익">BlankMacro1</definedName>
    <definedName name="인쇄" localSheetId="1">[60]!인쇄</definedName>
    <definedName name="인쇄">[60]!인쇄</definedName>
    <definedName name="인입" localSheetId="1">#REF!</definedName>
    <definedName name="인입">#REF!</definedName>
    <definedName name="일대" localSheetId="1">#REF!</definedName>
    <definedName name="일대">#REF!</definedName>
    <definedName name="일반관리비" localSheetId="1">#REF!</definedName>
    <definedName name="일반관리비">#REF!</definedName>
    <definedName name="일반부" hidden="1">{#N/A,#N/A,FALSE,"조골재"}</definedName>
    <definedName name="일반통신설비" localSheetId="1">#REF!</definedName>
    <definedName name="일반통신설비">#REF!</definedName>
    <definedName name="일위" localSheetId="1">#REF!,#REF!</definedName>
    <definedName name="일위">#REF!,#REF!</definedName>
    <definedName name="일위대가" localSheetId="1">#REF!</definedName>
    <definedName name="일위대가">#REF!</definedName>
    <definedName name="일위대가1" localSheetId="1">#REF!</definedName>
    <definedName name="일위대가1">#REF!</definedName>
    <definedName name="일위대가2" localSheetId="1">#REF!</definedName>
    <definedName name="일위대가2">#REF!</definedName>
    <definedName name="일위대가6호선참조" localSheetId="1">[73]일위대가!#REF!</definedName>
    <definedName name="일위대가6호선참조">[73]일위대가!#REF!</definedName>
    <definedName name="일위산출" localSheetId="1">#REF!</definedName>
    <definedName name="일위산출">#REF!</definedName>
    <definedName name="일위산출1" localSheetId="1">#REF!</definedName>
    <definedName name="일위산출1">#REF!</definedName>
    <definedName name="일자" localSheetId="1">#REF!</definedName>
    <definedName name="일자">#REF!</definedName>
    <definedName name="임시1" hidden="1">{#N/A,#N/A,FALSE,"전력간선"}</definedName>
    <definedName name="임시2" hidden="1">{#N/A,#N/A,FALSE,"전력간선"}</definedName>
    <definedName name="입력하세요" localSheetId="1">[74]제경비!#REF!</definedName>
    <definedName name="입력하세요">[74]제경비!#REF!</definedName>
    <definedName name="ㅈ" hidden="1">{#N/A,#N/A,FALSE,"명세표"}</definedName>
    <definedName name="ㅈㄱ" hidden="1">{#N/A,#N/A,FALSE,"조골재"}</definedName>
    <definedName name="ㅈㄷ" hidden="1">{#N/A,#N/A,FALSE,"혼합골재"}</definedName>
    <definedName name="ㅈㅈㅈㅈ" hidden="1">{#N/A,#N/A,FALSE,"명세표"}</definedName>
    <definedName name="자" localSheetId="1">BlankMacro1</definedName>
    <definedName name="자">BlankMacro1</definedName>
    <definedName name="자동제어1차공량산출" localSheetId="1">BlankMacro1</definedName>
    <definedName name="자동제어1차공량산출">BlankMacro1</definedName>
    <definedName name="자동화재탐지설비" localSheetId="1">#REF!</definedName>
    <definedName name="자동화재탐지설비">#REF!</definedName>
    <definedName name="자미" hidden="1">{#N/A,#N/A,FALSE,"명세표"}</definedName>
    <definedName name="자재단가" localSheetId="1">#REF!</definedName>
    <definedName name="자재단가">#REF!</definedName>
    <definedName name="자재단가표" localSheetId="1">#REF!</definedName>
    <definedName name="자재단가표">#REF!</definedName>
    <definedName name="작성자">[75]기초자료입력!$B$19</definedName>
    <definedName name="작업" localSheetId="1">#REF!</definedName>
    <definedName name="작업">#REF!</definedName>
    <definedName name="작업반장">[58]시중노임!$I$11</definedName>
    <definedName name="잡재료비" localSheetId="1">[36]설계서!#REF!</definedName>
    <definedName name="잡재료비">[36]설계서!#REF!</definedName>
    <definedName name="장현" hidden="1">{#N/A,#N/A,FALSE,"Sheet1"}</definedName>
    <definedName name="장현철" hidden="1">{#N/A,#N/A,FALSE,"Sheet1"}</definedName>
    <definedName name="재료비" localSheetId="1">#REF!</definedName>
    <definedName name="재료비">#REF!</definedName>
    <definedName name="재료집계3" localSheetId="1">#REF!</definedName>
    <definedName name="재료집계3">#REF!</definedName>
    <definedName name="저압케이블공" localSheetId="1">#REF!</definedName>
    <definedName name="저압케이블공">#REF!</definedName>
    <definedName name="저케" localSheetId="1">#REF!</definedName>
    <definedName name="저케">#REF!</definedName>
    <definedName name="적용거리">[39]을부담운반비!$D$2</definedName>
    <definedName name="적용속도">[39]을부담운반비!$D$3</definedName>
    <definedName name="적용톤수">[39]을부담운반비!$D$1</definedName>
    <definedName name="전기기" localSheetId="1" hidden="1">[49]내역서!#REF!</definedName>
    <definedName name="전기기" hidden="1">[49]내역서!#REF!</definedName>
    <definedName name="전등신설" localSheetId="1">#REF!</definedName>
    <definedName name="전등신설">#REF!</definedName>
    <definedName name="전망" localSheetId="1">#REF!</definedName>
    <definedName name="전망">#REF!</definedName>
    <definedName name="전선_관" localSheetId="1">[47]!전선_관</definedName>
    <definedName name="전선_관">[47]!전선_관</definedName>
    <definedName name="전압강하가기" localSheetId="1">[47]!전압강하가기</definedName>
    <definedName name="전압강하가기">[47]!전압강하가기</definedName>
    <definedName name="점멸기" localSheetId="1">#REF!</definedName>
    <definedName name="점멸기">#REF!</definedName>
    <definedName name="점멸기입력">[0]!점멸기입력</definedName>
    <definedName name="점수표" localSheetId="1">#REF!</definedName>
    <definedName name="점수표">#REF!</definedName>
    <definedName name="접지1종합계">[62]접지1종!$S$20</definedName>
    <definedName name="제" localSheetId="1" hidden="1">[76]조명시설!#REF!</definedName>
    <definedName name="제" hidden="1">[76]조명시설!#REF!</definedName>
    <definedName name="제목" localSheetId="1">#REF!</definedName>
    <definedName name="제목">#REF!</definedName>
    <definedName name="제작소설치비" localSheetId="1">[77]공사비예산서!#REF!</definedName>
    <definedName name="제작소설치비">[77]공사비예산서!#REF!</definedName>
    <definedName name="제잡비" localSheetId="1">#REF!</definedName>
    <definedName name="제잡비">#REF!</definedName>
    <definedName name="조경공">[58]시중노임!$I$22</definedName>
    <definedName name="조명율표">[78]조명율표!$B$4:$F$495</definedName>
    <definedName name="조장" localSheetId="1">#REF!</definedName>
    <definedName name="조장">#REF!</definedName>
    <definedName name="조적공">[58]시중노임!$I$7</definedName>
    <definedName name="준공년월일" localSheetId="1">#REF!</definedName>
    <definedName name="준공년월일">#REF!</definedName>
    <definedName name="중기운전기사" localSheetId="1">#REF!</definedName>
    <definedName name="중기운전기사">#REF!</definedName>
    <definedName name="중기운전조수" localSheetId="1">#REF!</definedName>
    <definedName name="중기운전조수">#REF!</definedName>
    <definedName name="지">[79]카메라!$CM$51</definedName>
    <definedName name="지급이자산출내역" localSheetId="1">#REF!</definedName>
    <definedName name="지급이자산출내역">#REF!</definedName>
    <definedName name="지산최초" localSheetId="1">#REF!</definedName>
    <definedName name="지산최초">#REF!</definedName>
    <definedName name="지우기" localSheetId="1">[60]!지우기</definedName>
    <definedName name="지우기">[60]!지우기</definedName>
    <definedName name="지입재료비" localSheetId="1">'[57]설계서(8)'!#REF!</definedName>
    <definedName name="지입재료비">'[57]설계서(8)'!#REF!</definedName>
    <definedName name="직접경비" localSheetId="1">#REF!</definedName>
    <definedName name="직접경비">#REF!</definedName>
    <definedName name="직접노무비" localSheetId="1">#REF!</definedName>
    <definedName name="직접노무비">#REF!</definedName>
    <definedName name="직접재료비" localSheetId="1">#REF!</definedName>
    <definedName name="직접재료비">#REF!</definedName>
    <definedName name="진" localSheetId="1">#REF!</definedName>
    <definedName name="진">#REF!</definedName>
    <definedName name="집계" localSheetId="1">#REF!</definedName>
    <definedName name="집계">#REF!</definedName>
    <definedName name="집계1" localSheetId="1">#REF!</definedName>
    <definedName name="집계1">#REF!</definedName>
    <definedName name="집계2" localSheetId="1">#REF!</definedName>
    <definedName name="집계2">#REF!</definedName>
    <definedName name="집계표" localSheetId="1">#REF!</definedName>
    <definedName name="집계표">#REF!</definedName>
    <definedName name="짜장" localSheetId="1">#REF!</definedName>
    <definedName name="짜장">#REF!</definedName>
    <definedName name="ㅊ1555" localSheetId="1">#REF!</definedName>
    <definedName name="ㅊ1555">#REF!</definedName>
    <definedName name="ㅊ2409" localSheetId="1">[80]내역!#REF!</definedName>
    <definedName name="ㅊ2409">[80]내역!#REF!</definedName>
    <definedName name="차" localSheetId="1">BlankMacro1</definedName>
    <definedName name="차">BlankMacro1</definedName>
    <definedName name="차량가격">[39]을부담운반비!$D$4</definedName>
    <definedName name="차차" localSheetId="1" hidden="1">[81]조명시설!#REF!</definedName>
    <definedName name="차차" hidden="1">[81]조명시설!#REF!</definedName>
    <definedName name="착공계갑지" hidden="1">{#N/A,#N/A,FALSE,"배수2"}</definedName>
    <definedName name="착공기한" localSheetId="1">#REF!</definedName>
    <definedName name="착공기한">#REF!</definedName>
    <definedName name="착공년월일" localSheetId="1">#REF!</definedName>
    <definedName name="착공년월일">#REF!</definedName>
    <definedName name="착공일" localSheetId="1">#REF!</definedName>
    <definedName name="착공일">#REF!</definedName>
    <definedName name="착암공" localSheetId="1">#REF!</definedName>
    <definedName name="착암공">#REF!</definedName>
    <definedName name="천연공사갑지" localSheetId="1" hidden="1">#REF!</definedName>
    <definedName name="천연공사갑지" hidden="1">#REF!</definedName>
    <definedName name="철거자재" localSheetId="1">#REF!</definedName>
    <definedName name="철거자재">#REF!</definedName>
    <definedName name="철공" localSheetId="1">#REF!</definedName>
    <definedName name="철공">#REF!</definedName>
    <definedName name="철근공" localSheetId="1">#REF!</definedName>
    <definedName name="철근공">#REF!</definedName>
    <definedName name="철주신설공구손료" localSheetId="1">#REF!</definedName>
    <definedName name="철주신설공구손료">#REF!</definedName>
    <definedName name="철주신설공비" localSheetId="1">#REF!</definedName>
    <definedName name="철주신설공비">#REF!</definedName>
    <definedName name="철주신설재료비" localSheetId="1">#REF!</definedName>
    <definedName name="철주신설재료비">#REF!</definedName>
    <definedName name="청" localSheetId="1">[11]!Macro14</definedName>
    <definedName name="청">[11]!Macro14</definedName>
    <definedName name="청구내역비데" localSheetId="1">#REF!</definedName>
    <definedName name="청구내역비데">#REF!</definedName>
    <definedName name="청구내역수전" localSheetId="1">#REF!</definedName>
    <definedName name="청구내역수전">#REF!</definedName>
    <definedName name="청구내역악세사리" localSheetId="1">#REF!</definedName>
    <definedName name="청구내역악세사리">#REF!</definedName>
    <definedName name="청구바디" localSheetId="1">#REF!</definedName>
    <definedName name="청구바디">#REF!</definedName>
    <definedName name="총괄" localSheetId="1">#REF!</definedName>
    <definedName name="총괄">#REF!</definedName>
    <definedName name="총괄표" localSheetId="1">#REF!</definedName>
    <definedName name="총괄표">#REF!</definedName>
    <definedName name="총원가" localSheetId="1">#REF!</definedName>
    <definedName name="총원가">#REF!</definedName>
    <definedName name="총원가2" localSheetId="1">#REF!</definedName>
    <definedName name="총원가2">#REF!</definedName>
    <definedName name="총토탈" localSheetId="1">#REF!</definedName>
    <definedName name="총토탈">#REF!</definedName>
    <definedName name="총토탈1" localSheetId="1">#REF!</definedName>
    <definedName name="총토탈1">#REF!</definedName>
    <definedName name="총토탈2" localSheetId="1">#REF!</definedName>
    <definedName name="총토탈2">#REF!</definedName>
    <definedName name="추__정__가__격" localSheetId="1">#REF!</definedName>
    <definedName name="추__정__가__격">#REF!</definedName>
    <definedName name="추정가격" localSheetId="1">#REF!</definedName>
    <definedName name="추정가격">#REF!</definedName>
    <definedName name="추정금액">[42]설계명세서!$H$7</definedName>
    <definedName name="ㅋ" localSheetId="1">#REF!</definedName>
    <definedName name="ㅋ">#REF!</definedName>
    <definedName name="ㅋㅁ" hidden="1">{#N/A,#N/A,FALSE,"명세표"}</definedName>
    <definedName name="ㅋㅋ" hidden="1">{#N/A,#N/A,FALSE,"조골재"}</definedName>
    <definedName name="캇타간재">'[44]기계경비(시간당)'!$H$92</definedName>
    <definedName name="캇타노무">'[44]기계경비(시간당)'!$H$88</definedName>
    <definedName name="캇타손료">'[44]기계경비(시간당)'!$H$87</definedName>
    <definedName name="케이블_1" localSheetId="1">[13]단가!#REF!</definedName>
    <definedName name="케이블_1">[13]단가!#REF!</definedName>
    <definedName name="콘" localSheetId="1">#REF!</definedName>
    <definedName name="콘">#REF!</definedName>
    <definedName name="콘주철거공구손료" localSheetId="1">#REF!</definedName>
    <definedName name="콘주철거공구손료">#REF!</definedName>
    <definedName name="콘주철거공비" localSheetId="1">#REF!</definedName>
    <definedName name="콘주철거공비">#REF!</definedName>
    <definedName name="콘주철거합계" localSheetId="1">#REF!</definedName>
    <definedName name="콘주철거합계">#REF!</definedName>
    <definedName name="콘크" localSheetId="1">#REF!</definedName>
    <definedName name="콘크">#REF!</definedName>
    <definedName name="콘크리트" localSheetId="1">#REF!</definedName>
    <definedName name="콘크리트">#REF!</definedName>
    <definedName name="콘크리트공" localSheetId="1">#REF!</definedName>
    <definedName name="콘크리트공">#REF!</definedName>
    <definedName name="ㅌ" hidden="1">{#N/A,#N/A,FALSE,"2~8번"}</definedName>
    <definedName name="터라기2" localSheetId="1">#REF!</definedName>
    <definedName name="터라기2">#REF!</definedName>
    <definedName name="터파기1" localSheetId="1">#REF!</definedName>
    <definedName name="터파기1">#REF!</definedName>
    <definedName name="터파기2" localSheetId="1">#REF!</definedName>
    <definedName name="터파기2">#REF!</definedName>
    <definedName name="터파기계산" localSheetId="1">[47]!터파기계산</definedName>
    <definedName name="터파기계산">[47]!터파기계산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목내역" localSheetId="1">#REF!</definedName>
    <definedName name="토목내역">#REF!</definedName>
    <definedName name="통내">[50]노무비!$B$8</definedName>
    <definedName name="통설">[50]노무비!$B$10</definedName>
    <definedName name="통신기사1급" localSheetId="1">#REF!</definedName>
    <definedName name="통신기사1급">#REF!</definedName>
    <definedName name="통신기사2급" localSheetId="1">#REF!</definedName>
    <definedName name="통신기사2급">#REF!</definedName>
    <definedName name="통신설비공" localSheetId="1">#REF!</definedName>
    <definedName name="통신설비공">#REF!</definedName>
    <definedName name="통일로" localSheetId="1">#REF!</definedName>
    <definedName name="통일로">#REF!</definedName>
    <definedName name="통합">[0]!통합</definedName>
    <definedName name="특고" localSheetId="1">#REF!</definedName>
    <definedName name="특고">#REF!</definedName>
    <definedName name="특고케이블공" localSheetId="1">#REF!</definedName>
    <definedName name="특고케이블공">#REF!</definedName>
    <definedName name="특별" localSheetId="1">#REF!</definedName>
    <definedName name="특별">#REF!</definedName>
    <definedName name="특별인부" localSheetId="1">#REF!</definedName>
    <definedName name="특별인부">#REF!</definedName>
    <definedName name="특별인부노임" localSheetId="1">#REF!</definedName>
    <definedName name="특별인부노임">#REF!</definedName>
    <definedName name="ㅍ" hidden="1">{#N/A,#N/A,FALSE,"명세표"}</definedName>
    <definedName name="파이프펜던트">[16]DATA!$E$17:$F$26</definedName>
    <definedName name="파일" localSheetId="1" hidden="1">#REF!</definedName>
    <definedName name="파일" hidden="1">#REF!</definedName>
    <definedName name="판넬" hidden="1">{"'단계별시설공사비'!$A$3:$K$51"}</definedName>
    <definedName name="포항학전" localSheetId="1">[55]적현로!#REF!</definedName>
    <definedName name="포항학전">[55]적현로!#REF!</definedName>
    <definedName name="표지" localSheetId="1" hidden="1">#REF!</definedName>
    <definedName name="표지" hidden="1">#REF!</definedName>
    <definedName name="표지2" localSheetId="1" hidden="1">#REF!</definedName>
    <definedName name="표지2" hidden="1">#REF!</definedName>
    <definedName name="표지3" localSheetId="1">#REF!</definedName>
    <definedName name="표지3">#REF!</definedName>
    <definedName name="품신">[39]설계산출표지!$B$1</definedName>
    <definedName name="플랜트기계설치공" localSheetId="1">#REF!</definedName>
    <definedName name="플랜트기계설치공">#REF!</definedName>
    <definedName name="플랜트배관공" localSheetId="1">#REF!</definedName>
    <definedName name="플랜트배관공">#REF!</definedName>
    <definedName name="플랜트용접공" localSheetId="1">#REF!</definedName>
    <definedName name="플랜트용접공">#REF!</definedName>
    <definedName name="플랜트전공" localSheetId="1">#REF!</definedName>
    <definedName name="플랜트전공">#REF!</definedName>
    <definedName name="플랜트특수용접공" localSheetId="1">#REF!</definedName>
    <definedName name="플랜트특수용접공">#REF!</definedName>
    <definedName name="ㅎ1" localSheetId="1">#REF!</definedName>
    <definedName name="ㅎ1">#REF!</definedName>
    <definedName name="ㅎ5" hidden="1">{#N/A,#N/A,FALSE,"골재소요량";#N/A,#N/A,FALSE,"골재소요량"}</definedName>
    <definedName name="ㅎ662" localSheetId="1">#REF!</definedName>
    <definedName name="ㅎ662">#REF!</definedName>
    <definedName name="ㅎ노ㅠ" hidden="1">{#N/A,#N/A,FALSE,"배수1"}</definedName>
    <definedName name="ㅎㄶ" hidden="1">{#N/A,#N/A,FALSE,"속도"}</definedName>
    <definedName name="ㅎㅀㄹ" hidden="1">{#N/A,#N/A,FALSE,"운반시간"}</definedName>
    <definedName name="하도급" localSheetId="1">#REF!</definedName>
    <definedName name="하도급">#REF!</definedName>
    <definedName name="하도급1" localSheetId="1">#REF!</definedName>
    <definedName name="하도급1">#REF!</definedName>
    <definedName name="하도급2" localSheetId="1">#REF!</definedName>
    <definedName name="하도급2">#REF!</definedName>
    <definedName name="하도급3" localSheetId="1">#REF!</definedName>
    <definedName name="하도급3">#REF!</definedName>
    <definedName name="하도급4" localSheetId="1">#REF!</definedName>
    <definedName name="하도급4">#REF!</definedName>
    <definedName name="하도급5" localSheetId="1">#REF!</definedName>
    <definedName name="하도급5">#REF!</definedName>
    <definedName name="하도급6" localSheetId="1">#REF!</definedName>
    <definedName name="하도급6">#REF!</definedName>
    <definedName name="하도급ㄴ역" localSheetId="1">#REF!</definedName>
    <definedName name="하도급ㄴ역">#REF!</definedName>
    <definedName name="하도급내역" localSheetId="1">#REF!</definedName>
    <definedName name="하도급내역">#REF!</definedName>
    <definedName name="하도급사항" localSheetId="1">#REF!</definedName>
    <definedName name="하도급사항">#REF!</definedName>
    <definedName name="하도급원가1" localSheetId="1">#REF!</definedName>
    <definedName name="하도급원가1">#REF!</definedName>
    <definedName name="하도급원가2" localSheetId="1">#REF!</definedName>
    <definedName name="하도급원가2">#REF!</definedName>
    <definedName name="한전수탁비" localSheetId="1">#REF!</definedName>
    <definedName name="한전수탁비">#REF!</definedName>
    <definedName name="할석공" localSheetId="1">#REF!</definedName>
    <definedName name="할석공">#REF!</definedName>
    <definedName name="함석공" localSheetId="1">#REF!</definedName>
    <definedName name="함석공">#REF!</definedName>
    <definedName name="합계" localSheetId="1">#REF!</definedName>
    <definedName name="합계">#REF!</definedName>
    <definedName name="행선안내게시기설비" localSheetId="1">#REF!</definedName>
    <definedName name="행선안내게시기설비">#REF!</definedName>
    <definedName name="혀" localSheetId="1">#REF!</definedName>
    <definedName name="혀">#REF!</definedName>
    <definedName name="현장대리인" localSheetId="1">#REF!</definedName>
    <definedName name="현장대리인">#REF!</definedName>
    <definedName name="현지" localSheetId="1">#REF!</definedName>
    <definedName name="현지">#REF!</definedName>
    <definedName name="형틀" localSheetId="1">#REF!</definedName>
    <definedName name="형틀">#REF!</definedName>
    <definedName name="형틀목공" localSheetId="1">#REF!</definedName>
    <definedName name="형틀목공">#REF!</definedName>
    <definedName name="호표" localSheetId="1">#REF!</definedName>
    <definedName name="호표">#REF!</definedName>
    <definedName name="홓" hidden="1">{#N/A,#N/A,FALSE,"조골재"}</definedName>
    <definedName name="화ㅓㅣ허ㅏ" localSheetId="1">#REF!</definedName>
    <definedName name="화ㅓㅣ허ㅏ">#REF!</definedName>
    <definedName name="환율">'[44]기계경비(시간당)'!$D$21</definedName>
    <definedName name="황">[0]!황</definedName>
    <definedName name="회사경비">[43]설계명세서!$H$286</definedName>
    <definedName name="회사분" localSheetId="1">#REF!</definedName>
    <definedName name="회사분">#REF!</definedName>
    <definedName name="회사운반비" localSheetId="1">#REF!</definedName>
    <definedName name="회사운반비">#REF!</definedName>
    <definedName name="회사취급비">[43]설계명세서!$H$9</definedName>
    <definedName name="ㅏ" hidden="1">{#N/A,#N/A,FALSE,"운반시간"}</definedName>
    <definedName name="ㅏㅏㅏ" hidden="1">{#N/A,#N/A,FALSE,"명세표"}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ㅑ" hidden="1">{#N/A,#N/A,FALSE,"조골재"}</definedName>
    <definedName name="ㅓ7" hidden="1">{#N/A,#N/A,FALSE,"단가표지"}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ㅓ" hidden="1">{#N/A,#N/A,FALSE,"조골재"}</definedName>
    <definedName name="ㅓㅓㅗ" hidden="1">{#N/A,#N/A,FALSE,"조골재"}</definedName>
    <definedName name="ㅓㅗㅓ" hidden="1">{#N/A,#N/A,FALSE,"2~8번"}</definedName>
    <definedName name="ㅔ3" hidden="1">{#N/A,#N/A,FALSE,"배수1"}</definedName>
    <definedName name="ㅔㅔ" hidden="1">{#N/A,#N/A,FALSE,"명세표"}</definedName>
    <definedName name="ㅗ1019" localSheetId="1">#REF!</definedName>
    <definedName name="ㅗ1019">#REF!</definedName>
    <definedName name="ㅗ50" localSheetId="1">[82]연습!#REF!</definedName>
    <definedName name="ㅗ50">[82]연습!#REF!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ㅗㅗ" hidden="1">{#N/A,#N/A,FALSE,"명세표"}</definedName>
    <definedName name="ㅘㅓ" hidden="1">{#N/A,#N/A,FALSE,"운반시간"}</definedName>
    <definedName name="ㅛㅛㅛㅛㅛ" localSheetId="1">#REF!</definedName>
    <definedName name="ㅛㅛㅛㅛㅛ">#REF!</definedName>
    <definedName name="ㅜ" hidden="1">{#N/A,#N/A,FALSE,"명세표"}</definedName>
    <definedName name="ㅠ뮤ㅐ" localSheetId="1" hidden="1">#REF!</definedName>
    <definedName name="ㅠ뮤ㅐ" hidden="1">#REF!</definedName>
    <definedName name="ㅡ" hidden="1">{#N/A,#N/A,FALSE,"2~8번"}</definedName>
    <definedName name="ㅡㅡ" hidden="1">{#N/A,#N/A,FALSE,"명세표"}</definedName>
    <definedName name="ㅣ" localSheetId="1" hidden="1">[45]조명시설!#REF!</definedName>
    <definedName name="ㅣ" hidden="1">[45]조명시설!#REF!</definedName>
    <definedName name="ㅣㅏㅓ" hidden="1">{#N/A,#N/A,FALSE,"운반시간"}</definedName>
    <definedName name="ㅣㅣ" localSheetId="1">[11]!Macro10</definedName>
    <definedName name="ㅣㅣ">[11]!Macro10</definedName>
    <definedName name="ㅣㅣㅣ" localSheetId="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localSheetId="0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ㅣㅣㅣ" localSheetId="1" hidden="1">[45]조명시설!#REF!</definedName>
    <definedName name="ㅣㅣㅣㅣ" hidden="1">[45]조명시설!#REF!</definedName>
    <definedName name="ㅣㅣㅣㅣㅣ" localSheetId="1" hidden="1">[45]조명시설!#REF!</definedName>
    <definedName name="ㅣㅣㅣㅣㅣ" hidden="1">[45]조명시설!#REF!</definedName>
    <definedName name="ㅣㅣㅣㅣㅣㅣ" localSheetId="1" hidden="1">[45]조명시설!#REF!</definedName>
    <definedName name="ㅣㅣㅣㅣㅣㅣ" hidden="1">[45]조명시설!#REF!</definedName>
  </definedNames>
  <calcPr calcId="191029"/>
</workbook>
</file>

<file path=xl/calcChain.xml><?xml version="1.0" encoding="utf-8"?>
<calcChain xmlns="http://schemas.openxmlformats.org/spreadsheetml/2006/main">
  <c r="E26" i="18" l="1"/>
  <c r="D26" i="18"/>
  <c r="E25" i="18"/>
  <c r="D25" i="18"/>
  <c r="D18" i="18" l="1"/>
  <c r="E4" i="18"/>
  <c r="H31" i="11"/>
  <c r="O31" i="11" s="1"/>
  <c r="M31" i="11"/>
  <c r="N31" i="11" s="1"/>
  <c r="L31" i="11"/>
  <c r="L55" i="11" s="1"/>
  <c r="N55" i="11" l="1"/>
  <c r="I31" i="11"/>
  <c r="E8" i="18"/>
  <c r="I55" i="11" l="1"/>
  <c r="P31" i="11"/>
  <c r="P55" i="11" s="1"/>
  <c r="O9" i="21"/>
  <c r="E9" i="20" s="1"/>
  <c r="O8" i="21"/>
  <c r="E8" i="20" s="1"/>
  <c r="O7" i="21"/>
  <c r="E7" i="20" s="1"/>
  <c r="O6" i="21"/>
  <c r="E6" i="20" s="1"/>
  <c r="O5" i="21"/>
  <c r="E5" i="20" s="1"/>
  <c r="I9" i="20"/>
  <c r="J9" i="20" s="1"/>
  <c r="G9" i="20"/>
  <c r="H9" i="20" s="1"/>
  <c r="I8" i="20"/>
  <c r="J8" i="20" s="1"/>
  <c r="G8" i="20"/>
  <c r="H8" i="20" s="1"/>
  <c r="I7" i="20"/>
  <c r="J7" i="20" s="1"/>
  <c r="G7" i="20"/>
  <c r="H7" i="20" s="1"/>
  <c r="I6" i="20"/>
  <c r="J6" i="20" s="1"/>
  <c r="G6" i="20"/>
  <c r="H6" i="20" s="1"/>
  <c r="I5" i="20"/>
  <c r="J5" i="20" s="1"/>
  <c r="G5" i="20"/>
  <c r="H5" i="20" s="1"/>
  <c r="F7" i="20" l="1"/>
  <c r="L7" i="20" s="1"/>
  <c r="K7" i="20"/>
  <c r="H27" i="20"/>
  <c r="G7" i="19" s="1"/>
  <c r="H7" i="19" s="1"/>
  <c r="G6" i="19" s="1"/>
  <c r="H6" i="19" s="1"/>
  <c r="G5" i="19" s="1"/>
  <c r="H5" i="19" s="1"/>
  <c r="H27" i="19" s="1"/>
  <c r="K8" i="20"/>
  <c r="F8" i="20"/>
  <c r="L8" i="20" s="1"/>
  <c r="K5" i="20"/>
  <c r="F5" i="20"/>
  <c r="K6" i="20"/>
  <c r="F6" i="20"/>
  <c r="L6" i="20" s="1"/>
  <c r="J27" i="20"/>
  <c r="I7" i="19" s="1"/>
  <c r="J7" i="19" s="1"/>
  <c r="I6" i="19" s="1"/>
  <c r="J6" i="19" s="1"/>
  <c r="I5" i="19" s="1"/>
  <c r="J5" i="19" s="1"/>
  <c r="J27" i="19" s="1"/>
  <c r="K9" i="20"/>
  <c r="F9" i="20"/>
  <c r="L9" i="20" s="1"/>
  <c r="L5" i="20" l="1"/>
  <c r="L27" i="20" s="1"/>
  <c r="F27" i="20"/>
  <c r="E7" i="19" s="1"/>
  <c r="K7" i="19" l="1"/>
  <c r="F7" i="19"/>
  <c r="L7" i="19" l="1"/>
  <c r="E6" i="19"/>
  <c r="F6" i="19" l="1"/>
  <c r="K6" i="19"/>
  <c r="F10" i="18"/>
  <c r="E16" i="18"/>
  <c r="L6" i="19" l="1"/>
  <c r="E5" i="19"/>
  <c r="E14" i="18"/>
  <c r="E13" i="18"/>
  <c r="E15" i="18" s="1"/>
  <c r="E9" i="18"/>
  <c r="E11" i="18" l="1"/>
  <c r="K5" i="19"/>
  <c r="F5" i="19"/>
  <c r="E12" i="18"/>
  <c r="F27" i="19" l="1"/>
  <c r="L5" i="19"/>
  <c r="L27" i="19" l="1"/>
  <c r="E6" i="18"/>
  <c r="E17" i="18" l="1"/>
  <c r="E18" i="18"/>
  <c r="I35" i="8" l="1"/>
  <c r="G35" i="8"/>
  <c r="I34" i="8"/>
  <c r="G34" i="8"/>
  <c r="I33" i="8"/>
  <c r="G33" i="8"/>
  <c r="I32" i="8"/>
  <c r="G32" i="8"/>
  <c r="I31" i="8"/>
  <c r="O31" i="8" s="1"/>
  <c r="AA31" i="8" s="1"/>
  <c r="G31" i="8"/>
  <c r="I25" i="8"/>
  <c r="H25" i="8" s="1"/>
  <c r="G25" i="8"/>
  <c r="I24" i="8"/>
  <c r="G24" i="8"/>
  <c r="I23" i="8"/>
  <c r="G23" i="8"/>
  <c r="I22" i="8"/>
  <c r="G22" i="8"/>
  <c r="I21" i="8"/>
  <c r="G21" i="8"/>
  <c r="I20" i="8"/>
  <c r="O20" i="8" s="1"/>
  <c r="AA20" i="8" s="1"/>
  <c r="G20" i="8"/>
  <c r="I19" i="8"/>
  <c r="H19" i="8" s="1"/>
  <c r="G19" i="8"/>
  <c r="I18" i="8"/>
  <c r="G18" i="8"/>
  <c r="I17" i="8"/>
  <c r="G17" i="8"/>
  <c r="I16" i="8"/>
  <c r="G16" i="8"/>
  <c r="I15" i="8"/>
  <c r="G15" i="8"/>
  <c r="I14" i="8"/>
  <c r="O14" i="8" s="1"/>
  <c r="AA14" i="8" s="1"/>
  <c r="G14" i="8"/>
  <c r="I13" i="8"/>
  <c r="H13" i="8" s="1"/>
  <c r="G13" i="8"/>
  <c r="I12" i="8"/>
  <c r="G12" i="8"/>
  <c r="I11" i="8"/>
  <c r="G11" i="8"/>
  <c r="I10" i="8"/>
  <c r="G10" i="8"/>
  <c r="I9" i="8"/>
  <c r="G9" i="8"/>
  <c r="I8" i="8"/>
  <c r="O8" i="8" s="1"/>
  <c r="AA8" i="8" s="1"/>
  <c r="G8" i="8"/>
  <c r="I7" i="8"/>
  <c r="H7" i="8" s="1"/>
  <c r="G7" i="8"/>
  <c r="I6" i="8"/>
  <c r="G6" i="8"/>
  <c r="I5" i="8"/>
  <c r="G5" i="8"/>
  <c r="K5" i="10"/>
  <c r="L5" i="10" s="1"/>
  <c r="M5" i="10"/>
  <c r="N5" i="10"/>
  <c r="K6" i="10"/>
  <c r="L6" i="10"/>
  <c r="M6" i="10"/>
  <c r="N6" i="10" s="1"/>
  <c r="K7" i="10"/>
  <c r="L7" i="10" s="1"/>
  <c r="M7" i="10"/>
  <c r="N7" i="10" s="1"/>
  <c r="K8" i="10"/>
  <c r="L8" i="10" s="1"/>
  <c r="M8" i="10"/>
  <c r="N8" i="10"/>
  <c r="L9" i="10"/>
  <c r="N9" i="10"/>
  <c r="L10" i="10"/>
  <c r="N10" i="10"/>
  <c r="K11" i="10"/>
  <c r="L11" i="10" s="1"/>
  <c r="M11" i="10"/>
  <c r="N11" i="10" s="1"/>
  <c r="K12" i="10"/>
  <c r="L12" i="10" s="1"/>
  <c r="M12" i="10"/>
  <c r="N12" i="10" s="1"/>
  <c r="K13" i="10"/>
  <c r="L13" i="10" s="1"/>
  <c r="M13" i="10"/>
  <c r="N13" i="10" s="1"/>
  <c r="K14" i="10"/>
  <c r="L14" i="10" s="1"/>
  <c r="M14" i="10"/>
  <c r="N14" i="10" s="1"/>
  <c r="K15" i="10"/>
  <c r="L15" i="10"/>
  <c r="M15" i="10"/>
  <c r="N15" i="10" s="1"/>
  <c r="K16" i="10"/>
  <c r="L16" i="10" s="1"/>
  <c r="M16" i="10"/>
  <c r="N16" i="10" s="1"/>
  <c r="K17" i="10"/>
  <c r="L17" i="10" s="1"/>
  <c r="M17" i="10"/>
  <c r="N17" i="10" s="1"/>
  <c r="I18" i="10"/>
  <c r="K18" i="10"/>
  <c r="L18" i="10" s="1"/>
  <c r="M18" i="10"/>
  <c r="O18" i="10" s="1"/>
  <c r="K19" i="10"/>
  <c r="L19" i="10"/>
  <c r="M19" i="10"/>
  <c r="N19" i="10"/>
  <c r="I20" i="10"/>
  <c r="K20" i="10"/>
  <c r="L20" i="10" s="1"/>
  <c r="M20" i="10"/>
  <c r="N20" i="10" s="1"/>
  <c r="K21" i="10"/>
  <c r="L21" i="10" s="1"/>
  <c r="M21" i="10"/>
  <c r="N21" i="10" s="1"/>
  <c r="K22" i="10"/>
  <c r="L22" i="10" s="1"/>
  <c r="M22" i="10"/>
  <c r="N22" i="10" s="1"/>
  <c r="K23" i="10"/>
  <c r="L23" i="10" s="1"/>
  <c r="M23" i="10"/>
  <c r="N23" i="10" s="1"/>
  <c r="K24" i="10"/>
  <c r="L24" i="10" s="1"/>
  <c r="M24" i="10"/>
  <c r="N24" i="10" s="1"/>
  <c r="K25" i="10"/>
  <c r="L25" i="10" s="1"/>
  <c r="M25" i="10"/>
  <c r="N25" i="10" s="1"/>
  <c r="K26" i="10"/>
  <c r="L26" i="10" s="1"/>
  <c r="M26" i="10"/>
  <c r="N26" i="10" s="1"/>
  <c r="K27" i="10"/>
  <c r="L27" i="10" s="1"/>
  <c r="M27" i="10"/>
  <c r="N27" i="10" s="1"/>
  <c r="I28" i="10"/>
  <c r="K28" i="10"/>
  <c r="M28" i="10"/>
  <c r="N28" i="10"/>
  <c r="K29" i="10"/>
  <c r="L29" i="10" s="1"/>
  <c r="M29" i="10"/>
  <c r="N29" i="10" s="1"/>
  <c r="K30" i="10"/>
  <c r="L30" i="10" s="1"/>
  <c r="M30" i="10"/>
  <c r="N30" i="10" s="1"/>
  <c r="K31" i="10"/>
  <c r="L31" i="10" s="1"/>
  <c r="M31" i="10"/>
  <c r="N31" i="10" s="1"/>
  <c r="L34" i="10"/>
  <c r="N34" i="10"/>
  <c r="H35" i="10"/>
  <c r="M35" i="10"/>
  <c r="H36" i="10"/>
  <c r="M36" i="10"/>
  <c r="L37" i="10"/>
  <c r="N37" i="10"/>
  <c r="O55" i="10"/>
  <c r="K57" i="10"/>
  <c r="L57" i="10" s="1"/>
  <c r="M57" i="10"/>
  <c r="N57" i="10" s="1"/>
  <c r="K58" i="10"/>
  <c r="L58" i="10" s="1"/>
  <c r="M58" i="10"/>
  <c r="N58" i="10"/>
  <c r="L59" i="10"/>
  <c r="N59" i="10"/>
  <c r="L60" i="10"/>
  <c r="N60" i="10"/>
  <c r="K61" i="10"/>
  <c r="L61" i="10" s="1"/>
  <c r="M61" i="10"/>
  <c r="N61" i="10" s="1"/>
  <c r="K62" i="10"/>
  <c r="L62" i="10" s="1"/>
  <c r="M62" i="10"/>
  <c r="N62" i="10" s="1"/>
  <c r="K63" i="10"/>
  <c r="L63" i="10" s="1"/>
  <c r="M63" i="10"/>
  <c r="N63" i="10"/>
  <c r="K64" i="10"/>
  <c r="L64" i="10" s="1"/>
  <c r="M64" i="10"/>
  <c r="N64" i="10" s="1"/>
  <c r="L66" i="10"/>
  <c r="N66" i="10"/>
  <c r="H67" i="10"/>
  <c r="M67" i="10"/>
  <c r="L68" i="10"/>
  <c r="N68" i="10"/>
  <c r="O81" i="10"/>
  <c r="J36" i="8"/>
  <c r="H36" i="8"/>
  <c r="J27" i="8"/>
  <c r="H27" i="8"/>
  <c r="J26" i="8"/>
  <c r="H26" i="8"/>
  <c r="H5" i="8"/>
  <c r="O5" i="8"/>
  <c r="AA5" i="8" s="1"/>
  <c r="Q5" i="8"/>
  <c r="H6" i="8"/>
  <c r="O6" i="8"/>
  <c r="AA6" i="8" s="1"/>
  <c r="Q6" i="8"/>
  <c r="Q7" i="8"/>
  <c r="Q8" i="8"/>
  <c r="H9" i="8"/>
  <c r="O9" i="8"/>
  <c r="AA9" i="8" s="1"/>
  <c r="Q9" i="8"/>
  <c r="H10" i="8"/>
  <c r="O10" i="8"/>
  <c r="AA10" i="8" s="1"/>
  <c r="Q10" i="8"/>
  <c r="H11" i="8"/>
  <c r="O11" i="8"/>
  <c r="AA11" i="8" s="1"/>
  <c r="Q11" i="8"/>
  <c r="H12" i="8"/>
  <c r="O12" i="8"/>
  <c r="AA12" i="8" s="1"/>
  <c r="Q12" i="8"/>
  <c r="Q13" i="8"/>
  <c r="Q14" i="8"/>
  <c r="H15" i="8"/>
  <c r="O15" i="8"/>
  <c r="AA15" i="8" s="1"/>
  <c r="Q15" i="8"/>
  <c r="H16" i="8"/>
  <c r="O16" i="8"/>
  <c r="AB16" i="8" s="1"/>
  <c r="Q16" i="8"/>
  <c r="H17" i="8"/>
  <c r="O17" i="8"/>
  <c r="AB17" i="8" s="1"/>
  <c r="Q17" i="8"/>
  <c r="H18" i="8"/>
  <c r="O18" i="8"/>
  <c r="AB18" i="8" s="1"/>
  <c r="Q18" i="8"/>
  <c r="Q19" i="8"/>
  <c r="Q20" i="8"/>
  <c r="H21" i="8"/>
  <c r="O21" i="8"/>
  <c r="AA21" i="8" s="1"/>
  <c r="Q21" i="8"/>
  <c r="H22" i="8"/>
  <c r="O22" i="8"/>
  <c r="AA22" i="8" s="1"/>
  <c r="Q22" i="8"/>
  <c r="H23" i="8"/>
  <c r="O23" i="8"/>
  <c r="AA23" i="8" s="1"/>
  <c r="Q23" i="8"/>
  <c r="H24" i="8"/>
  <c r="O24" i="8"/>
  <c r="AA24" i="8" s="1"/>
  <c r="Q24" i="8"/>
  <c r="Q25" i="8"/>
  <c r="Q26" i="8"/>
  <c r="Q27" i="8"/>
  <c r="Q31" i="8"/>
  <c r="H32" i="8"/>
  <c r="O32" i="8"/>
  <c r="AA32" i="8" s="1"/>
  <c r="Q32" i="8"/>
  <c r="H33" i="8"/>
  <c r="O33" i="8"/>
  <c r="AA33" i="8" s="1"/>
  <c r="Q33" i="8"/>
  <c r="H34" i="8"/>
  <c r="O34" i="8"/>
  <c r="AA34" i="8" s="1"/>
  <c r="Q34" i="8"/>
  <c r="H35" i="8"/>
  <c r="O35" i="8"/>
  <c r="AA35" i="8" s="1"/>
  <c r="Q35" i="8"/>
  <c r="Q36" i="8"/>
  <c r="H5" i="9"/>
  <c r="M5" i="9"/>
  <c r="O6" i="9"/>
  <c r="K9" i="9"/>
  <c r="L9" i="9" s="1"/>
  <c r="M9" i="9"/>
  <c r="N9" i="9" s="1"/>
  <c r="K10" i="9"/>
  <c r="L10" i="9"/>
  <c r="M10" i="9"/>
  <c r="N10" i="9" s="1"/>
  <c r="K11" i="9"/>
  <c r="L11" i="9" s="1"/>
  <c r="M11" i="9"/>
  <c r="N11" i="9"/>
  <c r="K12" i="9"/>
  <c r="L12" i="9"/>
  <c r="M12" i="9"/>
  <c r="N12" i="9" s="1"/>
  <c r="K13" i="9"/>
  <c r="L13" i="9" s="1"/>
  <c r="M13" i="9"/>
  <c r="N13" i="9" s="1"/>
  <c r="H14" i="9"/>
  <c r="M14" i="9"/>
  <c r="O15" i="9"/>
  <c r="K18" i="9"/>
  <c r="L18" i="9" s="1"/>
  <c r="M18" i="9"/>
  <c r="N18" i="9" s="1"/>
  <c r="K19" i="9"/>
  <c r="L19" i="9" s="1"/>
  <c r="M19" i="9"/>
  <c r="N19" i="9" s="1"/>
  <c r="K20" i="9"/>
  <c r="L20" i="9" s="1"/>
  <c r="M20" i="9"/>
  <c r="N20" i="9" s="1"/>
  <c r="K21" i="9"/>
  <c r="L21" i="9" s="1"/>
  <c r="M21" i="9"/>
  <c r="N21" i="9" s="1"/>
  <c r="K22" i="9"/>
  <c r="L22" i="9" s="1"/>
  <c r="M22" i="9"/>
  <c r="N22" i="9" s="1"/>
  <c r="H23" i="9"/>
  <c r="M23" i="9"/>
  <c r="O24" i="9"/>
  <c r="H5" i="15"/>
  <c r="O5" i="15"/>
  <c r="AA5" i="15" s="1"/>
  <c r="Q5" i="15"/>
  <c r="H6" i="15"/>
  <c r="Q6" i="15"/>
  <c r="H8" i="15"/>
  <c r="O8" i="15"/>
  <c r="AA8" i="15" s="1"/>
  <c r="I9" i="15" s="1"/>
  <c r="Q8" i="15"/>
  <c r="H9" i="15"/>
  <c r="Q9" i="15"/>
  <c r="H11" i="15"/>
  <c r="O11" i="15"/>
  <c r="AA11" i="15" s="1"/>
  <c r="AA12" i="15" s="1"/>
  <c r="Q11" i="15"/>
  <c r="H12" i="15"/>
  <c r="Q12" i="15"/>
  <c r="I35" i="6"/>
  <c r="K35" i="10" s="1"/>
  <c r="I36" i="6"/>
  <c r="K36" i="10" s="1"/>
  <c r="B25" i="5"/>
  <c r="D25" i="5" s="1"/>
  <c r="B24" i="5"/>
  <c r="D24" i="5" s="1"/>
  <c r="B23" i="5"/>
  <c r="D23" i="5" s="1"/>
  <c r="B22" i="5"/>
  <c r="B21" i="5"/>
  <c r="D21" i="5" s="1"/>
  <c r="AE3" i="10"/>
  <c r="AD3" i="10"/>
  <c r="D13" i="5"/>
  <c r="F3" i="5"/>
  <c r="D22" i="5"/>
  <c r="D12" i="5"/>
  <c r="D11" i="5"/>
  <c r="H7" i="6" s="1"/>
  <c r="P27" i="9"/>
  <c r="P4" i="9"/>
  <c r="O36" i="10" l="1"/>
  <c r="H33" i="6"/>
  <c r="H13" i="9" s="1"/>
  <c r="O28" i="10"/>
  <c r="H23" i="6"/>
  <c r="H22" i="10" s="1"/>
  <c r="H14" i="6"/>
  <c r="H17" i="10" s="1"/>
  <c r="K14" i="9"/>
  <c r="H8" i="8"/>
  <c r="H14" i="8"/>
  <c r="H20" i="8"/>
  <c r="H31" i="8"/>
  <c r="H8" i="10"/>
  <c r="L7" i="6"/>
  <c r="H30" i="6"/>
  <c r="H22" i="6"/>
  <c r="L22" i="6" s="1"/>
  <c r="H6" i="6"/>
  <c r="H57" i="10" s="1"/>
  <c r="O14" i="9"/>
  <c r="H21" i="6"/>
  <c r="L21" i="6" s="1"/>
  <c r="H13" i="6"/>
  <c r="L36" i="6"/>
  <c r="H29" i="6"/>
  <c r="H20" i="6"/>
  <c r="H19" i="9" s="1"/>
  <c r="I19" i="9" s="1"/>
  <c r="P19" i="9" s="1"/>
  <c r="H5" i="6"/>
  <c r="O13" i="8"/>
  <c r="AA13" i="8" s="1"/>
  <c r="H4" i="6"/>
  <c r="L4" i="6" s="1"/>
  <c r="H12" i="6"/>
  <c r="L35" i="6"/>
  <c r="H27" i="6"/>
  <c r="L27" i="6" s="1"/>
  <c r="H19" i="6"/>
  <c r="O25" i="8"/>
  <c r="AA25" i="8" s="1"/>
  <c r="H26" i="6"/>
  <c r="H25" i="10" s="1"/>
  <c r="I25" i="10" s="1"/>
  <c r="P25" i="10" s="1"/>
  <c r="H11" i="6"/>
  <c r="I12" i="15"/>
  <c r="O12" i="15" s="1"/>
  <c r="H28" i="6"/>
  <c r="H64" i="10" s="1"/>
  <c r="O64" i="10" s="1"/>
  <c r="H34" i="6"/>
  <c r="H31" i="10" s="1"/>
  <c r="I31" i="10" s="1"/>
  <c r="P31" i="10" s="1"/>
  <c r="H18" i="6"/>
  <c r="H10" i="6"/>
  <c r="H13" i="10" s="1"/>
  <c r="H25" i="6"/>
  <c r="H9" i="6"/>
  <c r="L9" i="6" s="1"/>
  <c r="O7" i="8"/>
  <c r="AA7" i="8" s="1"/>
  <c r="H32" i="6"/>
  <c r="H21" i="9" s="1"/>
  <c r="I21" i="9" s="1"/>
  <c r="P21" i="9" s="1"/>
  <c r="H17" i="6"/>
  <c r="H8" i="6"/>
  <c r="H61" i="10" s="1"/>
  <c r="I61" i="10" s="1"/>
  <c r="P61" i="10" s="1"/>
  <c r="H24" i="6"/>
  <c r="H16" i="6"/>
  <c r="H19" i="10" s="1"/>
  <c r="O19" i="10" s="1"/>
  <c r="O19" i="8"/>
  <c r="AA19" i="8" s="1"/>
  <c r="I26" i="8" s="1"/>
  <c r="O26" i="8" s="1"/>
  <c r="L28" i="10"/>
  <c r="P28" i="10" s="1"/>
  <c r="H31" i="6"/>
  <c r="L23" i="6"/>
  <c r="H15" i="6"/>
  <c r="L15" i="6" s="1"/>
  <c r="P20" i="10"/>
  <c r="AC8" i="10"/>
  <c r="I8" i="10"/>
  <c r="O8" i="10"/>
  <c r="I36" i="8"/>
  <c r="O36" i="8" s="1"/>
  <c r="AA36" i="8"/>
  <c r="O9" i="15"/>
  <c r="G9" i="15"/>
  <c r="G14" i="9" s="1"/>
  <c r="I17" i="10"/>
  <c r="P17" i="10" s="1"/>
  <c r="O17" i="10"/>
  <c r="I22" i="10"/>
  <c r="P22" i="10" s="1"/>
  <c r="O22" i="10"/>
  <c r="AC22" i="10"/>
  <c r="I13" i="10"/>
  <c r="P13" i="10" s="1"/>
  <c r="O13" i="10"/>
  <c r="AB26" i="8"/>
  <c r="I27" i="8"/>
  <c r="O35" i="10"/>
  <c r="O21" i="9"/>
  <c r="I6" i="15"/>
  <c r="AA6" i="15"/>
  <c r="I13" i="9"/>
  <c r="P13" i="9" s="1"/>
  <c r="O13" i="9"/>
  <c r="L14" i="6"/>
  <c r="L8" i="6"/>
  <c r="H22" i="9"/>
  <c r="N18" i="10"/>
  <c r="P18" i="10" s="1"/>
  <c r="H62" i="10"/>
  <c r="H26" i="10"/>
  <c r="K23" i="9"/>
  <c r="O23" i="9" s="1"/>
  <c r="K67" i="10"/>
  <c r="O67" i="10" s="1"/>
  <c r="H58" i="10"/>
  <c r="H12" i="10"/>
  <c r="H12" i="9"/>
  <c r="H63" i="10"/>
  <c r="H21" i="10"/>
  <c r="H5" i="10"/>
  <c r="L10" i="6"/>
  <c r="AA9" i="15"/>
  <c r="O20" i="10"/>
  <c r="L33" i="6"/>
  <c r="K5" i="9"/>
  <c r="O5" i="9" s="1"/>
  <c r="P29" i="9"/>
  <c r="P25" i="9"/>
  <c r="P28" i="9"/>
  <c r="P26" i="9"/>
  <c r="P17" i="9"/>
  <c r="P7" i="9"/>
  <c r="P16" i="9"/>
  <c r="P8" i="9"/>
  <c r="H11" i="10" l="1"/>
  <c r="I19" i="10"/>
  <c r="P19" i="10" s="1"/>
  <c r="L28" i="6"/>
  <c r="H10" i="9"/>
  <c r="O25" i="10"/>
  <c r="O19" i="9"/>
  <c r="H23" i="10"/>
  <c r="L24" i="6"/>
  <c r="H27" i="10"/>
  <c r="L29" i="6"/>
  <c r="H6" i="10"/>
  <c r="L5" i="6"/>
  <c r="H14" i="10"/>
  <c r="L11" i="6"/>
  <c r="L17" i="6"/>
  <c r="H9" i="9"/>
  <c r="H16" i="10"/>
  <c r="L13" i="6"/>
  <c r="L34" i="6"/>
  <c r="O31" i="10"/>
  <c r="I64" i="10"/>
  <c r="P64" i="10" s="1"/>
  <c r="AA26" i="8"/>
  <c r="H11" i="9"/>
  <c r="L19" i="6"/>
  <c r="H20" i="9"/>
  <c r="L20" i="6"/>
  <c r="H7" i="10"/>
  <c r="L6" i="6"/>
  <c r="L26" i="6"/>
  <c r="H24" i="10"/>
  <c r="L25" i="6"/>
  <c r="H30" i="10"/>
  <c r="L31" i="6"/>
  <c r="G12" i="15"/>
  <c r="G23" i="9" s="1"/>
  <c r="L23" i="9" s="1"/>
  <c r="H15" i="10"/>
  <c r="L12" i="6"/>
  <c r="H29" i="10"/>
  <c r="L30" i="6"/>
  <c r="L32" i="6"/>
  <c r="O61" i="10"/>
  <c r="L16" i="6"/>
  <c r="H18" i="9"/>
  <c r="L18" i="6"/>
  <c r="O6" i="15"/>
  <c r="G6" i="15"/>
  <c r="G5" i="9" s="1"/>
  <c r="I26" i="10"/>
  <c r="P26" i="10" s="1"/>
  <c r="O26" i="10"/>
  <c r="O62" i="10"/>
  <c r="I62" i="10"/>
  <c r="P62" i="10" s="1"/>
  <c r="G27" i="8"/>
  <c r="O27" i="8"/>
  <c r="I11" i="10"/>
  <c r="P11" i="10" s="1"/>
  <c r="O11" i="10"/>
  <c r="I10" i="9"/>
  <c r="O10" i="9"/>
  <c r="I5" i="10"/>
  <c r="AC5" i="10"/>
  <c r="O5" i="10"/>
  <c r="I57" i="10"/>
  <c r="AC57" i="10"/>
  <c r="O57" i="10"/>
  <c r="I21" i="10"/>
  <c r="P21" i="10" s="1"/>
  <c r="AC21" i="10"/>
  <c r="O21" i="10"/>
  <c r="I22" i="9"/>
  <c r="P22" i="9" s="1"/>
  <c r="O22" i="9"/>
  <c r="G36" i="8"/>
  <c r="G26" i="8"/>
  <c r="G35" i="10" s="1"/>
  <c r="N14" i="9"/>
  <c r="N15" i="9" s="1"/>
  <c r="M5" i="12" s="1"/>
  <c r="N5" i="12" s="1"/>
  <c r="M32" i="10" s="1"/>
  <c r="N32" i="10" s="1"/>
  <c r="I14" i="9"/>
  <c r="L14" i="9"/>
  <c r="I63" i="10"/>
  <c r="P63" i="10" s="1"/>
  <c r="AC63" i="10"/>
  <c r="O63" i="10"/>
  <c r="P8" i="10"/>
  <c r="AB8" i="10"/>
  <c r="O12" i="9"/>
  <c r="I12" i="9"/>
  <c r="P12" i="9" s="1"/>
  <c r="O12" i="10"/>
  <c r="I12" i="10"/>
  <c r="P12" i="10" s="1"/>
  <c r="O58" i="10"/>
  <c r="AC58" i="10"/>
  <c r="I58" i="10"/>
  <c r="AC7" i="10" l="1"/>
  <c r="I7" i="10"/>
  <c r="O7" i="10"/>
  <c r="O18" i="9"/>
  <c r="I18" i="9"/>
  <c r="O16" i="10"/>
  <c r="I16" i="10"/>
  <c r="P16" i="10" s="1"/>
  <c r="O29" i="10"/>
  <c r="I29" i="10"/>
  <c r="P29" i="10" s="1"/>
  <c r="O20" i="9"/>
  <c r="I20" i="9"/>
  <c r="P20" i="9" s="1"/>
  <c r="I14" i="10"/>
  <c r="P14" i="10" s="1"/>
  <c r="O14" i="10"/>
  <c r="O15" i="10"/>
  <c r="I15" i="10"/>
  <c r="P15" i="10" s="1"/>
  <c r="I11" i="9"/>
  <c r="P11" i="9" s="1"/>
  <c r="O11" i="9"/>
  <c r="I6" i="10"/>
  <c r="AC6" i="10"/>
  <c r="O6" i="10"/>
  <c r="N23" i="9"/>
  <c r="N24" i="9" s="1"/>
  <c r="M6" i="12" s="1"/>
  <c r="N6" i="12" s="1"/>
  <c r="M33" i="10" s="1"/>
  <c r="N33" i="10" s="1"/>
  <c r="I23" i="9"/>
  <c r="P23" i="9" s="1"/>
  <c r="O24" i="10"/>
  <c r="AC24" i="10"/>
  <c r="AC34" i="10" s="1"/>
  <c r="I24" i="10"/>
  <c r="P24" i="10" s="1"/>
  <c r="O27" i="10"/>
  <c r="I27" i="10"/>
  <c r="P27" i="10" s="1"/>
  <c r="P14" i="9"/>
  <c r="I30" i="10"/>
  <c r="P30" i="10" s="1"/>
  <c r="O30" i="10"/>
  <c r="O9" i="9"/>
  <c r="I9" i="9"/>
  <c r="P9" i="9" s="1"/>
  <c r="O23" i="10"/>
  <c r="AC23" i="10"/>
  <c r="I23" i="10"/>
  <c r="P23" i="10" s="1"/>
  <c r="AC66" i="10"/>
  <c r="G36" i="10"/>
  <c r="J36" i="10"/>
  <c r="J35" i="10"/>
  <c r="AA57" i="10"/>
  <c r="AA59" i="10" s="1"/>
  <c r="H59" i="10" s="1"/>
  <c r="P57" i="10"/>
  <c r="AE23" i="9"/>
  <c r="AE24" i="9" s="1"/>
  <c r="L24" i="9"/>
  <c r="K6" i="12" s="1"/>
  <c r="L6" i="12" s="1"/>
  <c r="K33" i="10" s="1"/>
  <c r="L33" i="10" s="1"/>
  <c r="AE33" i="10" s="1"/>
  <c r="J67" i="10"/>
  <c r="G67" i="10"/>
  <c r="AB58" i="10"/>
  <c r="AB60" i="10" s="1"/>
  <c r="H60" i="10" s="1"/>
  <c r="P58" i="10"/>
  <c r="P5" i="10"/>
  <c r="AB5" i="10"/>
  <c r="AE14" i="9"/>
  <c r="AE15" i="9" s="1"/>
  <c r="L15" i="9"/>
  <c r="K5" i="12" s="1"/>
  <c r="L5" i="12" s="1"/>
  <c r="K32" i="10" s="1"/>
  <c r="L32" i="10" s="1"/>
  <c r="P10" i="9"/>
  <c r="L5" i="9"/>
  <c r="N5" i="9"/>
  <c r="N6" i="9" s="1"/>
  <c r="M4" i="12" s="1"/>
  <c r="N4" i="12" s="1"/>
  <c r="M65" i="10" s="1"/>
  <c r="N65" i="10" s="1"/>
  <c r="I5" i="9"/>
  <c r="I15" i="9" l="1"/>
  <c r="AB6" i="10"/>
  <c r="P6" i="10"/>
  <c r="P18" i="9"/>
  <c r="I24" i="9"/>
  <c r="H6" i="12" s="1"/>
  <c r="AB10" i="10"/>
  <c r="H10" i="10" s="1"/>
  <c r="P7" i="10"/>
  <c r="AA7" i="10"/>
  <c r="AA9" i="10" s="1"/>
  <c r="H9" i="10" s="1"/>
  <c r="I10" i="10"/>
  <c r="O10" i="10"/>
  <c r="I6" i="9"/>
  <c r="P5" i="9"/>
  <c r="AE32" i="10"/>
  <c r="I59" i="10"/>
  <c r="O59" i="10"/>
  <c r="H5" i="12"/>
  <c r="P15" i="9"/>
  <c r="I60" i="10"/>
  <c r="P60" i="10" s="1"/>
  <c r="O60" i="10"/>
  <c r="L35" i="10"/>
  <c r="AE35" i="10" s="1"/>
  <c r="N35" i="10"/>
  <c r="I35" i="10"/>
  <c r="AE5" i="9"/>
  <c r="AE6" i="9" s="1"/>
  <c r="L6" i="9"/>
  <c r="K4" i="12" s="1"/>
  <c r="L4" i="12" s="1"/>
  <c r="K65" i="10" s="1"/>
  <c r="L65" i="10" s="1"/>
  <c r="I67" i="10"/>
  <c r="L67" i="10"/>
  <c r="AE67" i="10" s="1"/>
  <c r="N67" i="10"/>
  <c r="N81" i="10" s="1"/>
  <c r="M6" i="11" s="1"/>
  <c r="N6" i="11" s="1"/>
  <c r="I36" i="10"/>
  <c r="L36" i="10"/>
  <c r="AE36" i="10" s="1"/>
  <c r="N36" i="10"/>
  <c r="P24" i="9"/>
  <c r="I6" i="12"/>
  <c r="O6" i="12"/>
  <c r="P67" i="10" l="1"/>
  <c r="P36" i="10"/>
  <c r="I9" i="10"/>
  <c r="P9" i="10" s="1"/>
  <c r="O9" i="10"/>
  <c r="P59" i="10"/>
  <c r="AE65" i="10"/>
  <c r="AE69" i="10" s="1"/>
  <c r="AC69" i="10" s="1"/>
  <c r="L81" i="10"/>
  <c r="K6" i="11" s="1"/>
  <c r="L6" i="11" s="1"/>
  <c r="AD69" i="10"/>
  <c r="L55" i="10"/>
  <c r="K5" i="11" s="1"/>
  <c r="L5" i="11" s="1"/>
  <c r="AD38" i="10"/>
  <c r="O5" i="12"/>
  <c r="I5" i="12"/>
  <c r="AE38" i="10"/>
  <c r="AC38" i="10" s="1"/>
  <c r="P35" i="10"/>
  <c r="H33" i="10"/>
  <c r="P6" i="12"/>
  <c r="H4" i="12"/>
  <c r="P6" i="9"/>
  <c r="N55" i="10"/>
  <c r="M5" i="11" s="1"/>
  <c r="N5" i="11" s="1"/>
  <c r="N29" i="11" s="1"/>
  <c r="D2" i="5" s="1"/>
  <c r="P10" i="10"/>
  <c r="L29" i="11" l="1"/>
  <c r="C2" i="5" s="1"/>
  <c r="H37" i="10"/>
  <c r="P5" i="12"/>
  <c r="H32" i="10"/>
  <c r="H68" i="10"/>
  <c r="I4" i="12"/>
  <c r="O4" i="12"/>
  <c r="I33" i="10"/>
  <c r="P33" i="10" s="1"/>
  <c r="O33" i="10"/>
  <c r="D7" i="18" l="1"/>
  <c r="D16" i="18" s="1"/>
  <c r="D14" i="18"/>
  <c r="D13" i="18"/>
  <c r="D15" i="18" s="1"/>
  <c r="D8" i="18"/>
  <c r="F7" i="18"/>
  <c r="O68" i="10"/>
  <c r="I68" i="10"/>
  <c r="P68" i="10" s="1"/>
  <c r="I32" i="10"/>
  <c r="O32" i="10"/>
  <c r="H65" i="10"/>
  <c r="P4" i="12"/>
  <c r="O37" i="10"/>
  <c r="I37" i="10"/>
  <c r="P37" i="10" s="1"/>
  <c r="D9" i="18" l="1"/>
  <c r="F8" i="18"/>
  <c r="P32" i="10"/>
  <c r="AD34" i="10"/>
  <c r="H34" i="10" s="1"/>
  <c r="O65" i="10"/>
  <c r="I65" i="10"/>
  <c r="D20" i="18" l="1"/>
  <c r="D19" i="18"/>
  <c r="D12" i="18"/>
  <c r="F12" i="18" s="1"/>
  <c r="D11" i="18"/>
  <c r="F14" i="18"/>
  <c r="F13" i="18"/>
  <c r="F15" i="18"/>
  <c r="F16" i="18"/>
  <c r="F9" i="18"/>
  <c r="I34" i="10"/>
  <c r="O34" i="10"/>
  <c r="P65" i="10"/>
  <c r="AD66" i="10"/>
  <c r="H66" i="10" s="1"/>
  <c r="F19" i="18" l="1"/>
  <c r="F20" i="18"/>
  <c r="E23" i="18"/>
  <c r="F11" i="18"/>
  <c r="I66" i="10"/>
  <c r="O66" i="10"/>
  <c r="P34" i="10"/>
  <c r="P55" i="10" s="1"/>
  <c r="I55" i="10"/>
  <c r="H5" i="11" s="1"/>
  <c r="E24" i="18" l="1"/>
  <c r="I5" i="11"/>
  <c r="O5" i="11"/>
  <c r="P66" i="10"/>
  <c r="P81" i="10" s="1"/>
  <c r="I81" i="10"/>
  <c r="H6" i="11" s="1"/>
  <c r="E27" i="18" l="1"/>
  <c r="E28" i="18" s="1"/>
  <c r="I6" i="11"/>
  <c r="P6" i="11" s="1"/>
  <c r="O6" i="11"/>
  <c r="I29" i="11"/>
  <c r="P5" i="11"/>
  <c r="P29" i="11" s="1"/>
  <c r="E29" i="18" l="1"/>
  <c r="B2" i="5"/>
  <c r="D4" i="18"/>
  <c r="F2" i="5"/>
  <c r="D6" i="18" l="1"/>
  <c r="F4" i="18"/>
  <c r="F18" i="18" l="1"/>
  <c r="D17" i="18"/>
  <c r="F6" i="18"/>
  <c r="F17" i="18" l="1"/>
  <c r="D23" i="18"/>
  <c r="F23" i="18" l="1"/>
  <c r="D24" i="18"/>
  <c r="F24" i="18" s="1"/>
  <c r="F25" i="18" l="1"/>
  <c r="D27" i="18" l="1"/>
  <c r="D28" i="18" s="1"/>
  <c r="F28" i="18" s="1"/>
  <c r="F26" i="18"/>
  <c r="D29" i="18" l="1"/>
  <c r="F27" i="18"/>
  <c r="F29" i="18" l="1"/>
</calcChain>
</file>

<file path=xl/sharedStrings.xml><?xml version="1.0" encoding="utf-8"?>
<sst xmlns="http://schemas.openxmlformats.org/spreadsheetml/2006/main" count="1699" uniqueCount="539">
  <si>
    <t>단위</t>
    <phoneticPr fontId="3" type="noConversion"/>
  </si>
  <si>
    <t>수량</t>
    <phoneticPr fontId="3" type="noConversion"/>
  </si>
  <si>
    <t xml:space="preserve"> </t>
    <phoneticPr fontId="3" type="noConversion"/>
  </si>
  <si>
    <t xml:space="preserve"> </t>
    <phoneticPr fontId="3" type="noConversion"/>
  </si>
  <si>
    <t xml:space="preserve"> </t>
    <phoneticPr fontId="3" type="noConversion"/>
  </si>
  <si>
    <t>노무비</t>
    <phoneticPr fontId="3" type="noConversion"/>
  </si>
  <si>
    <t>경비</t>
    <phoneticPr fontId="3" type="noConversion"/>
  </si>
  <si>
    <t>재료비</t>
    <phoneticPr fontId="3" type="noConversion"/>
  </si>
  <si>
    <t>계</t>
    <phoneticPr fontId="3" type="noConversion"/>
  </si>
  <si>
    <t>총 급 액</t>
    <phoneticPr fontId="3" type="noConversion"/>
  </si>
  <si>
    <t>*(공종별 노임 적용율(%))*</t>
    <phoneticPr fontId="3" type="noConversion"/>
  </si>
  <si>
    <t>적용율(%)</t>
    <phoneticPr fontId="3" type="noConversion"/>
  </si>
  <si>
    <t>소수자릿수</t>
    <phoneticPr fontId="3" type="noConversion"/>
  </si>
  <si>
    <t>끝자리</t>
    <phoneticPr fontId="3" type="noConversion"/>
  </si>
  <si>
    <t>소모잡자재(%)</t>
    <phoneticPr fontId="3" type="noConversion"/>
  </si>
  <si>
    <t>방폭할증(%)</t>
    <phoneticPr fontId="3" type="noConversion"/>
  </si>
  <si>
    <t>고소할증(%)</t>
    <phoneticPr fontId="3" type="noConversion"/>
  </si>
  <si>
    <t>공구손료(%)</t>
    <phoneticPr fontId="3" type="noConversion"/>
  </si>
  <si>
    <t>코드</t>
    <phoneticPr fontId="3" type="noConversion"/>
  </si>
  <si>
    <t>공종코드</t>
    <phoneticPr fontId="3" type="noConversion"/>
  </si>
  <si>
    <t>코드</t>
    <phoneticPr fontId="3" type="noConversion"/>
  </si>
  <si>
    <t>단위</t>
    <phoneticPr fontId="3" type="noConversion"/>
  </si>
  <si>
    <t>물가정보</t>
    <phoneticPr fontId="3" type="noConversion"/>
  </si>
  <si>
    <t>단가</t>
    <phoneticPr fontId="3" type="noConversion"/>
  </si>
  <si>
    <t>공종코드</t>
    <phoneticPr fontId="3" type="noConversion"/>
  </si>
  <si>
    <t>명칭</t>
    <phoneticPr fontId="3" type="noConversion"/>
  </si>
  <si>
    <t>규격</t>
    <phoneticPr fontId="3" type="noConversion"/>
  </si>
  <si>
    <t>재료비</t>
    <phoneticPr fontId="3" type="noConversion"/>
  </si>
  <si>
    <t>노무비</t>
    <phoneticPr fontId="3" type="noConversion"/>
  </si>
  <si>
    <t>경비</t>
    <phoneticPr fontId="3" type="noConversion"/>
  </si>
  <si>
    <t>지급비</t>
    <phoneticPr fontId="3" type="noConversion"/>
  </si>
  <si>
    <t>공량산출</t>
    <phoneticPr fontId="3" type="noConversion"/>
  </si>
  <si>
    <t>품셈근거</t>
    <phoneticPr fontId="3" type="noConversion"/>
  </si>
  <si>
    <t>비고</t>
    <phoneticPr fontId="3" type="noConversion"/>
  </si>
  <si>
    <t>결정수량</t>
    <phoneticPr fontId="3" type="noConversion"/>
  </si>
  <si>
    <t>할증</t>
    <phoneticPr fontId="3" type="noConversion"/>
  </si>
  <si>
    <t>산출수량</t>
    <phoneticPr fontId="3" type="noConversion"/>
  </si>
  <si>
    <t>재할%</t>
    <phoneticPr fontId="3" type="noConversion"/>
  </si>
  <si>
    <t>품셈</t>
    <phoneticPr fontId="3" type="noConversion"/>
  </si>
  <si>
    <t>할증%</t>
    <phoneticPr fontId="3" type="noConversion"/>
  </si>
  <si>
    <t>공량</t>
    <phoneticPr fontId="3" type="noConversion"/>
  </si>
  <si>
    <t>…</t>
    <phoneticPr fontId="3" type="noConversion"/>
  </si>
  <si>
    <t>계</t>
    <phoneticPr fontId="3" type="noConversion"/>
  </si>
  <si>
    <t>단가</t>
    <phoneticPr fontId="3" type="noConversion"/>
  </si>
  <si>
    <t>금액</t>
    <phoneticPr fontId="3" type="noConversion"/>
  </si>
  <si>
    <t>단가</t>
    <phoneticPr fontId="3" type="noConversion"/>
  </si>
  <si>
    <t>단가</t>
    <phoneticPr fontId="3" type="noConversion"/>
  </si>
  <si>
    <t xml:space="preserve">  </t>
    <phoneticPr fontId="3" type="noConversion"/>
  </si>
  <si>
    <t>계</t>
    <phoneticPr fontId="3" type="noConversion"/>
  </si>
  <si>
    <t>번호</t>
    <phoneticPr fontId="3" type="noConversion"/>
  </si>
  <si>
    <t>번호</t>
    <phoneticPr fontId="3" type="noConversion"/>
  </si>
  <si>
    <t>코드</t>
    <phoneticPr fontId="3" type="noConversion"/>
  </si>
  <si>
    <t>단가</t>
    <phoneticPr fontId="3" type="noConversion"/>
  </si>
  <si>
    <t>…</t>
    <phoneticPr fontId="3" type="noConversion"/>
  </si>
  <si>
    <t>비고</t>
    <phoneticPr fontId="3" type="noConversion"/>
  </si>
  <si>
    <t>공   종   명</t>
    <phoneticPr fontId="3" type="noConversion"/>
  </si>
  <si>
    <t>명   칭</t>
    <phoneticPr fontId="3" type="noConversion"/>
  </si>
  <si>
    <t>규   격</t>
    <phoneticPr fontId="3" type="noConversion"/>
  </si>
  <si>
    <t>적용단가</t>
    <phoneticPr fontId="3" type="noConversion"/>
  </si>
  <si>
    <t>PAGE</t>
    <phoneticPr fontId="3" type="noConversion"/>
  </si>
  <si>
    <t>PAGE</t>
    <phoneticPr fontId="3" type="noConversion"/>
  </si>
  <si>
    <t xml:space="preserve"> </t>
    <phoneticPr fontId="3" type="noConversion"/>
  </si>
  <si>
    <t>노임 계산 정보</t>
    <phoneticPr fontId="3" type="noConversion"/>
  </si>
  <si>
    <t>노임계</t>
    <phoneticPr fontId="3" type="noConversion"/>
  </si>
  <si>
    <t>전체(%)</t>
    <phoneticPr fontId="3" type="noConversion"/>
  </si>
  <si>
    <t>공종별(%)</t>
    <phoneticPr fontId="3" type="noConversion"/>
  </si>
  <si>
    <t>노임 소수</t>
    <phoneticPr fontId="3" type="noConversion"/>
  </si>
  <si>
    <t>부속재 및 손료</t>
    <phoneticPr fontId="3" type="noConversion"/>
  </si>
  <si>
    <t>소모재</t>
    <phoneticPr fontId="3" type="noConversion"/>
  </si>
  <si>
    <t>노임계</t>
    <phoneticPr fontId="3" type="noConversion"/>
  </si>
  <si>
    <t>자재계</t>
    <phoneticPr fontId="3" type="noConversion"/>
  </si>
  <si>
    <t>*(그룹별 자재 단가 추가 할증)*</t>
    <phoneticPr fontId="3" type="noConversion"/>
  </si>
  <si>
    <t>Cable(CAB) 할증(%)</t>
    <phoneticPr fontId="3" type="noConversion"/>
  </si>
  <si>
    <t>Wire (WIR) 할증(%)</t>
    <phoneticPr fontId="3" type="noConversion"/>
  </si>
  <si>
    <t>제 4그룹   할증(%)</t>
    <phoneticPr fontId="3" type="noConversion"/>
  </si>
  <si>
    <t>제 5그룹   할증(%)</t>
    <phoneticPr fontId="3" type="noConversion"/>
  </si>
  <si>
    <t>Pipe (PIP) 할증(%)</t>
    <phoneticPr fontId="3" type="noConversion"/>
  </si>
  <si>
    <t>적용율(%)/100</t>
    <phoneticPr fontId="3" type="noConversion"/>
  </si>
  <si>
    <t>단 위 단 가 산 출</t>
    <phoneticPr fontId="3" type="noConversion"/>
  </si>
  <si>
    <t>단가</t>
    <phoneticPr fontId="3" type="noConversion"/>
  </si>
  <si>
    <t>단위계</t>
    <phoneticPr fontId="3" type="noConversion"/>
  </si>
  <si>
    <t>단위단가</t>
    <phoneticPr fontId="3" type="noConversion"/>
  </si>
  <si>
    <t>목차코드</t>
    <phoneticPr fontId="3" type="noConversion"/>
  </si>
  <si>
    <t>관급 자재비</t>
    <phoneticPr fontId="3" type="noConversion"/>
  </si>
  <si>
    <t>비고</t>
    <phoneticPr fontId="3" type="noConversion"/>
  </si>
  <si>
    <t>단가</t>
    <phoneticPr fontId="3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</si>
  <si>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</si>
  <si>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</si>
  <si>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</si>
  <si>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</si>
  <si>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</si>
  <si>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</si>
  <si>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3" type="noConversion"/>
  </si>
  <si>
    <t>CD배관재</t>
    <phoneticPr fontId="3" type="noConversion"/>
  </si>
  <si>
    <t>일위대가소수</t>
    <phoneticPr fontId="3" type="noConversion"/>
  </si>
  <si>
    <t>번호</t>
    <phoneticPr fontId="3" type="noConversion"/>
  </si>
  <si>
    <t>공종코드</t>
    <phoneticPr fontId="3" type="noConversion"/>
  </si>
  <si>
    <t>코드</t>
    <phoneticPr fontId="3" type="noConversion"/>
  </si>
  <si>
    <t>명   칭</t>
    <phoneticPr fontId="3" type="noConversion"/>
  </si>
  <si>
    <t>규   격</t>
    <phoneticPr fontId="3" type="noConversion"/>
  </si>
  <si>
    <t>단위</t>
    <phoneticPr fontId="3" type="noConversion"/>
  </si>
  <si>
    <t>수량</t>
    <phoneticPr fontId="3" type="noConversion"/>
  </si>
  <si>
    <t>공량산출</t>
    <phoneticPr fontId="3" type="noConversion"/>
  </si>
  <si>
    <t>단 위 단 가 산 출</t>
    <phoneticPr fontId="3" type="noConversion"/>
  </si>
  <si>
    <t>품셈근거</t>
    <phoneticPr fontId="3" type="noConversion"/>
  </si>
  <si>
    <t>비고</t>
    <phoneticPr fontId="3" type="noConversion"/>
  </si>
  <si>
    <t>결정수량</t>
    <phoneticPr fontId="3" type="noConversion"/>
  </si>
  <si>
    <t>할증</t>
    <phoneticPr fontId="3" type="noConversion"/>
  </si>
  <si>
    <t>산출수량</t>
    <phoneticPr fontId="3" type="noConversion"/>
  </si>
  <si>
    <t>재할%</t>
    <phoneticPr fontId="3" type="noConversion"/>
  </si>
  <si>
    <t>명칭</t>
    <phoneticPr fontId="3" type="noConversion"/>
  </si>
  <si>
    <t>품셈</t>
    <phoneticPr fontId="3" type="noConversion"/>
  </si>
  <si>
    <t>할증%</t>
    <phoneticPr fontId="3" type="noConversion"/>
  </si>
  <si>
    <t>공량</t>
    <phoneticPr fontId="3" type="noConversion"/>
  </si>
  <si>
    <t>단가</t>
    <phoneticPr fontId="3" type="noConversion"/>
  </si>
  <si>
    <t>단위단가</t>
    <phoneticPr fontId="3" type="noConversion"/>
  </si>
  <si>
    <t>단위계</t>
    <phoneticPr fontId="3" type="noConversion"/>
  </si>
  <si>
    <t>전체자재 적용율(%)(공종/일위대가)</t>
    <phoneticPr fontId="3" type="noConversion"/>
  </si>
  <si>
    <t>전체노임 적용율(%)(공종)</t>
    <phoneticPr fontId="3" type="noConversion"/>
  </si>
  <si>
    <t>전체노임 적용율(%)(일위대가)</t>
    <phoneticPr fontId="3" type="noConversion"/>
  </si>
  <si>
    <t>거래가격</t>
    <phoneticPr fontId="3" type="noConversion"/>
  </si>
  <si>
    <t>조사단가1</t>
    <phoneticPr fontId="3" type="noConversion"/>
  </si>
  <si>
    <t>조사단가2</t>
    <phoneticPr fontId="3" type="noConversion"/>
  </si>
  <si>
    <t>연속견적가로형식</t>
  </si>
  <si>
    <t>시설단가</t>
    <phoneticPr fontId="3" type="noConversion"/>
  </si>
  <si>
    <t>금액조정이 안되나요?</t>
    <phoneticPr fontId="3" type="noConversion"/>
  </si>
  <si>
    <t>이지테크에서 변환할 때 2번 옵션을 지정하여 다시 해보세요</t>
    <phoneticPr fontId="3" type="noConversion"/>
  </si>
  <si>
    <t>시트를 삭제할 때 에러가 뜨면 1번 옵션으로 하면 됩니다.</t>
    <phoneticPr fontId="3" type="noConversion"/>
  </si>
  <si>
    <t>2번 옵션으로 변환했을 때에는 결과값이 다를 수 있습니다.</t>
    <phoneticPr fontId="3" type="noConversion"/>
  </si>
  <si>
    <t>1.자탐설비공사</t>
  </si>
  <si>
    <t>2.유도등설비공사</t>
  </si>
  <si>
    <t>물가자료</t>
    <phoneticPr fontId="3" type="noConversion"/>
  </si>
  <si>
    <t>[ 안평초등학교급식실및학생식당증축공사(소방) ] - 단가조사서(1/6단가:2026년06월)</t>
    <phoneticPr fontId="3" type="noConversion"/>
  </si>
  <si>
    <t>3913170610034834</t>
  </si>
  <si>
    <t>강제전선관</t>
  </si>
  <si>
    <t>아연도 28 mm</t>
  </si>
  <si>
    <t>M</t>
  </si>
  <si>
    <t>1029</t>
  </si>
  <si>
    <t>I-1202</t>
  </si>
  <si>
    <t>1101</t>
  </si>
  <si>
    <t>3913170610034835</t>
  </si>
  <si>
    <t>아연도 36 mm</t>
  </si>
  <si>
    <t>3913170610035664</t>
  </si>
  <si>
    <t>합성수지제 가요전선관</t>
  </si>
  <si>
    <t>CD(난연성) 16㎜</t>
  </si>
  <si>
    <t>1025</t>
  </si>
  <si>
    <t>I-1204</t>
  </si>
  <si>
    <t>1104</t>
  </si>
  <si>
    <t>3913170620174410</t>
  </si>
  <si>
    <t>1종금속제가요전선관</t>
  </si>
  <si>
    <t>16 mm 일반-비방수</t>
  </si>
  <si>
    <t>3913170620174434</t>
  </si>
  <si>
    <t>커넥터, 16 mm 일반-비방수</t>
  </si>
  <si>
    <t>개</t>
  </si>
  <si>
    <t>인터넷</t>
  </si>
  <si>
    <t>3913170820176475</t>
  </si>
  <si>
    <t>강재전선관용 부품</t>
  </si>
  <si>
    <t>노말밴드, 아연도 28 mm</t>
  </si>
  <si>
    <t>I-1203</t>
  </si>
  <si>
    <t>3913170820176476</t>
  </si>
  <si>
    <t>노말밴드, 아연도 36 mm</t>
  </si>
  <si>
    <t>3912130810035750</t>
  </si>
  <si>
    <t>아우트렛박스</t>
  </si>
  <si>
    <t>8각 54㎜</t>
  </si>
  <si>
    <t>1028</t>
  </si>
  <si>
    <t>I-1207</t>
  </si>
  <si>
    <t>1105</t>
  </si>
  <si>
    <t>3912130610035781</t>
  </si>
  <si>
    <t>스위치박스</t>
  </si>
  <si>
    <t>2 개용 54 mm</t>
  </si>
  <si>
    <t>3912130820174710</t>
  </si>
  <si>
    <t>아우트렛박스 커버</t>
  </si>
  <si>
    <t>8각, 평형</t>
  </si>
  <si>
    <t>3912130310035800</t>
  </si>
  <si>
    <t>풀박스</t>
  </si>
  <si>
    <t>200×200×150</t>
  </si>
  <si>
    <t>3913170520475412</t>
  </si>
  <si>
    <t>덕트형 케이블트레이부속</t>
  </si>
  <si>
    <t>COVER, W 200</t>
  </si>
  <si>
    <t>1115</t>
  </si>
  <si>
    <t>3913171220173815</t>
  </si>
  <si>
    <t>전선덕트</t>
  </si>
  <si>
    <t>알루미늄 70x40 mm</t>
  </si>
  <si>
    <t>1031</t>
  </si>
  <si>
    <t>I-1206</t>
  </si>
  <si>
    <t>1099</t>
  </si>
  <si>
    <t>3913170810036359</t>
  </si>
  <si>
    <t>파이프행거, 28 C</t>
  </si>
  <si>
    <t>3913170810036360</t>
  </si>
  <si>
    <t>파이프행거, 36 C</t>
  </si>
  <si>
    <t>3116210220135776</t>
  </si>
  <si>
    <t>스트롱앵커</t>
  </si>
  <si>
    <t>M10(3/8")</t>
  </si>
  <si>
    <t>93</t>
  </si>
  <si>
    <t>3116169820135160</t>
  </si>
  <si>
    <t>행거볼트</t>
  </si>
  <si>
    <t>∮9×1000㎜</t>
  </si>
  <si>
    <t>I-43</t>
  </si>
  <si>
    <t>2612162922076726</t>
  </si>
  <si>
    <t>450/750V 저독성난연절연전선</t>
  </si>
  <si>
    <t>HFIX 1.38mm(1.5㎟)</t>
  </si>
  <si>
    <t>993</t>
  </si>
  <si>
    <t>I-1165</t>
  </si>
  <si>
    <t>1074</t>
  </si>
  <si>
    <t>2612162922076727</t>
  </si>
  <si>
    <t>HFIX 1.78mm(2.5㎟)</t>
  </si>
  <si>
    <t>InMastDBNonCode</t>
  </si>
  <si>
    <t>소방용내열전선(F-FR-8)</t>
  </si>
  <si>
    <t>2C×2.5㎟(1.78mm)단선</t>
  </si>
  <si>
    <t>견적가</t>
  </si>
  <si>
    <t>2612164020694095</t>
  </si>
  <si>
    <t>6C×2.5㎟(1.78mm)단선</t>
  </si>
  <si>
    <t>2612164020694107</t>
  </si>
  <si>
    <t>8C×2.5㎟(1.78mm)단선</t>
  </si>
  <si>
    <t>4619150120192512</t>
  </si>
  <si>
    <t>화재감지기</t>
  </si>
  <si>
    <t>열감지기,차동식스포트형</t>
  </si>
  <si>
    <t>1194</t>
  </si>
  <si>
    <t>I-1389</t>
  </si>
  <si>
    <t>966</t>
  </si>
  <si>
    <t>4619150120192515</t>
  </si>
  <si>
    <t>열감지기,정온식스포트형</t>
  </si>
  <si>
    <t>3911170821650755</t>
  </si>
  <si>
    <t>피난구유도등(고휘도)</t>
  </si>
  <si>
    <t>소형(단면), 60분용</t>
  </si>
  <si>
    <t>4619150520935783</t>
  </si>
  <si>
    <t>수동발신기셋트</t>
  </si>
  <si>
    <t>단독형(SUS)</t>
  </si>
  <si>
    <t>I-1393</t>
  </si>
  <si>
    <t>965</t>
  </si>
  <si>
    <t>4619150520689684</t>
  </si>
  <si>
    <t>시각경보기</t>
  </si>
  <si>
    <t>I-1394</t>
  </si>
  <si>
    <t>3912110321650767</t>
  </si>
  <si>
    <t>배전함</t>
  </si>
  <si>
    <t>시각경보기전원반 15A</t>
  </si>
  <si>
    <t>3116172710023970</t>
  </si>
  <si>
    <t>6각너트</t>
  </si>
  <si>
    <t>철, M10(3/8")</t>
  </si>
  <si>
    <t>39</t>
  </si>
  <si>
    <t>50</t>
  </si>
  <si>
    <t>3116181120136196</t>
  </si>
  <si>
    <t>스프링와샤</t>
  </si>
  <si>
    <t>용융아연도, 호칭경10</t>
  </si>
  <si>
    <t>43</t>
  </si>
  <si>
    <t>51</t>
  </si>
  <si>
    <t>내진앵커</t>
  </si>
  <si>
    <t>M10×L95mm</t>
  </si>
  <si>
    <t>L001010101000075</t>
  </si>
  <si>
    <t>노 무 비</t>
  </si>
  <si>
    <t>내선전공</t>
  </si>
  <si>
    <t>인</t>
  </si>
  <si>
    <t>L001010101000078</t>
  </si>
  <si>
    <t>저압케이블전공</t>
  </si>
  <si>
    <t>63</t>
  </si>
  <si>
    <t>[ 안평초등학교급식실및학생식당증축공사(소방) ] - 합산자재목록</t>
  </si>
  <si>
    <t>59750337003</t>
  </si>
  <si>
    <t>59750337004</t>
  </si>
  <si>
    <t>59753097002</t>
  </si>
  <si>
    <t>59753017003</t>
  </si>
  <si>
    <t>59753017043</t>
  </si>
  <si>
    <t>59759017061</t>
  </si>
  <si>
    <t>59759017062</t>
  </si>
  <si>
    <t>59753767011</t>
  </si>
  <si>
    <t>59753777111</t>
  </si>
  <si>
    <t>59753767201</t>
  </si>
  <si>
    <t>59753857071</t>
  </si>
  <si>
    <t>59755087411</t>
  </si>
  <si>
    <t>59751477027</t>
  </si>
  <si>
    <t>59759017113</t>
  </si>
  <si>
    <t>59759017114</t>
  </si>
  <si>
    <t>53060807023</t>
  </si>
  <si>
    <t>53060327011</t>
  </si>
  <si>
    <t>MM481669623</t>
  </si>
  <si>
    <t>MM481669624</t>
  </si>
  <si>
    <t>MM995068231</t>
  </si>
  <si>
    <t>E1450117252</t>
  </si>
  <si>
    <t>E1450117352</t>
  </si>
  <si>
    <t>63500197001</t>
  </si>
  <si>
    <t>63500197004</t>
  </si>
  <si>
    <t>MM565742243</t>
  </si>
  <si>
    <t>63500207012</t>
  </si>
  <si>
    <t>MM317275398</t>
  </si>
  <si>
    <t>39321650767</t>
  </si>
  <si>
    <t>53100028501</t>
  </si>
  <si>
    <t>53100327011</t>
  </si>
  <si>
    <t>53100327067</t>
  </si>
  <si>
    <t>56900017016</t>
  </si>
  <si>
    <t>56900017076</t>
  </si>
  <si>
    <t>55</t>
  </si>
  <si>
    <t>[ 안평초등학교급식실및학생식당증축공사(소방) ] - 일위노임 산출근거(202601-노임)</t>
    <phoneticPr fontId="3" type="noConversion"/>
  </si>
  <si>
    <t>내선전공</t>
    <phoneticPr fontId="3" type="noConversion"/>
  </si>
  <si>
    <t>800</t>
  </si>
  <si>
    <t>391115ZZ701Z0001</t>
  </si>
  <si>
    <t>품셈 산출근거</t>
  </si>
  <si>
    <t>표시등(유도등)</t>
  </si>
  <si>
    <t>식</t>
  </si>
  <si>
    <t>전기10-3-1</t>
  </si>
  <si>
    <t>노임계</t>
  </si>
  <si>
    <t>전기5-29</t>
  </si>
  <si>
    <t>[ E56931750118 ] 유도등 철거  표시등(유도등) [개]</t>
  </si>
  <si>
    <t>공종줄</t>
    <phoneticPr fontId="3" type="noConversion"/>
  </si>
  <si>
    <t>[ EAA110130000 ] 파이프행가  28C [개소]</t>
  </si>
  <si>
    <t>[ EAA110140000 ] 파이프행가  36C [개소]</t>
  </si>
  <si>
    <t>29</t>
  </si>
  <si>
    <t>[ 안평초등학교급식실및학생식당증축공사(소방) ] - 일위대가목차</t>
    <phoneticPr fontId="3" type="noConversion"/>
  </si>
  <si>
    <t>56931750118</t>
  </si>
  <si>
    <t>E56931750118</t>
  </si>
  <si>
    <t>유도등 철거</t>
  </si>
  <si>
    <t>56950120028</t>
  </si>
  <si>
    <t>EAA110130000</t>
  </si>
  <si>
    <t>파이프행가</t>
  </si>
  <si>
    <t>28C</t>
  </si>
  <si>
    <t>개소</t>
  </si>
  <si>
    <t>56950120036</t>
  </si>
  <si>
    <t>EAA110140000</t>
  </si>
  <si>
    <t>36C</t>
  </si>
  <si>
    <t>[ 안평초등학교급식실및학생식당증축공사(소방) ] - 일위대가표</t>
    <phoneticPr fontId="3" type="noConversion"/>
  </si>
  <si>
    <t>합계줄</t>
  </si>
  <si>
    <t>( 합       계 )</t>
  </si>
  <si>
    <t>[E56931750118] 유도등 철거  표시등(유도등) [개]</t>
  </si>
  <si>
    <t>56931750118</t>
    <phoneticPr fontId="3" type="noConversion"/>
  </si>
  <si>
    <t>일목줄</t>
    <phoneticPr fontId="3" type="noConversion"/>
  </si>
  <si>
    <t>E56931750118</t>
    <phoneticPr fontId="3" type="noConversion"/>
  </si>
  <si>
    <t>[EAA110130000] 파이프행가  28C [개소]</t>
  </si>
  <si>
    <t>56950120028</t>
    <phoneticPr fontId="3" type="noConversion"/>
  </si>
  <si>
    <t>EAA110130000</t>
    <phoneticPr fontId="3" type="noConversion"/>
  </si>
  <si>
    <t>[EAA110140000] 파이프행가  36C [개소]</t>
  </si>
  <si>
    <t>56950120036</t>
    <phoneticPr fontId="3" type="noConversion"/>
  </si>
  <si>
    <t>EAA110140000</t>
    <phoneticPr fontId="3" type="noConversion"/>
  </si>
  <si>
    <t>[ 안평초등학교급식실및학생식당증축공사(소방) ] - 노임 산출근거(202601-노임)</t>
    <phoneticPr fontId="3" type="noConversion"/>
  </si>
  <si>
    <t>저압케이블전공</t>
    <phoneticPr fontId="3" type="noConversion"/>
  </si>
  <si>
    <t>01</t>
  </si>
  <si>
    <t>전기5-1</t>
  </si>
  <si>
    <t>전기5-3</t>
  </si>
  <si>
    <t>전기5-4</t>
  </si>
  <si>
    <t>전기5-8</t>
  </si>
  <si>
    <t>철거재사용</t>
  </si>
  <si>
    <t>전기5-7</t>
  </si>
  <si>
    <t>철거자재</t>
  </si>
  <si>
    <t>전기5-10</t>
  </si>
  <si>
    <t>전기5-13</t>
  </si>
  <si>
    <t>전기10-2-1</t>
  </si>
  <si>
    <t>전기(5-4)+(10-2-5)</t>
  </si>
  <si>
    <t>전기10-2-12</t>
  </si>
  <si>
    <t>전기10-2-13</t>
  </si>
  <si>
    <t>02</t>
  </si>
  <si>
    <t>[ 안평초등학교급식실및학생식당증축공사(소방) ]</t>
  </si>
  <si>
    <t>A0600000000</t>
  </si>
  <si>
    <t>RENT000000000001</t>
  </si>
  <si>
    <t>[ 배관 부속재 ]</t>
  </si>
  <si>
    <t>CD 전선관의 40 %</t>
  </si>
  <si>
    <t>A0500000000</t>
  </si>
  <si>
    <t>RENT000000000002</t>
  </si>
  <si>
    <t>전선관의 15 %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</si>
  <si>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</si>
  <si>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</si>
  <si>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</si>
  <si>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</si>
  <si>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</si>
  <si>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</si>
  <si>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</si>
  <si>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</si>
  <si>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G56931750118</t>
  </si>
  <si>
    <t>총줄수-&gt;</t>
  </si>
  <si>
    <t>81</t>
  </si>
  <si>
    <t>Total</t>
  </si>
  <si>
    <t>안평초등학교급식실및학생식당증축공사(소방)</t>
  </si>
  <si>
    <t>본 파일은 이지테크에서 2번 옵션으로 만들었습니다.</t>
  </si>
  <si>
    <t>공  사  비  내  역  서</t>
    <phoneticPr fontId="11" type="noConversion"/>
  </si>
  <si>
    <t>공사명 : 안평초등학교 급식실 및 학생식당 증축공사(소방)</t>
    <phoneticPr fontId="11" type="noConversion"/>
  </si>
  <si>
    <t>2026. 06.</t>
    <phoneticPr fontId="11" type="noConversion"/>
  </si>
  <si>
    <t>일  위  대  가</t>
    <phoneticPr fontId="11" type="noConversion"/>
  </si>
  <si>
    <t>노  임  산  출  서</t>
    <phoneticPr fontId="11" type="noConversion"/>
  </si>
  <si>
    <t>단  가  조  사  서</t>
    <phoneticPr fontId="11" type="noConversion"/>
  </si>
  <si>
    <t>수  량  산  출  서</t>
    <phoneticPr fontId="11" type="noConversion"/>
  </si>
  <si>
    <t>구  분</t>
    <phoneticPr fontId="3" type="noConversion"/>
  </si>
  <si>
    <t>구         성        비</t>
  </si>
  <si>
    <t>직접노무비</t>
  </si>
  <si>
    <t>x</t>
    <phoneticPr fontId="3" type="noConversion"/>
  </si>
  <si>
    <t>노무비</t>
  </si>
  <si>
    <t>직접노무비</t>
    <phoneticPr fontId="17" type="noConversion"/>
  </si>
  <si>
    <t>건강보험료</t>
    <phoneticPr fontId="17" type="noConversion"/>
  </si>
  <si>
    <t>(재료+직노)</t>
    <phoneticPr fontId="17" type="noConversion"/>
  </si>
  <si>
    <t>(재료+노무)</t>
    <phoneticPr fontId="17" type="noConversion"/>
  </si>
  <si>
    <t>(재료+노무+경비)</t>
    <phoneticPr fontId="3" type="noConversion"/>
  </si>
  <si>
    <t>(노무비+경비+일관)</t>
  </si>
  <si>
    <t>총원가</t>
    <phoneticPr fontId="3" type="noConversion"/>
  </si>
  <si>
    <t>(총원가+손해배상보험)</t>
    <phoneticPr fontId="3" type="noConversion"/>
  </si>
  <si>
    <t>원 가 계 산 서</t>
    <phoneticPr fontId="3" type="noConversion"/>
  </si>
  <si>
    <t>공사명:</t>
    <phoneticPr fontId="3" type="noConversion"/>
  </si>
  <si>
    <t>비 목</t>
    <phoneticPr fontId="3" type="noConversion"/>
  </si>
  <si>
    <t>합계</t>
    <phoneticPr fontId="3" type="noConversion"/>
  </si>
  <si>
    <t>재 료 비</t>
    <phoneticPr fontId="3" type="noConversion"/>
  </si>
  <si>
    <t>직 접 재 료 비</t>
    <phoneticPr fontId="3" type="noConversion"/>
  </si>
  <si>
    <t>간 접 재 료 비</t>
    <phoneticPr fontId="3" type="noConversion"/>
  </si>
  <si>
    <t>순</t>
    <phoneticPr fontId="3" type="noConversion"/>
  </si>
  <si>
    <t>( 소      계 )</t>
    <phoneticPr fontId="3" type="noConversion"/>
  </si>
  <si>
    <t>노 무 비</t>
    <phoneticPr fontId="3" type="noConversion"/>
  </si>
  <si>
    <t>직 접 노 무 비</t>
    <phoneticPr fontId="3" type="noConversion"/>
  </si>
  <si>
    <t>간 접 노 무 비</t>
    <phoneticPr fontId="3" type="noConversion"/>
  </si>
  <si>
    <t>기  계  경  비</t>
    <phoneticPr fontId="3" type="noConversion"/>
  </si>
  <si>
    <t>공</t>
    <phoneticPr fontId="3" type="noConversion"/>
  </si>
  <si>
    <t>산 재 보 험 료</t>
    <phoneticPr fontId="3" type="noConversion"/>
  </si>
  <si>
    <t>고 용 보 험 료</t>
    <phoneticPr fontId="3" type="noConversion"/>
  </si>
  <si>
    <t>경</t>
    <phoneticPr fontId="3" type="noConversion"/>
  </si>
  <si>
    <t>건 강 보 험 료</t>
    <phoneticPr fontId="3" type="noConversion"/>
  </si>
  <si>
    <t>연 금 보 험 료</t>
    <phoneticPr fontId="3" type="noConversion"/>
  </si>
  <si>
    <t>노인장기요양보험료</t>
    <phoneticPr fontId="3" type="noConversion"/>
  </si>
  <si>
    <t>사</t>
    <phoneticPr fontId="3" type="noConversion"/>
  </si>
  <si>
    <t>퇴직공제부금비</t>
    <phoneticPr fontId="3" type="noConversion"/>
  </si>
  <si>
    <t>산업안전보건관리비</t>
    <phoneticPr fontId="3" type="noConversion"/>
  </si>
  <si>
    <t>기  타  경  비</t>
    <phoneticPr fontId="3" type="noConversion"/>
  </si>
  <si>
    <t>환 경 보 전 비</t>
    <phoneticPr fontId="3" type="noConversion"/>
  </si>
  <si>
    <t>비</t>
    <phoneticPr fontId="3" type="noConversion"/>
  </si>
  <si>
    <t xml:space="preserve"> </t>
    <phoneticPr fontId="3" type="noConversion"/>
  </si>
  <si>
    <t>( 소      계 )</t>
    <phoneticPr fontId="3" type="noConversion"/>
  </si>
  <si>
    <t>일 반 관 리 비</t>
    <phoneticPr fontId="3" type="noConversion"/>
  </si>
  <si>
    <t>이          윤</t>
    <phoneticPr fontId="3" type="noConversion"/>
  </si>
  <si>
    <t>( 총  원  가 )</t>
    <phoneticPr fontId="3" type="noConversion"/>
  </si>
  <si>
    <t>손해배상 책임보험</t>
    <phoneticPr fontId="3" type="noConversion"/>
  </si>
  <si>
    <t>부 가 가 치 세</t>
    <phoneticPr fontId="3" type="noConversion"/>
  </si>
  <si>
    <t>( 합      계 )</t>
    <phoneticPr fontId="3" type="noConversion"/>
  </si>
  <si>
    <t>공 종 별 집 계 표</t>
  </si>
  <si>
    <t>[ 서울안평초등학교 급식실 및 학생식당 증축공사(소방) ]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</si>
  <si>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</si>
  <si>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</si>
  <si>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</si>
  <si>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</si>
  <si>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</si>
  <si>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</si>
  <si>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</si>
  <si>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</si>
  <si>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</si>
  <si>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</si>
  <si>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</si>
  <si>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</si>
  <si>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</si>
  <si>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</si>
  <si>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</si>
  <si>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</si>
  <si>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단  가</t>
  </si>
  <si>
    <t>금  액</t>
  </si>
  <si>
    <t>01  서울안평초등학교 급식실 및 학생식당 증축공사(소방)</t>
  </si>
  <si>
    <t/>
  </si>
  <si>
    <t>0101</t>
  </si>
  <si>
    <t>010101  소화기구설치공사</t>
  </si>
  <si>
    <t>010101</t>
  </si>
  <si>
    <t>[ 합           계 ]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</si>
  <si>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</si>
  <si>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</si>
  <si>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</si>
  <si>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</si>
  <si>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</si>
  <si>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</si>
  <si>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</si>
  <si>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</si>
  <si>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</si>
  <si>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</si>
  <si>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</si>
  <si>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</si>
  <si>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</si>
  <si>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</si>
  <si>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</si>
  <si>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</si>
  <si>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</si>
  <si>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</si>
  <si>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</si>
  <si>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</si>
  <si>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</si>
  <si>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</si>
  <si>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</si>
  <si>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</si>
  <si>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</si>
  <si>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</si>
  <si>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</si>
  <si>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</si>
  <si>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</si>
  <si>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</si>
  <si>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</si>
  <si>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분말소화기(ABC)</t>
  </si>
  <si>
    <t>ABC 3.3KG</t>
  </si>
  <si>
    <t>EA</t>
  </si>
  <si>
    <t>5584029769B6F96A36048E9074B7</t>
  </si>
  <si>
    <t>F</t>
  </si>
  <si>
    <t>T</t>
  </si>
  <si>
    <t>0101015584029769B6F96A36048E9074B7</t>
  </si>
  <si>
    <t>자동확산소화기</t>
  </si>
  <si>
    <t>3.0KG</t>
  </si>
  <si>
    <t>5584029769B6F96A36048E906AA7</t>
  </si>
  <si>
    <t>0101015584029769B6F96A36048E906AA7</t>
  </si>
  <si>
    <t>주방화재용소화기(K급)</t>
  </si>
  <si>
    <t>4.0L</t>
  </si>
  <si>
    <t>5584029769B6F96A36048E861EE7</t>
  </si>
  <si>
    <t>0101015584029769B6F96A36048E861EE7</t>
  </si>
  <si>
    <t>상업용 주방자동소화장치</t>
  </si>
  <si>
    <t>2BT</t>
  </si>
  <si>
    <t>SET</t>
  </si>
  <si>
    <t>5584029769B6F96A36048E861E97</t>
  </si>
  <si>
    <t>0101015584029769B6F96A36048E861E97</t>
  </si>
  <si>
    <t>소화기받침대</t>
  </si>
  <si>
    <t>5584029769B6EF62AAAD83091C57</t>
  </si>
  <si>
    <t>0101015584029769B6EF62AAAD83091C57</t>
  </si>
  <si>
    <t>TOTAL</t>
  </si>
  <si>
    <t>단 가 대 비 표</t>
  </si>
  <si>
    <t>코  드</t>
  </si>
  <si>
    <t>규격</t>
  </si>
  <si>
    <t>경    비</t>
  </si>
  <si>
    <t>번  호</t>
  </si>
  <si>
    <t>품목구분</t>
  </si>
  <si>
    <t>노임구분</t>
  </si>
  <si>
    <t>조달청가격</t>
  </si>
  <si>
    <t>PAGE</t>
  </si>
  <si>
    <t>거래가격</t>
  </si>
  <si>
    <t>유통물가</t>
  </si>
  <si>
    <t>물가정보</t>
  </si>
  <si>
    <t>조사가격</t>
  </si>
  <si>
    <t>적용단가</t>
  </si>
  <si>
    <t>1185</t>
  </si>
  <si>
    <t>751</t>
  </si>
  <si>
    <t>자재 1</t>
  </si>
  <si>
    <t>자재 2</t>
  </si>
  <si>
    <t>1366</t>
  </si>
  <si>
    <t>자재 3</t>
  </si>
  <si>
    <t>자재 4</t>
  </si>
  <si>
    <t>3.3KG</t>
  </si>
  <si>
    <t>1188</t>
  </si>
  <si>
    <t>자재 5</t>
  </si>
  <si>
    <t>소방전기</t>
    <phoneticPr fontId="3" type="noConversion"/>
  </si>
  <si>
    <t>소방기계</t>
    <phoneticPr fontId="3" type="noConversion"/>
  </si>
  <si>
    <t>서울특별시동부교육지원청</t>
    <phoneticPr fontId="11" type="noConversion"/>
  </si>
  <si>
    <t>석 면 분 담 금</t>
    <phoneticPr fontId="3" type="noConversion"/>
  </si>
  <si>
    <t>임금채권부담금</t>
    <phoneticPr fontId="3" type="noConversion"/>
  </si>
  <si>
    <t>0101  기계소방공사</t>
    <phoneticPr fontId="3" type="noConversion"/>
  </si>
  <si>
    <t>010101  소화기구설치공사</t>
    <phoneticPr fontId="3" type="noConversion"/>
  </si>
  <si>
    <t>1.소화기구설치공사</t>
    <phoneticPr fontId="3" type="noConversion"/>
  </si>
  <si>
    <t>천원미만절사</t>
  </si>
  <si>
    <t>천원미만절사</t>
    <phoneticPr fontId="3" type="noConversion"/>
  </si>
  <si>
    <t>안평초등학교 급식실 및 학생식당 증축 소방공사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</si>
</sst>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7" formatCode="#,###"/>
    <numFmt numFmtId="178" formatCode="#,###;\-#,###"/>
    <numFmt numFmtId="179" formatCode="0.000%"/>
    <numFmt numFmtId="180" formatCode="#,##0.00;\-#,##0.00;#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18"/>
      <name val="돋움체"/>
      <family val="3"/>
      <charset val="129"/>
    </font>
    <font>
      <b/>
      <sz val="12"/>
      <name val="돋움"/>
      <family val="3"/>
      <charset val="129"/>
    </font>
    <font>
      <sz val="12"/>
      <name val="바탕체"/>
      <family val="1"/>
      <charset val="129"/>
    </font>
    <font>
      <b/>
      <sz val="36"/>
      <name val="돋움"/>
      <family val="3"/>
      <charset val="129"/>
    </font>
    <font>
      <sz val="8"/>
      <name val="바탕체"/>
      <family val="1"/>
      <charset val="129"/>
    </font>
    <font>
      <b/>
      <sz val="20"/>
      <name val="돋움"/>
      <family val="3"/>
      <charset val="129"/>
    </font>
    <font>
      <b/>
      <sz val="12"/>
      <name val="굴림체"/>
      <family val="3"/>
      <charset val="129"/>
    </font>
    <font>
      <b/>
      <sz val="24"/>
      <name val="굴림체"/>
      <family val="3"/>
      <charset val="129"/>
    </font>
    <font>
      <b/>
      <sz val="28"/>
      <name val="굴림체"/>
      <family val="3"/>
      <charset val="129"/>
    </font>
    <font>
      <sz val="11"/>
      <name val="굴림체"/>
      <family val="3"/>
      <charset val="129"/>
    </font>
    <font>
      <sz val="11"/>
      <name val="옛체"/>
      <family val="1"/>
      <charset val="129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0" fontId="9" fillId="0" borderId="0"/>
    <xf numFmtId="44" fontId="2" fillId="0" borderId="0" applyFont="0" applyFill="0" applyBorder="0" applyAlignment="0" applyProtection="0"/>
    <xf numFmtId="0" fontId="1" fillId="0" borderId="0">
      <alignment vertical="center"/>
    </xf>
  </cellStyleXfs>
  <cellXfs count="177">
    <xf numFmtId="0" fontId="0" fillId="0" borderId="0" xfId="0"/>
    <xf numFmtId="49" fontId="5" fillId="0" borderId="0" xfId="0" applyNumberFormat="1" applyFont="1" applyAlignment="1">
      <alignment horizontal="left"/>
    </xf>
    <xf numFmtId="0" fontId="5" fillId="0" borderId="0" xfId="0" applyFont="1"/>
    <xf numFmtId="49" fontId="5" fillId="0" borderId="1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176" fontId="5" fillId="0" borderId="1" xfId="0" applyNumberFormat="1" applyFont="1" applyBorder="1"/>
    <xf numFmtId="49" fontId="5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49" fontId="5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right"/>
    </xf>
    <xf numFmtId="49" fontId="5" fillId="0" borderId="1" xfId="0" applyNumberFormat="1" applyFont="1" applyBorder="1"/>
    <xf numFmtId="49" fontId="5" fillId="0" borderId="0" xfId="0" applyNumberFormat="1" applyFont="1"/>
    <xf numFmtId="0" fontId="5" fillId="0" borderId="0" xfId="0" applyFont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177" fontId="5" fillId="0" borderId="1" xfId="0" applyNumberFormat="1" applyFont="1" applyBorder="1" applyAlignment="1">
      <alignment horizontal="right"/>
    </xf>
    <xf numFmtId="177" fontId="5" fillId="0" borderId="0" xfId="0" applyNumberFormat="1" applyFont="1" applyAlignment="1">
      <alignment horizontal="right"/>
    </xf>
    <xf numFmtId="178" fontId="5" fillId="0" borderId="0" xfId="0" applyNumberFormat="1" applyFont="1"/>
    <xf numFmtId="178" fontId="5" fillId="0" borderId="3" xfId="0" applyNumberFormat="1" applyFont="1" applyBorder="1"/>
    <xf numFmtId="178" fontId="5" fillId="0" borderId="1" xfId="0" applyNumberFormat="1" applyFont="1" applyBorder="1"/>
    <xf numFmtId="178" fontId="0" fillId="0" borderId="0" xfId="0" applyNumberFormat="1"/>
    <xf numFmtId="178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/>
    </xf>
    <xf numFmtId="49" fontId="5" fillId="2" borderId="6" xfId="0" applyNumberFormat="1" applyFont="1" applyFill="1" applyBorder="1" applyAlignment="1">
      <alignment horizontal="left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2" xfId="0" applyFont="1" applyBorder="1"/>
    <xf numFmtId="178" fontId="5" fillId="0" borderId="2" xfId="0" applyNumberFormat="1" applyFont="1" applyBorder="1"/>
    <xf numFmtId="49" fontId="0" fillId="0" borderId="0" xfId="0" applyNumberFormat="1"/>
    <xf numFmtId="49" fontId="5" fillId="0" borderId="0" xfId="0" applyNumberFormat="1" applyFont="1" applyAlignment="1">
      <alignment horizontal="center" vertical="center"/>
    </xf>
    <xf numFmtId="0" fontId="5" fillId="0" borderId="1" xfId="1" applyNumberFormat="1" applyFont="1" applyBorder="1"/>
    <xf numFmtId="49" fontId="5" fillId="0" borderId="1" xfId="0" applyNumberFormat="1" applyFont="1" applyBorder="1" applyAlignment="1">
      <alignment shrinkToFit="1"/>
    </xf>
    <xf numFmtId="178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8" fontId="5" fillId="0" borderId="1" xfId="1" applyNumberFormat="1" applyFont="1" applyBorder="1"/>
    <xf numFmtId="177" fontId="5" fillId="0" borderId="1" xfId="0" applyNumberFormat="1" applyFont="1" applyBorder="1" applyAlignment="1">
      <alignment horizontal="center" vertical="center"/>
    </xf>
    <xf numFmtId="177" fontId="5" fillId="0" borderId="0" xfId="0" applyNumberFormat="1" applyFont="1"/>
    <xf numFmtId="49" fontId="4" fillId="0" borderId="0" xfId="0" applyNumberFormat="1" applyFont="1" applyAlignment="1">
      <alignment horizontal="left" indent="1"/>
    </xf>
    <xf numFmtId="0" fontId="10" fillId="0" borderId="0" xfId="2" applyFont="1" applyAlignment="1">
      <alignment horizontal="centerContinuous" vertical="center"/>
    </xf>
    <xf numFmtId="0" fontId="8" fillId="0" borderId="0" xfId="2" applyFont="1" applyAlignment="1">
      <alignment horizontal="centerContinuous" vertical="center"/>
    </xf>
    <xf numFmtId="0" fontId="8" fillId="0" borderId="0" xfId="2" applyFont="1" applyAlignment="1">
      <alignment vertical="center"/>
    </xf>
    <xf numFmtId="0" fontId="12" fillId="0" borderId="0" xfId="2" applyFont="1" applyAlignment="1">
      <alignment horizontal="centerContinuous" vertical="center"/>
    </xf>
    <xf numFmtId="10" fontId="8" fillId="0" borderId="0" xfId="2" applyNumberFormat="1" applyFont="1" applyAlignment="1">
      <alignment vertical="center"/>
    </xf>
    <xf numFmtId="0" fontId="13" fillId="0" borderId="0" xfId="2" applyFont="1" applyAlignment="1">
      <alignment vertical="center"/>
    </xf>
    <xf numFmtId="0" fontId="14" fillId="0" borderId="0" xfId="2" applyFont="1" applyAlignment="1">
      <alignment horizontal="centerContinuous" vertical="center"/>
    </xf>
    <xf numFmtId="10" fontId="8" fillId="0" borderId="0" xfId="2" applyNumberFormat="1" applyFont="1" applyAlignment="1">
      <alignment horizontal="centerContinuous" vertical="center"/>
    </xf>
    <xf numFmtId="0" fontId="16" fillId="0" borderId="0" xfId="0" applyFont="1" applyAlignment="1">
      <alignment vertical="center"/>
    </xf>
    <xf numFmtId="0" fontId="16" fillId="0" borderId="16" xfId="0" applyFont="1" applyBorder="1" applyAlignment="1">
      <alignment horizontal="left" vertical="center"/>
    </xf>
    <xf numFmtId="0" fontId="16" fillId="0" borderId="16" xfId="0" applyFont="1" applyBorder="1" applyAlignment="1">
      <alignment vertical="center"/>
    </xf>
    <xf numFmtId="178" fontId="16" fillId="0" borderId="4" xfId="0" applyNumberFormat="1" applyFont="1" applyBorder="1" applyAlignment="1">
      <alignment horizontal="center" vertical="center"/>
    </xf>
    <xf numFmtId="0" fontId="16" fillId="0" borderId="17" xfId="0" applyFont="1" applyBorder="1" applyAlignment="1">
      <alignment vertical="center"/>
    </xf>
    <xf numFmtId="49" fontId="16" fillId="0" borderId="19" xfId="0" applyNumberFormat="1" applyFont="1" applyBorder="1" applyAlignment="1">
      <alignment horizontal="left" vertical="center" indent="1"/>
    </xf>
    <xf numFmtId="178" fontId="16" fillId="0" borderId="19" xfId="0" applyNumberFormat="1" applyFont="1" applyBorder="1" applyAlignment="1">
      <alignment vertical="center"/>
    </xf>
    <xf numFmtId="178" fontId="16" fillId="0" borderId="20" xfId="0" applyNumberFormat="1" applyFont="1" applyBorder="1" applyAlignment="1">
      <alignment vertical="center"/>
    </xf>
    <xf numFmtId="44" fontId="16" fillId="0" borderId="21" xfId="3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49" fontId="16" fillId="0" borderId="23" xfId="0" applyNumberFormat="1" applyFont="1" applyBorder="1" applyAlignment="1">
      <alignment horizontal="left" vertical="center" indent="1"/>
    </xf>
    <xf numFmtId="178" fontId="16" fillId="0" borderId="23" xfId="0" applyNumberFormat="1" applyFont="1" applyBorder="1" applyAlignment="1">
      <alignment vertical="center"/>
    </xf>
    <xf numFmtId="44" fontId="16" fillId="0" borderId="24" xfId="3" applyFont="1" applyBorder="1" applyAlignment="1">
      <alignment horizontal="right" vertical="center"/>
    </xf>
    <xf numFmtId="44" fontId="16" fillId="0" borderId="25" xfId="3" applyFont="1" applyBorder="1" applyAlignment="1">
      <alignment horizontal="center" vertical="center"/>
    </xf>
    <xf numFmtId="0" fontId="16" fillId="0" borderId="26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49" fontId="16" fillId="0" borderId="27" xfId="0" applyNumberFormat="1" applyFont="1" applyBorder="1" applyAlignment="1">
      <alignment horizontal="left" vertical="center" indent="1"/>
    </xf>
    <xf numFmtId="178" fontId="16" fillId="0" borderId="27" xfId="0" applyNumberFormat="1" applyFont="1" applyBorder="1" applyAlignment="1">
      <alignment vertical="center"/>
    </xf>
    <xf numFmtId="44" fontId="16" fillId="0" borderId="28" xfId="3" applyFont="1" applyBorder="1" applyAlignment="1">
      <alignment horizontal="right" vertical="center"/>
    </xf>
    <xf numFmtId="44" fontId="16" fillId="0" borderId="29" xfId="3" applyFont="1" applyBorder="1" applyAlignment="1">
      <alignment horizontal="center" vertical="center"/>
    </xf>
    <xf numFmtId="0" fontId="16" fillId="0" borderId="30" xfId="0" applyFont="1" applyBorder="1" applyAlignment="1">
      <alignment vertical="center"/>
    </xf>
    <xf numFmtId="49" fontId="16" fillId="0" borderId="31" xfId="0" applyNumberFormat="1" applyFont="1" applyBorder="1" applyAlignment="1">
      <alignment horizontal="left" vertical="center" indent="1"/>
    </xf>
    <xf numFmtId="178" fontId="16" fillId="0" borderId="31" xfId="0" applyNumberFormat="1" applyFont="1" applyBorder="1" applyAlignment="1">
      <alignment vertical="center"/>
    </xf>
    <xf numFmtId="44" fontId="16" fillId="0" borderId="32" xfId="3" applyFont="1" applyBorder="1" applyAlignment="1">
      <alignment horizontal="right" vertical="center"/>
    </xf>
    <xf numFmtId="44" fontId="16" fillId="0" borderId="33" xfId="3" applyFont="1" applyBorder="1" applyAlignment="1">
      <alignment horizontal="center" vertical="center"/>
    </xf>
    <xf numFmtId="0" fontId="16" fillId="0" borderId="34" xfId="0" applyFont="1" applyBorder="1" applyAlignment="1">
      <alignment vertical="center"/>
    </xf>
    <xf numFmtId="178" fontId="16" fillId="0" borderId="23" xfId="1" applyNumberFormat="1" applyFont="1" applyBorder="1" applyAlignment="1">
      <alignment horizontal="right" vertical="center"/>
    </xf>
    <xf numFmtId="10" fontId="16" fillId="0" borderId="25" xfId="3" applyNumberFormat="1" applyFont="1" applyBorder="1" applyAlignment="1">
      <alignment horizontal="center" vertical="center"/>
    </xf>
    <xf numFmtId="44" fontId="16" fillId="0" borderId="25" xfId="3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18" xfId="0" applyFont="1" applyBorder="1" applyAlignment="1">
      <alignment vertical="center"/>
    </xf>
    <xf numFmtId="0" fontId="16" fillId="0" borderId="18" xfId="0" applyFont="1" applyBorder="1" applyAlignment="1">
      <alignment horizontal="center" vertical="center"/>
    </xf>
    <xf numFmtId="179" fontId="16" fillId="0" borderId="25" xfId="3" applyNumberFormat="1" applyFont="1" applyBorder="1" applyAlignment="1">
      <alignment horizontal="center" vertical="center"/>
    </xf>
    <xf numFmtId="41" fontId="16" fillId="0" borderId="26" xfId="1" applyFont="1" applyBorder="1" applyAlignment="1">
      <alignment vertical="center"/>
    </xf>
    <xf numFmtId="178" fontId="16" fillId="0" borderId="31" xfId="1" applyNumberFormat="1" applyFont="1" applyBorder="1" applyAlignment="1">
      <alignment horizontal="right" vertical="center"/>
    </xf>
    <xf numFmtId="10" fontId="16" fillId="0" borderId="33" xfId="3" applyNumberFormat="1" applyFont="1" applyBorder="1" applyAlignment="1">
      <alignment horizontal="center" vertical="center"/>
    </xf>
    <xf numFmtId="44" fontId="16" fillId="0" borderId="33" xfId="3" applyFont="1" applyBorder="1" applyAlignment="1">
      <alignment horizontal="left" vertical="center"/>
    </xf>
    <xf numFmtId="179" fontId="16" fillId="0" borderId="33" xfId="3" applyNumberFormat="1" applyFont="1" applyBorder="1" applyAlignment="1">
      <alignment horizontal="center" vertical="center"/>
    </xf>
    <xf numFmtId="9" fontId="16" fillId="0" borderId="25" xfId="3" applyNumberFormat="1" applyFont="1" applyBorder="1" applyAlignment="1">
      <alignment horizontal="center" vertical="center"/>
    </xf>
    <xf numFmtId="178" fontId="16" fillId="0" borderId="0" xfId="0" applyNumberFormat="1" applyFont="1" applyAlignment="1">
      <alignment vertical="center"/>
    </xf>
    <xf numFmtId="178" fontId="16" fillId="0" borderId="24" xfId="0" applyNumberFormat="1" applyFont="1" applyBorder="1" applyAlignment="1">
      <alignment vertical="center"/>
    </xf>
    <xf numFmtId="178" fontId="16" fillId="0" borderId="38" xfId="0" applyNumberFormat="1" applyFont="1" applyBorder="1" applyAlignment="1">
      <alignment vertical="center"/>
    </xf>
    <xf numFmtId="178" fontId="16" fillId="0" borderId="39" xfId="0" applyNumberFormat="1" applyFont="1" applyBorder="1" applyAlignment="1">
      <alignment vertical="center"/>
    </xf>
    <xf numFmtId="178" fontId="16" fillId="0" borderId="32" xfId="0" applyNumberFormat="1" applyFont="1" applyBorder="1" applyAlignment="1">
      <alignment vertical="center"/>
    </xf>
    <xf numFmtId="178" fontId="16" fillId="0" borderId="40" xfId="0" applyNumberFormat="1" applyFont="1" applyBorder="1" applyAlignment="1">
      <alignment vertical="center"/>
    </xf>
    <xf numFmtId="178" fontId="16" fillId="0" borderId="41" xfId="0" applyNumberFormat="1" applyFont="1" applyBorder="1" applyAlignment="1">
      <alignment vertical="center"/>
    </xf>
    <xf numFmtId="178" fontId="16" fillId="0" borderId="18" xfId="0" applyNumberFormat="1" applyFont="1" applyBorder="1" applyAlignment="1">
      <alignment vertical="center"/>
    </xf>
    <xf numFmtId="178" fontId="16" fillId="0" borderId="2" xfId="0" applyNumberFormat="1" applyFont="1" applyBorder="1" applyAlignment="1">
      <alignment vertical="center"/>
    </xf>
    <xf numFmtId="0" fontId="1" fillId="0" borderId="0" xfId="4">
      <alignment vertical="center"/>
    </xf>
    <xf numFmtId="0" fontId="20" fillId="0" borderId="1" xfId="4" quotePrefix="1" applyFont="1" applyBorder="1" applyAlignment="1">
      <alignment horizontal="center" vertical="center" wrapText="1"/>
    </xf>
    <xf numFmtId="0" fontId="21" fillId="0" borderId="1" xfId="4" quotePrefix="1" applyFont="1" applyBorder="1" applyAlignment="1">
      <alignment vertical="center" wrapText="1"/>
    </xf>
    <xf numFmtId="0" fontId="21" fillId="0" borderId="1" xfId="4" applyFont="1" applyBorder="1" applyAlignment="1">
      <alignment vertical="center" wrapText="1"/>
    </xf>
    <xf numFmtId="177" fontId="21" fillId="0" borderId="1" xfId="4" applyNumberFormat="1" applyFont="1" applyBorder="1" applyAlignment="1">
      <alignment vertical="center" wrapText="1"/>
    </xf>
    <xf numFmtId="0" fontId="1" fillId="0" borderId="0" xfId="4" quotePrefix="1">
      <alignment vertical="center"/>
    </xf>
    <xf numFmtId="177" fontId="1" fillId="0" borderId="0" xfId="4" applyNumberFormat="1">
      <alignment vertical="center"/>
    </xf>
    <xf numFmtId="0" fontId="19" fillId="0" borderId="1" xfId="4" quotePrefix="1" applyFont="1" applyBorder="1" applyAlignment="1">
      <alignment horizontal="center" vertical="center"/>
    </xf>
    <xf numFmtId="180" fontId="21" fillId="0" borderId="1" xfId="4" quotePrefix="1" applyNumberFormat="1" applyFont="1" applyBorder="1" applyAlignment="1">
      <alignment vertical="center" wrapText="1"/>
    </xf>
    <xf numFmtId="180" fontId="21" fillId="0" borderId="1" xfId="4" applyNumberFormat="1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/>
    </xf>
    <xf numFmtId="49" fontId="16" fillId="0" borderId="35" xfId="0" applyNumberFormat="1" applyFont="1" applyBorder="1" applyAlignment="1">
      <alignment horizontal="center" vertical="center"/>
    </xf>
    <xf numFmtId="49" fontId="16" fillId="0" borderId="31" xfId="0" applyNumberFormat="1" applyFont="1" applyBorder="1" applyAlignment="1">
      <alignment horizontal="center" vertical="center"/>
    </xf>
    <xf numFmtId="49" fontId="16" fillId="0" borderId="36" xfId="0" applyNumberFormat="1" applyFont="1" applyBorder="1" applyAlignment="1">
      <alignment horizontal="center" vertical="center"/>
    </xf>
    <xf numFmtId="49" fontId="16" fillId="0" borderId="23" xfId="0" applyNumberFormat="1" applyFont="1" applyBorder="1" applyAlignment="1">
      <alignment horizontal="center" vertical="center"/>
    </xf>
    <xf numFmtId="49" fontId="16" fillId="0" borderId="37" xfId="0" applyNumberFormat="1" applyFont="1" applyBorder="1" applyAlignment="1">
      <alignment horizontal="center" vertical="center"/>
    </xf>
    <xf numFmtId="49" fontId="16" fillId="0" borderId="27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49" fontId="16" fillId="0" borderId="16" xfId="0" applyNumberFormat="1" applyFont="1" applyBorder="1" applyAlignment="1">
      <alignment horizontal="right" vertical="center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49" fontId="5" fillId="0" borderId="13" xfId="0" applyNumberFormat="1" applyFont="1" applyBorder="1"/>
    <xf numFmtId="0" fontId="0" fillId="0" borderId="15" xfId="0" applyBorder="1"/>
    <xf numFmtId="0" fontId="0" fillId="0" borderId="14" xfId="0" applyBorder="1"/>
    <xf numFmtId="178" fontId="5" fillId="0" borderId="1" xfId="0" applyNumberFormat="1" applyFont="1" applyBorder="1" applyAlignment="1">
      <alignment horizontal="center" vertical="center"/>
    </xf>
    <xf numFmtId="49" fontId="5" fillId="0" borderId="11" xfId="0" applyNumberFormat="1" applyFont="1" applyBorder="1"/>
    <xf numFmtId="49" fontId="0" fillId="0" borderId="11" xfId="0" applyNumberFormat="1" applyBorder="1"/>
    <xf numFmtId="49" fontId="5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49" fontId="6" fillId="0" borderId="0" xfId="0" applyNumberFormat="1" applyFont="1" applyAlignment="1">
      <alignment horizontal="left" indent="1"/>
    </xf>
    <xf numFmtId="0" fontId="0" fillId="0" borderId="0" xfId="0"/>
    <xf numFmtId="176" fontId="5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left" indent="1"/>
    </xf>
    <xf numFmtId="0" fontId="5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178" fontId="5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0" borderId="1" xfId="0" applyNumberFormat="1" applyBorder="1"/>
    <xf numFmtId="0" fontId="0" fillId="0" borderId="1" xfId="0" applyBorder="1" applyAlignment="1">
      <alignment horizontal="center"/>
    </xf>
    <xf numFmtId="49" fontId="5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49" fontId="5" fillId="0" borderId="0" xfId="0" applyNumberFormat="1" applyFont="1" applyAlignment="1">
      <alignment horizontal="left" indent="1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" fillId="0" borderId="0" xfId="4" quotePrefix="1">
      <alignment vertical="center"/>
    </xf>
    <xf numFmtId="0" fontId="19" fillId="0" borderId="1" xfId="4" quotePrefix="1" applyFont="1" applyBorder="1" applyAlignment="1">
      <alignment horizontal="center" vertical="center"/>
    </xf>
    <xf numFmtId="0" fontId="20" fillId="0" borderId="1" xfId="4" quotePrefix="1" applyFont="1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" fillId="0" borderId="0" xfId="4">
      <alignment vertical="center"/>
    </xf>
    <xf numFmtId="0" fontId="22" fillId="0" borderId="0" xfId="4" applyFont="1">
      <alignment vertical="center"/>
    </xf>
    <xf numFmtId="49" fontId="23" fillId="4" borderId="37" xfId="0" applyNumberFormat="1" applyFont="1" applyFill="1" applyBorder="1" applyAlignment="1">
      <alignment horizontal="center" vertical="center"/>
    </xf>
    <xf numFmtId="49" fontId="23" fillId="4" borderId="27" xfId="0" applyNumberFormat="1" applyFont="1" applyFill="1" applyBorder="1" applyAlignment="1">
      <alignment horizontal="center" vertical="center"/>
    </xf>
    <xf numFmtId="178" fontId="23" fillId="4" borderId="27" xfId="0" applyNumberFormat="1" applyFont="1" applyFill="1" applyBorder="1" applyAlignment="1">
      <alignment vertical="center"/>
    </xf>
    <xf numFmtId="41" fontId="23" fillId="4" borderId="28" xfId="1" applyFont="1" applyFill="1" applyBorder="1" applyAlignment="1">
      <alignment horizontal="right" vertical="center"/>
    </xf>
    <xf numFmtId="44" fontId="23" fillId="4" borderId="29" xfId="3" applyFont="1" applyFill="1" applyBorder="1" applyAlignment="1">
      <alignment horizontal="center" vertical="center"/>
    </xf>
    <xf numFmtId="44" fontId="16" fillId="4" borderId="29" xfId="3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vertical="center"/>
    </xf>
    <xf numFmtId="178" fontId="16" fillId="0" borderId="42" xfId="0" applyNumberFormat="1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</cellXfs>
  <cellStyles count="5">
    <cellStyle name="쉼표 [0]" xfId="1" builtinId="6"/>
    <cellStyle name="통화 2" xfId="3" xr:uid="{00000000-0005-0000-0000-000001000000}"/>
    <cellStyle name="표준" xfId="0" builtinId="0"/>
    <cellStyle name="표준 2" xfId="4" xr:uid="{00000000-0005-0000-0000-000003000000}"/>
    <cellStyle name="표준_클럽하우스-내역표지(2004-03-13)" xfId="2" xr:uid="{00000000-0005-0000-0000-000004000000}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2.xml"/><Relationship Id="rId21" Type="http://schemas.openxmlformats.org/officeDocument/2006/relationships/externalLink" Target="externalLinks/externalLink7.xml"/><Relationship Id="rId42" Type="http://schemas.openxmlformats.org/officeDocument/2006/relationships/externalLink" Target="externalLinks/externalLink28.xml"/><Relationship Id="rId47" Type="http://schemas.openxmlformats.org/officeDocument/2006/relationships/externalLink" Target="externalLinks/externalLink33.xml"/><Relationship Id="rId63" Type="http://schemas.openxmlformats.org/officeDocument/2006/relationships/externalLink" Target="externalLinks/externalLink49.xml"/><Relationship Id="rId68" Type="http://schemas.openxmlformats.org/officeDocument/2006/relationships/externalLink" Target="externalLinks/externalLink54.xml"/><Relationship Id="rId84" Type="http://schemas.openxmlformats.org/officeDocument/2006/relationships/externalLink" Target="externalLinks/externalLink70.xml"/><Relationship Id="rId89" Type="http://schemas.openxmlformats.org/officeDocument/2006/relationships/externalLink" Target="externalLinks/externalLink75.xml"/><Relationship Id="rId16" Type="http://schemas.openxmlformats.org/officeDocument/2006/relationships/externalLink" Target="externalLinks/externalLink2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8.xml"/><Relationship Id="rId37" Type="http://schemas.openxmlformats.org/officeDocument/2006/relationships/externalLink" Target="externalLinks/externalLink23.xml"/><Relationship Id="rId53" Type="http://schemas.openxmlformats.org/officeDocument/2006/relationships/externalLink" Target="externalLinks/externalLink39.xml"/><Relationship Id="rId58" Type="http://schemas.openxmlformats.org/officeDocument/2006/relationships/externalLink" Target="externalLinks/externalLink44.xml"/><Relationship Id="rId74" Type="http://schemas.openxmlformats.org/officeDocument/2006/relationships/externalLink" Target="externalLinks/externalLink60.xml"/><Relationship Id="rId79" Type="http://schemas.openxmlformats.org/officeDocument/2006/relationships/externalLink" Target="externalLinks/externalLink65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6.xml"/><Relationship Id="rId95" Type="http://schemas.openxmlformats.org/officeDocument/2006/relationships/externalLink" Target="externalLinks/externalLink81.xml"/><Relationship Id="rId22" Type="http://schemas.openxmlformats.org/officeDocument/2006/relationships/externalLink" Target="externalLinks/externalLink8.xml"/><Relationship Id="rId27" Type="http://schemas.openxmlformats.org/officeDocument/2006/relationships/externalLink" Target="externalLinks/externalLink13.xml"/><Relationship Id="rId43" Type="http://schemas.openxmlformats.org/officeDocument/2006/relationships/externalLink" Target="externalLinks/externalLink29.xml"/><Relationship Id="rId48" Type="http://schemas.openxmlformats.org/officeDocument/2006/relationships/externalLink" Target="externalLinks/externalLink34.xml"/><Relationship Id="rId64" Type="http://schemas.openxmlformats.org/officeDocument/2006/relationships/externalLink" Target="externalLinks/externalLink50.xml"/><Relationship Id="rId69" Type="http://schemas.openxmlformats.org/officeDocument/2006/relationships/externalLink" Target="externalLinks/externalLink55.xml"/><Relationship Id="rId80" Type="http://schemas.openxmlformats.org/officeDocument/2006/relationships/externalLink" Target="externalLinks/externalLink66.xml"/><Relationship Id="rId85" Type="http://schemas.openxmlformats.org/officeDocument/2006/relationships/externalLink" Target="externalLinks/externalLink7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19.xml"/><Relationship Id="rId38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53.xml"/><Relationship Id="rId20" Type="http://schemas.openxmlformats.org/officeDocument/2006/relationships/externalLink" Target="externalLinks/externalLink6.xml"/><Relationship Id="rId41" Type="http://schemas.openxmlformats.org/officeDocument/2006/relationships/externalLink" Target="externalLinks/externalLink27.xml"/><Relationship Id="rId54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56.xml"/><Relationship Id="rId75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69.xml"/><Relationship Id="rId88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77.xml"/><Relationship Id="rId96" Type="http://schemas.openxmlformats.org/officeDocument/2006/relationships/externalLink" Target="externalLinks/externalLink8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43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7.xml"/><Relationship Id="rId44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46.xml"/><Relationship Id="rId65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59.xml"/><Relationship Id="rId78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67.xml"/><Relationship Id="rId86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0.xml"/><Relationship Id="rId9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9" Type="http://schemas.openxmlformats.org/officeDocument/2006/relationships/externalLink" Target="externalLinks/externalLink25.xml"/><Relationship Id="rId34" Type="http://schemas.openxmlformats.org/officeDocument/2006/relationships/externalLink" Target="externalLinks/externalLink20.xml"/><Relationship Id="rId50" Type="http://schemas.openxmlformats.org/officeDocument/2006/relationships/externalLink" Target="externalLinks/externalLink36.xml"/><Relationship Id="rId55" Type="http://schemas.openxmlformats.org/officeDocument/2006/relationships/externalLink" Target="externalLinks/externalLink41.xml"/><Relationship Id="rId76" Type="http://schemas.openxmlformats.org/officeDocument/2006/relationships/externalLink" Target="externalLinks/externalLink62.xml"/><Relationship Id="rId97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7.xml"/><Relationship Id="rId92" Type="http://schemas.openxmlformats.org/officeDocument/2006/relationships/externalLink" Target="externalLinks/externalLink7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5.xml"/><Relationship Id="rId24" Type="http://schemas.openxmlformats.org/officeDocument/2006/relationships/externalLink" Target="externalLinks/externalLink10.xml"/><Relationship Id="rId40" Type="http://schemas.openxmlformats.org/officeDocument/2006/relationships/externalLink" Target="externalLinks/externalLink26.xml"/><Relationship Id="rId45" Type="http://schemas.openxmlformats.org/officeDocument/2006/relationships/externalLink" Target="externalLinks/externalLink31.xml"/><Relationship Id="rId66" Type="http://schemas.openxmlformats.org/officeDocument/2006/relationships/externalLink" Target="externalLinks/externalLink52.xml"/><Relationship Id="rId87" Type="http://schemas.openxmlformats.org/officeDocument/2006/relationships/externalLink" Target="externalLinks/externalLink73.xml"/><Relationship Id="rId61" Type="http://schemas.openxmlformats.org/officeDocument/2006/relationships/externalLink" Target="externalLinks/externalLink47.xml"/><Relationship Id="rId82" Type="http://schemas.openxmlformats.org/officeDocument/2006/relationships/externalLink" Target="externalLinks/externalLink68.xml"/><Relationship Id="rId19" Type="http://schemas.openxmlformats.org/officeDocument/2006/relationships/externalLink" Target="externalLinks/externalLink5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6.xml"/><Relationship Id="rId35" Type="http://schemas.openxmlformats.org/officeDocument/2006/relationships/externalLink" Target="externalLinks/externalLink21.xml"/><Relationship Id="rId56" Type="http://schemas.openxmlformats.org/officeDocument/2006/relationships/externalLink" Target="externalLinks/externalLink42.xml"/><Relationship Id="rId77" Type="http://schemas.openxmlformats.org/officeDocument/2006/relationships/externalLink" Target="externalLinks/externalLink63.xml"/><Relationship Id="rId100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7.xml"/><Relationship Id="rId72" Type="http://schemas.openxmlformats.org/officeDocument/2006/relationships/externalLink" Target="externalLinks/externalLink58.xml"/><Relationship Id="rId93" Type="http://schemas.openxmlformats.org/officeDocument/2006/relationships/externalLink" Target="externalLinks/externalLink79.xml"/><Relationship Id="rId98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4;&#45909;\&#52397;&#44228;&#54224;&#44592;&#47932;&#48156;&#51452;&#46020;&#49436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44277;&#53685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849;&#48176;\&#51228;&#51452;&#45432;&#54805;&#51648;&#44396;\hb\&#49340;&#49328;1&#51648;&#44396;(&#49892;&#49884;)\&#51452;&#44277;&#49688;&#47049;\&#51068;&#50948;&#45824;&#44032;98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&#45208;&#51032;&#50641;&#49464;&#47336;\&#44221;&#48513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6\d\98-job-2\HY-JANG\ROOM\ASAN\C1&#52509;&#4429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Documents%20and%20Settings\user\My%20Documents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0.&#51064;&#52380;&#44397;&#51228;&#44277;&#54637;&#52384;&#46020;\1.&#44608;&#54252;&#44277;&#54637;&#51221;&#44144;&#51109;\2.&#44228;&#49328;&#49436;\M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48149;&#44221;&#50528;\&#50896;&#44032;&#44228;&#49328;(7&#50900;)\&#44396;&#50724;&#52488;&#46321;\&#49888;&#54788;&#55148;\DATABANK\2000\&#52509;&#49888;&#45824;\&#44277;&#45236;&#50669;\MSOffice\Excel\9706F\OUT\Y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5148;\&#51077;&#52272;\&#49888;&#54788;&#55148;\DATABANK\2000\&#52509;&#49888;&#45824;\&#44277;&#45236;&#50669;\MSOffice\Excel\9706F\OUT\Y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project-2\020902\04-&#48169;&#51060;&#46041;&#50724;&#54588;&#49828;&#53588;(020909)\&#44228;&#49328;&#49436;(0909)\&#51204;&#44592;&#44228;&#49328;&#49436;-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872;&#53944;&#46972;&#45367;%202002\&#51648;&#51088;&#52404;\&#48393;&#49440;&#53469;&#51648;-&#50857;&#49440;ic&#46020;&#47196;(01.30&#51077;&#52272;f)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872;&#53944;&#46972;&#45367;%202002\&#51648;&#51088;&#52404;\&#48393;&#49440;&#53469;&#51648;-&#50857;&#49440;ic&#46020;&#47196;(01.30&#51077;&#52272;f)\My%20Documents\Khdata99\&#44288;&#47532;&#52397;\&#50896;&#45224;-&#50872;&#51652;\&#50896;&#45224;&#50872;&#51652;&#45209;&#52272;&#45236;&#50669;(99.4.13%20&#48512;&#49328;&#52397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54889;&#51064;&#44508;\auto\&#44277;&#49324;\&#54868;&#44257;&#45432;&#54980;&#48176;&#51204;&#48152;&#45824;&#52404;\&#51068;&#48264;&#44277;&#4932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51076;&#54788;&#50725;\2000&#45380;\&#51064;&#50577;&#51228;\&#51064;&#50577;&#44277;&#45236;&#5066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51060;&#54788;&#51652;\&#54788;&#51109;&#51652;&#54665;&#51473;\&#44144;&#49457;&#53664;&#44148;\&#49352;&#47560;&#51012;&#44552;&#44256;\&#44228;&#50557;&#49436;&#47448;\&#47928;&#51221;&#44256;&#46321;&#54617;&#44368;\&#47928;&#51221;&#44256;%20&#44368;&#49324;&#49888;&#52629;%20&#48143;%20&#48512;&#51648;&#51312;&#49457;&#44277;&#4932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089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44277;&#49324;&#51473;\&#45817;&#51652;&#54868;&#47141;&#52404;&#50977;&#49884;&#49444;\WORK&#44288;&#47144;\&#49444;&#44228;\2005&#45380;&#46020;%20&#44288;&#45236;%20Air%20Compressor%20&#51216;&#44160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My%20Documents\&#44277;&#49324;%20&#50756;&#47308;&#54788;&#51109;\&#44144;&#49457;&#53664;&#44148;\&#50504;&#49328;&#49440;&#49345;&#47197;&#49688;&#50669;&#48376;&#52404;\&#54408;&#51656;&#50504;&#51204;&#44228;&#54925;\&#49352;%20&#54260;&#45908;\3.&#50504;&#51204;&#44288;&#47532;&#44228;&#54925;\&#49457;&#45224;&#50504;&#51204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\&#48148;&#53461;%20&#54868;&#47732;\&#49468;&#53568;&#51473;\&#51204;&#44592;&#45236;&#50669;&#49436;\&#51204;&#44592;&#44288;&#44553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My%20Documents\&#44221;&#48513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46041;\D\MAYBE\&#51088;&#51116;&#47932;&#4704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51077;&#52272;\&#48372;&#50896;&#52488;\DATABANK\2000\&#52509;&#49888;&#45824;\&#44277;&#45236;&#50669;\MSOffice\Excel\9706F\OUT\Y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51076;&#54788;&#50725;\2001&#45380;\&#44049;&#5164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44277;&#49324;&#51473;\&#45817;&#51652;&#54868;&#47141;&#52404;&#50977;&#49884;&#49444;\&#48320;&#51204;&#48516;&#46020;&#44553;&#49444;&#44228;&#49436;(&#49888;&#51221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008;&#55148;\C\1.Projects2002\&#50896;&#45817;&#50500;&#54028;&#53944;&#49888;&#52629;\2002&#51068;&#50948;&#45824;&#44032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MIRAN\OSO&#50500;&#4932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ROOM\ASAN\C1&#52509;&#44292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0857;\97BUDGET\&#52509;&#44288;&#47532;&#4870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hb\&#49340;&#49328;1&#51648;&#44396;(&#49892;&#49884;)\&#51452;&#44277;&#49688;&#47049;\&#51068;&#50948;&#45824;&#44032;9803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872;&#53944;&#46972;&#45367;%202002\&#51648;&#51088;&#52404;\&#48393;&#49440;&#53469;&#51648;-&#50857;&#49440;ic&#46020;&#47196;(01.30&#51077;&#52272;f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857;\&#47196;&#52972;%20&#46356;&#49828;&#53356;%20(e)\WINDOWS\Temp\Book2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872;&#53944;&#46972;&#45367;%202002\&#51648;&#51088;&#52404;\&#48393;&#49440;&#53469;&#51648;-&#50857;&#49440;ic&#46020;&#47196;(01.30&#51077;&#52272;f)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888;00\9&#54840;&#49440;%20&#52572;&#51333;%20&#52712;&#54633;\&#45208;&#51032;&#50641;&#49464;&#47336;\9&#54840;&#49440;&#52509;&#44292;&#45236;&#50669;\&#51204;&#44592;&#44277;&#49324;&#45236;&#50669;\project\A04(tg1)\&#45225;&#54408;&#46020;&#49436;\DOC\&#45236;&#50669;&#49436;(&#49892;)\2000.10&#50900;\A04CA001-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MOMEY\&#45824;&#52397;-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47928;&#49436;\&#44277;&#49324;\&#49888;&#49324;\&#49888;&#49324;&#52488;&#44592;&#51216;&#44160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632;&#48176;\&#47196;&#52972;%20&#46356;&#49828;&#53356;%20(f)\&#44277;&#49324;&#51473;\&#45817;&#51652;&#54868;&#47141;&#52404;&#50977;&#49884;&#49444;\&#45817;&#51652;&#52404;&#50977;&#44288;-&#49444;&#44228;&#49436;(&#51204;&#44592;2007-08-18)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51652;\MY%20DOCUMENTS\My%20Documents\&#44277;&#49324;%20&#51652;&#54665;&#51473;\&#44144;&#49457;&#53664;&#44148;\&#51648;&#54616;&#52384;&#44277;&#49324;\&#45236;&#50669;&#49436;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689;\DATA\&#54788;&#48169;_FILE\&#44204;&#51201;\&#55064;&#44221;&#46041;\&#55064;&#44221;&#46041;(&#49888;&#51068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896;-&#44277;&#50976;&#48169;\&#49436;&#50896;%20&#44277;&#50976;&#48169;\2001&#45380;&#44221;&#50896;\7,&#44221;&#50896;(&#44288;&#47532;&#48512;)\WIN95\&#48148;&#53461;%20&#54868;&#47732;\My%20Documents\&#50672;&#4984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unit 4"/>
      <sheetName val="일위"/>
      <sheetName val="제출내역 (2)"/>
      <sheetName val="#REF"/>
      <sheetName val="B.O.M"/>
      <sheetName val="실행내역"/>
      <sheetName val="trf(36%)"/>
      <sheetName val="개소당수량"/>
      <sheetName val="물가대비표"/>
      <sheetName val="변경집계표"/>
      <sheetName val="부대내역"/>
      <sheetName val="Macro1"/>
      <sheetName val="단가"/>
      <sheetName val="단가표"/>
      <sheetName val="원가계산서(남측)"/>
      <sheetName val="공사개요"/>
      <sheetName val="토목주소"/>
      <sheetName val="프랜트면허"/>
      <sheetName val="전계가"/>
      <sheetName val="부대tu"/>
      <sheetName val="SG"/>
      <sheetName val="자동제어"/>
      <sheetName val="일위대가(가설)"/>
      <sheetName val="건축-물가변동"/>
      <sheetName val="기계설비-물가변동"/>
      <sheetName val="공사비증감"/>
      <sheetName val="내역서"/>
      <sheetName val="일위대가(계측기설치)"/>
      <sheetName val="현장경비"/>
      <sheetName val="신표지1"/>
      <sheetName val="덕소내역"/>
      <sheetName val="입찰안"/>
      <sheetName val="노임단가"/>
      <sheetName val="전기혼잡제경비(45)"/>
      <sheetName val="집계표"/>
      <sheetName val="여과지동"/>
      <sheetName val="기초자료"/>
      <sheetName val="A-4"/>
      <sheetName val="내역"/>
      <sheetName val="연결임시"/>
      <sheetName val="갈현동"/>
      <sheetName val="대전-교대(A1-A2)"/>
      <sheetName val="파일의이용"/>
      <sheetName val="공종목록표"/>
      <sheetName val="poolupdate"/>
      <sheetName val="갑지"/>
      <sheetName val="전차선로 물량표"/>
      <sheetName val="공문"/>
      <sheetName val="차액보증"/>
      <sheetName val="아파트 "/>
      <sheetName val="재료비"/>
      <sheetName val="제잡비"/>
      <sheetName val="코드표"/>
      <sheetName val=" FURNACE현설"/>
      <sheetName val="철콘공사"/>
      <sheetName val="부안일위"/>
      <sheetName val="내역표지"/>
      <sheetName val="BID"/>
      <sheetName val="정부노임단가"/>
      <sheetName val="FAX"/>
      <sheetName val="총괄-1"/>
      <sheetName val="배수관산출"/>
      <sheetName val="포장수량"/>
      <sheetName val="일위대가"/>
      <sheetName val="archi(본사)"/>
      <sheetName val="금액"/>
      <sheetName val="웅진교-S2"/>
      <sheetName val="06년 학회협찬실적"/>
      <sheetName val="노임이"/>
      <sheetName val="LG제품"/>
      <sheetName val="일위_파일"/>
      <sheetName val="DATA"/>
      <sheetName val="결과조달"/>
      <sheetName val="경상비"/>
      <sheetName val="TARGET"/>
      <sheetName val="direct"/>
      <sheetName val="wage"/>
      <sheetName val="CONCRETE"/>
      <sheetName val="코오롱.테크노밸리"/>
      <sheetName val="코오롱.영동고속도로"/>
      <sheetName val="SIL98"/>
      <sheetName val="수목표준대가"/>
      <sheetName val="견"/>
      <sheetName val="내2"/>
      <sheetName val="금융비용"/>
      <sheetName val="일위대가-목록"/>
      <sheetName val="Data&amp;Result"/>
      <sheetName val="전선 및 전선관"/>
      <sheetName val="토 적 표"/>
      <sheetName val="자재단가"/>
      <sheetName val="산출내역서"/>
      <sheetName val="3.하중산정4.지지력"/>
      <sheetName val="S0"/>
      <sheetName val="9GNG운반"/>
      <sheetName val="1,2공구원가계산서"/>
      <sheetName val="2공구산출내역"/>
      <sheetName val="1공구산출내역서"/>
      <sheetName val="갑지(추정)"/>
      <sheetName val="약품설비"/>
      <sheetName val="일위대가표"/>
      <sheetName val="부대공Ⅱ"/>
      <sheetName val="적용률"/>
      <sheetName val="노임"/>
      <sheetName val="D-3109"/>
      <sheetName val="4.인력운영계획(업무별)"/>
      <sheetName val="1단계"/>
      <sheetName val="본선 토공 분배표"/>
      <sheetName val="Cash"/>
      <sheetName val="현장관리비 산출내역"/>
      <sheetName val="SULKEA"/>
      <sheetName val="잔수량(작성)"/>
      <sheetName val="밸브설치"/>
      <sheetName val="FCM"/>
      <sheetName val="TRE TABLE"/>
      <sheetName val="잡비"/>
      <sheetName val="변경내역대비표(2)"/>
      <sheetName val="6PILE  (돌출)"/>
      <sheetName val="DHEQSUPT"/>
      <sheetName val="총괄표"/>
      <sheetName val="건축"/>
      <sheetName val="가도공"/>
      <sheetName val="평가데이터"/>
      <sheetName val="2.교량(신설)"/>
      <sheetName val="실행철강하도"/>
      <sheetName val="충주"/>
      <sheetName val="CAT_5"/>
      <sheetName val="구조물공"/>
      <sheetName val="부대공"/>
      <sheetName val="배수공"/>
      <sheetName val="토공"/>
      <sheetName val="포장공"/>
      <sheetName val="부표총괄"/>
      <sheetName val="직재"/>
      <sheetName val="설계"/>
      <sheetName val="금융"/>
      <sheetName val="일위대가목차"/>
      <sheetName val="Y-WORK"/>
      <sheetName val="단가산출서"/>
      <sheetName val="상촌2교-일반수량집계"/>
      <sheetName val="금액내역서"/>
      <sheetName val="노무비"/>
      <sheetName val="HANDHOLE(2)"/>
      <sheetName val="PAD TR보호대기초"/>
      <sheetName val="가로등기초"/>
      <sheetName val="SCHE"/>
      <sheetName val="UPRI"/>
      <sheetName val="조도계산서 (도서)"/>
      <sheetName val="전기공사"/>
      <sheetName val="CTEMCOST"/>
      <sheetName val="전력"/>
      <sheetName val="을"/>
      <sheetName val="AS포장복구 "/>
      <sheetName val="에너지동"/>
      <sheetName val="목표세부명세"/>
      <sheetName val="일(4)"/>
      <sheetName val="인덕원내역"/>
      <sheetName val="내역(가지)"/>
      <sheetName val="ELECTRIC"/>
      <sheetName val="SCHEDULE"/>
      <sheetName val="대비"/>
      <sheetName val="Indirect Cost"/>
      <sheetName val="계장 공내역서"/>
      <sheetName val="공사비예산서(토목분)"/>
      <sheetName val="견적조건"/>
      <sheetName val="코드"/>
      <sheetName val="퇴직금(울산천상)"/>
      <sheetName val="cable-data"/>
      <sheetName val="출자한도"/>
      <sheetName val="경비"/>
      <sheetName val="골조시행"/>
      <sheetName val="청산공사"/>
      <sheetName val="입찰보고"/>
      <sheetName val="기초일위대가"/>
      <sheetName val="식재일위대가"/>
      <sheetName val="단가대비표"/>
      <sheetName val="기기리스트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매립"/>
      <sheetName val="배열수식"/>
      <sheetName val="인부신상자료"/>
      <sheetName val="방배동내역(리라)"/>
      <sheetName val="부대공사총괄"/>
      <sheetName val="건축공사집계표"/>
      <sheetName val="관람석제출"/>
      <sheetName val="건축집계"/>
      <sheetName val="제조노임"/>
      <sheetName val="전신환매도율"/>
      <sheetName val="01"/>
      <sheetName val="A"/>
      <sheetName val="Sheet17"/>
      <sheetName val="일위목록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Sheet5"/>
      <sheetName val="할증"/>
      <sheetName val="1차ESC-원가계산서"/>
      <sheetName val="2차ESC-원가계산서"/>
      <sheetName val="3차ESC-산출금액"/>
      <sheetName val="이토변실(A3-LINE)"/>
      <sheetName val="장비손료"/>
      <sheetName val="공틀공사"/>
      <sheetName val="경영상태"/>
      <sheetName val="단위단가"/>
      <sheetName val="상행-교대(A1)"/>
      <sheetName val="도급및 실행내역"/>
      <sheetName val="조건표"/>
      <sheetName val="관접합및부설"/>
      <sheetName val="뜃맟뭁돽띿맟?-BLDG"/>
      <sheetName val="실행내역서 "/>
      <sheetName val="수목데이타 "/>
      <sheetName val="공통가설"/>
      <sheetName val="총괄내역서"/>
      <sheetName val="기타_Extra Dosed (상부포함)"/>
      <sheetName val="실행내역서"/>
      <sheetName val="D"/>
      <sheetName val="1.설계기준"/>
      <sheetName val="STANDARD (상)-참고"/>
      <sheetName val="산수배수"/>
      <sheetName val="연습"/>
      <sheetName val="Cash2"/>
      <sheetName val="Z"/>
      <sheetName val="대목"/>
      <sheetName val="특수기호강도거푸집"/>
      <sheetName val="종배수관면벽신"/>
      <sheetName val="종배수관(신)"/>
      <sheetName val="하수급견적대비"/>
      <sheetName val="일위대가 "/>
      <sheetName val="세목전체"/>
      <sheetName val="ABUT수량-A1"/>
      <sheetName val="약품공급2"/>
      <sheetName val="DATE"/>
      <sheetName val="염화물시험"/>
      <sheetName val="페인트"/>
      <sheetName val="COVER"/>
      <sheetName val="증감대비"/>
      <sheetName val="제경비율"/>
      <sheetName val="기본사항"/>
      <sheetName val="Sheet1 (2)"/>
      <sheetName val="MOKDONG(1)"/>
      <sheetName val="7.경제성결과"/>
      <sheetName val="데이타"/>
      <sheetName val="손익현황(1PJ)"/>
      <sheetName val="예정(3)"/>
      <sheetName val="재료"/>
      <sheetName val="SAKUB"/>
      <sheetName val="실행"/>
      <sheetName val="tggwan(mac)"/>
      <sheetName val="표지"/>
      <sheetName val="내역서(삼호)"/>
      <sheetName val="인공산출(도급)"/>
      <sheetName val="유림골조"/>
      <sheetName val="1호맨홀토공"/>
      <sheetName val="전기"/>
      <sheetName val="기계"/>
      <sheetName val="직노"/>
      <sheetName val="1차 내역서"/>
      <sheetName val="태흥특수개발"/>
      <sheetName val="구구기초개발"/>
      <sheetName val="96보완계획7.12"/>
      <sheetName val="콘_재료분리(1)"/>
      <sheetName val="EQUIP"/>
      <sheetName val="토목"/>
      <sheetName val="견적"/>
      <sheetName val="수입"/>
      <sheetName val="외상매출금현황-수정분 A2"/>
      <sheetName val="TYPE A"/>
      <sheetName val="고용보험료(12년도)"/>
      <sheetName val="N賃率-職"/>
      <sheetName val="식재인부"/>
      <sheetName val="개요"/>
      <sheetName val="Ⅴ-2.공종별내역"/>
      <sheetName val="1승인신청서"/>
      <sheetName val="EJ"/>
      <sheetName val="공구"/>
      <sheetName val="철콘"/>
      <sheetName val="전체"/>
      <sheetName val="70%"/>
      <sheetName val="수량산출서"/>
      <sheetName val="사진대지"/>
      <sheetName val="안전교육"/>
      <sheetName val="퇴직공제 "/>
      <sheetName val="I一般比"/>
      <sheetName val=" 입력Ｉ 封Íೈ⃒⣌츀ÌÂ؀Ā복수예ఀ선정_x0000__x0001_ÿ尀⣔ﴀᢼࣂ샆"/>
      <sheetName val="공사내역"/>
      <sheetName val="품셈표"/>
      <sheetName val="일위대가-1"/>
      <sheetName val="공종별집계표"/>
      <sheetName val="단면 (2)"/>
      <sheetName val="csdim"/>
      <sheetName val="cdsload"/>
      <sheetName val="chsload"/>
      <sheetName val="CLAMP"/>
      <sheetName val="cvsload"/>
      <sheetName val="pipe"/>
      <sheetName val="ITEM"/>
      <sheetName val="내역서2안"/>
      <sheetName val="준공평가"/>
      <sheetName val="M-EQPT-Z"/>
      <sheetName val="가중치"/>
      <sheetName val="5.단가대비표"/>
      <sheetName val="구역별 -작업"/>
      <sheetName val="설계개요"/>
      <sheetName val="기전"/>
      <sheetName val="요율표"/>
      <sheetName val="배관 PANIT 물량"/>
      <sheetName val="CM 1"/>
      <sheetName val="inter"/>
      <sheetName val="주식"/>
      <sheetName val="제경비"/>
      <sheetName val="안양동교 1안"/>
      <sheetName val="단가 및 재료비"/>
      <sheetName val="철거산출근거"/>
      <sheetName val="터파기및재료"/>
      <sheetName val="자료입력"/>
      <sheetName val="전기단가조사서"/>
      <sheetName val="오억미만"/>
      <sheetName val="도급"/>
      <sheetName val=" 입력Ｉ_x0009_封Íೈ⃒⣌츀ÌÂ؀Ā복수예ఀ선정"/>
      <sheetName val="종료분석"/>
      <sheetName val="장기차입금"/>
      <sheetName val="집계표(육상)"/>
      <sheetName val="변경현황"/>
      <sheetName val="200"/>
      <sheetName val="총계"/>
      <sheetName val="물가자료"/>
      <sheetName val="조명시설"/>
      <sheetName val="982월원안"/>
      <sheetName val="적용단가"/>
      <sheetName val="정렬"/>
      <sheetName val="연돌일위집계"/>
      <sheetName val="우수공,맨홀,집수정"/>
      <sheetName val="7차변경1회내역서"/>
      <sheetName val="2.냉난방설비공사"/>
      <sheetName val="7.자동제어공사"/>
      <sheetName val="96노임기준"/>
      <sheetName val="설계명세서"/>
      <sheetName val="총누계"/>
      <sheetName val="단가조사-2"/>
      <sheetName val="변경-C"/>
      <sheetName val="공사비집계"/>
      <sheetName val="설계예산서"/>
      <sheetName val="총괄"/>
      <sheetName val="물량입력"/>
      <sheetName val="부속동"/>
      <sheetName val="지급자재"/>
      <sheetName val="1.공사개요(팬)"/>
      <sheetName val="인건비"/>
      <sheetName val="발생토"/>
      <sheetName val="명단원자료(이전)"/>
      <sheetName val="날개벽(시점좌측)"/>
      <sheetName val="J형측구단위수량"/>
      <sheetName val="단가집계"/>
      <sheetName val="대가집계"/>
      <sheetName val="물가집계"/>
      <sheetName val="포장복구집계"/>
      <sheetName val="UP"/>
      <sheetName val="중소기업"/>
      <sheetName val="당초"/>
      <sheetName val="환산표"/>
      <sheetName val="SPT vs PHI"/>
      <sheetName val="장비투입계획"/>
      <sheetName val=" 입력Ｉ 封Íೈ⃒⣌츀ÌÂ؀Ā복수예ఀ선정"/>
      <sheetName val="Total 단위경유량집계"/>
      <sheetName val="도시가스현황"/>
      <sheetName val="MOTOR"/>
      <sheetName val="6공구(당초)"/>
      <sheetName val="도로구조공사비"/>
      <sheetName val="도로토공공사비"/>
      <sheetName val="여수토공사비"/>
      <sheetName val="본부소개"/>
      <sheetName val="총괄갑 "/>
      <sheetName val="L형옹벽(key)"/>
      <sheetName val="전화 (2)"/>
      <sheetName val="경산"/>
      <sheetName val="교각계산"/>
      <sheetName val="YES-T"/>
      <sheetName val="노무"/>
      <sheetName val="골재산출"/>
      <sheetName val="단가조사"/>
      <sheetName val="노임대장"/>
      <sheetName val="근로자명단"/>
      <sheetName val="카렌스센터계량기설치공사"/>
      <sheetName val="문학간접"/>
      <sheetName val="빙100장비사양"/>
      <sheetName val="내역_x0002_²বĀ원가계산서(남측)_x0003_²岬˔Ā일위_x0005_ᰁ責療ᢲ짂ҷ"/>
      <sheetName val="총괄표 "/>
      <sheetName val="터널전기"/>
      <sheetName val="2원료가나다."/>
      <sheetName val="본공사"/>
      <sheetName val="_REF"/>
      <sheetName val="일위대가_4층원격_"/>
      <sheetName val="일위대가목록"/>
      <sheetName val="N賃率_職"/>
      <sheetName val="노무비단가"/>
      <sheetName val="98수문일위"/>
      <sheetName val="손익분석"/>
      <sheetName val="투입집계표"/>
      <sheetName val="투찰"/>
      <sheetName val="수로단위수량"/>
      <sheetName val="투찰추정"/>
      <sheetName val="조명투자및환수계획"/>
      <sheetName val="제조중간결과"/>
      <sheetName val="결재판(삭제하지말아주세요)"/>
      <sheetName val="손익차총괄2"/>
      <sheetName val="교통대책내역"/>
      <sheetName val="대치판정"/>
      <sheetName val="아파트_9"/>
      <sheetName val="재료율"/>
      <sheetName val="시설물기초"/>
      <sheetName val="보차도및도로경계석수량집계"/>
      <sheetName val="TOWER 12TON"/>
      <sheetName val="TOWER 10TON"/>
      <sheetName val="간접"/>
      <sheetName val="J直材4"/>
      <sheetName val="날개벽수량표"/>
      <sheetName val="수량산출"/>
      <sheetName val="일위목차"/>
      <sheetName val="DWG-CAB-I"/>
      <sheetName val="3.공통공사대비"/>
      <sheetName val="GI-LIST"/>
      <sheetName val="기계(집계표)"/>
      <sheetName val="하조서"/>
      <sheetName val="도"/>
      <sheetName val="노임단가(수배전반)"/>
      <sheetName val="공량산출서"/>
      <sheetName val="수량산출서 갑지"/>
      <sheetName val="현장예산안"/>
      <sheetName val="1. 설계조건 2.단면가정 3. 하중계산"/>
      <sheetName val="DATA 입력란"/>
      <sheetName val="입찰결과보고"/>
      <sheetName val="단위세대물량"/>
      <sheetName val="입출재고현황 (2)"/>
      <sheetName val="견적대비표"/>
      <sheetName val="공사비"/>
      <sheetName val="우수"/>
      <sheetName val="내역서을지"/>
      <sheetName val="갑지1"/>
      <sheetName val="건축내역"/>
      <sheetName val="건축원가계산서"/>
      <sheetName val="설계변경조서"/>
      <sheetName val="입찰내역서"/>
      <sheetName val="백호우계수"/>
      <sheetName val="입찰"/>
      <sheetName val="현경"/>
      <sheetName val="Chk"/>
      <sheetName val="Ass"/>
      <sheetName val="다곡2교"/>
      <sheetName val="CIVIL4"/>
      <sheetName val="원가계산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조도계산"/>
      <sheetName val="#REF"/>
      <sheetName val="2.대외공문"/>
      <sheetName val="부대내역"/>
      <sheetName val="견적기본FORM"/>
      <sheetName val="빌딩 안내"/>
      <sheetName val="__MAIN"/>
      <sheetName val="일위대가"/>
      <sheetName val="SG"/>
      <sheetName val="단가산출"/>
      <sheetName val="일위목록"/>
      <sheetName val="요율"/>
      <sheetName val="도"/>
      <sheetName val="자재단가"/>
      <sheetName val="S0"/>
      <sheetName val="실행내역서 "/>
      <sheetName val="자료입력"/>
      <sheetName val="일위(PN)"/>
      <sheetName val="정류기"/>
      <sheetName val="내역서"/>
      <sheetName val="수출모델별원단위"/>
      <sheetName val="동해title"/>
      <sheetName val="화재 탐지 설비"/>
      <sheetName val="날개벽수량표"/>
      <sheetName val="1~3월통계,정보"/>
      <sheetName val="전략수주잔(3-31)"/>
      <sheetName val="갑지(추정)"/>
      <sheetName val="내역"/>
      <sheetName val="IW-LIST"/>
      <sheetName val="교통대책내역"/>
      <sheetName val="일위"/>
      <sheetName val="I一般比"/>
      <sheetName val="단가사정"/>
      <sheetName val="표지 (2)"/>
      <sheetName val="MACRO(전선관)"/>
      <sheetName val="시설일위"/>
      <sheetName val="접지수량"/>
      <sheetName val="천마갑지"/>
      <sheetName val="HVAC"/>
      <sheetName val="RCSPlan"/>
      <sheetName val="工완성공사율"/>
      <sheetName val="정부노임단가"/>
      <sheetName val="7.경제성결과"/>
      <sheetName val="을"/>
      <sheetName val="산출내역서집계표"/>
      <sheetName val="A"/>
      <sheetName val="환율"/>
      <sheetName val="오억미만"/>
      <sheetName val="데이타"/>
      <sheetName val="식재인부"/>
      <sheetName val="지명송금"/>
      <sheetName val="기성금내역서"/>
      <sheetName val="공사노임"/>
      <sheetName val="대로근거"/>
      <sheetName val="중로근거"/>
      <sheetName val="sw1"/>
      <sheetName val="NOMUBI"/>
      <sheetName val="노무비단가"/>
      <sheetName val="wall"/>
      <sheetName val="401"/>
      <sheetName val="물가시세"/>
      <sheetName val="터널조도"/>
      <sheetName val="기초일위"/>
      <sheetName val="조명일위"/>
      <sheetName val="공통(20-91)"/>
      <sheetName val="DATASPEC(VT1)"/>
      <sheetName val="공종별자재"/>
      <sheetName val="FAX_갑지"/>
      <sheetName val="견적서_갑지"/>
      <sheetName val="2_대외공문"/>
      <sheetName val="빌딩_안내"/>
      <sheetName val="표지_(2)"/>
      <sheetName val="노임"/>
      <sheetName val="목차"/>
      <sheetName val="설계명세서"/>
      <sheetName val="일위대가(계측기설치)"/>
      <sheetName val="총괄"/>
      <sheetName val="설계산출표지"/>
      <sheetName val="INSTR"/>
      <sheetName val="예가표"/>
      <sheetName val="부하(성남)"/>
      <sheetName val="일위대가표"/>
      <sheetName val="내역(을)"/>
      <sheetName val="과천MAIN"/>
      <sheetName val="견적조건"/>
      <sheetName val="갑지"/>
      <sheetName val="일반60"/>
      <sheetName val="(A)내역서"/>
      <sheetName val="부하계산서"/>
      <sheetName val="표지"/>
      <sheetName val="98지급계획"/>
      <sheetName val="Sheet2"/>
      <sheetName val="Macro(차단기)"/>
      <sheetName val="충주"/>
      <sheetName val="제진기"/>
      <sheetName val="L1"/>
      <sheetName val="중기일위대가"/>
      <sheetName val="MCC제원"/>
      <sheetName val="인건비 "/>
      <sheetName val="단가표"/>
      <sheetName val="철근단면적"/>
      <sheetName val="설계조건"/>
      <sheetName val="8.PILE  (돌출)"/>
      <sheetName val="재료값"/>
      <sheetName val="통합"/>
      <sheetName val="목표세부명세"/>
      <sheetName val="여과지동"/>
      <sheetName val="기초자료"/>
      <sheetName val="DATA"/>
      <sheetName val="주경기-오배수"/>
      <sheetName val="단가대비표(SYS)"/>
      <sheetName val="제조노임"/>
      <sheetName val="DI-ESTI"/>
      <sheetName val="조내역"/>
      <sheetName val="수량산출"/>
      <sheetName val="약품공급2"/>
      <sheetName val="불출요청"/>
      <sheetName val="가설공사비"/>
      <sheetName val="단위수량"/>
      <sheetName val="2000전체분"/>
      <sheetName val="2000년1차"/>
      <sheetName val="74,539,000 (2.22)"/>
      <sheetName val="노임단가"/>
      <sheetName val="LANGUAGE"/>
      <sheetName val="HV, LV, CONTROL CABLE"/>
      <sheetName val="DATE"/>
      <sheetName val="6PILE  (돌출)"/>
      <sheetName val="공사원가계산서"/>
      <sheetName val="가로등"/>
      <sheetName val="미드수량"/>
      <sheetName val="WORK"/>
      <sheetName val="방송(체육관)"/>
      <sheetName val="자재"/>
      <sheetName val="기둥(원형)"/>
      <sheetName val="ilch"/>
      <sheetName val="프랜트면허"/>
      <sheetName val="1.설계기준"/>
      <sheetName val="건축내역"/>
      <sheetName val="suk(mac)"/>
      <sheetName val="노무비"/>
      <sheetName val="BID"/>
      <sheetName val="토목주소"/>
      <sheetName val="순환펌프"/>
      <sheetName val="저수조"/>
      <sheetName val="급,배기팬"/>
      <sheetName val="급탕순환펌프"/>
      <sheetName val="ABUT수량-A1"/>
      <sheetName val="교각(P1)수량"/>
      <sheetName val="수배전반 을지"/>
      <sheetName val="전기공사일위대가"/>
      <sheetName val="교각계산"/>
      <sheetName val="Sheet6"/>
      <sheetName val="기초자료입력"/>
      <sheetName val="05년"/>
      <sheetName val="공용정보"/>
      <sheetName val="주식"/>
      <sheetName val="Sheet1 (2)"/>
      <sheetName val="DT매출"/>
      <sheetName val="MEXICO-C"/>
      <sheetName val="DATA1"/>
      <sheetName val="간접비"/>
      <sheetName val="노단"/>
      <sheetName val="산출근거"/>
      <sheetName val="노임기준"/>
      <sheetName val="IW_LIST"/>
      <sheetName val="견적을"/>
      <sheetName val="설계명세서(선로)"/>
      <sheetName val="설변내역서"/>
      <sheetName val="이름"/>
      <sheetName val="건강보험료"/>
      <sheetName val="고용보험료"/>
      <sheetName val="시중노임"/>
      <sheetName val="품목별 지수"/>
      <sheetName val="연금보험료"/>
      <sheetName val="퇴직공제부금비"/>
      <sheetName val="직접공사비집계표_7"/>
      <sheetName val="공통가설_8"/>
      <sheetName val="판매시설"/>
      <sheetName val="아파트_9"/>
      <sheetName val="주민복지관"/>
      <sheetName val="지하주차장"/>
      <sheetName val="세부내역서"/>
      <sheetName val="수량산출서"/>
      <sheetName val="Component Description"/>
      <sheetName val="REDUCER"/>
      <sheetName val="WE'T"/>
      <sheetName val="제품정보"/>
      <sheetName val="허용전류-IEC DATA"/>
      <sheetName val="일위대가목차"/>
      <sheetName val="토공"/>
      <sheetName val="FB25JN"/>
      <sheetName val="입찰결과보고"/>
      <sheetName val="일위대가양식"/>
      <sheetName val="시중노임단가"/>
      <sheetName val="MOTOR"/>
      <sheetName val="방송"/>
      <sheetName val="SLAB"/>
      <sheetName val="실행철강하도"/>
      <sheetName val="인건-측정"/>
      <sheetName val="설계내역"/>
      <sheetName val="남양시작동010313100%"/>
      <sheetName val="샘플표지"/>
      <sheetName val="견적서"/>
      <sheetName val="시설물일위"/>
      <sheetName val="가설공사"/>
      <sheetName val="단가결정"/>
      <sheetName val="내역아"/>
      <sheetName val="울타리"/>
      <sheetName val="목도급"/>
      <sheetName val="노임,재료비"/>
      <sheetName val="타견적(을)"/>
      <sheetName val="노무비산출"/>
      <sheetName val="0001new"/>
      <sheetName val="M"/>
      <sheetName val="단가"/>
      <sheetName val="별표"/>
      <sheetName val="b_balju_cho"/>
      <sheetName val="실행내역서_"/>
      <sheetName val="XXXXXX"/>
      <sheetName val="TRE TABLE"/>
      <sheetName val="내역전기"/>
      <sheetName val="단가조사"/>
      <sheetName val="공량산출근거서_일위대가"/>
      <sheetName val="우수"/>
      <sheetName val="전기일위목록"/>
      <sheetName val="6동"/>
      <sheetName val=" 내역"/>
      <sheetName val="예산대비"/>
      <sheetName val="수량이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노무비"/>
      <sheetName val="간선계산"/>
      <sheetName val="일위대가(계측기설치)"/>
      <sheetName val="기계경비(시간당)"/>
      <sheetName val="램머"/>
      <sheetName val="가설대가"/>
      <sheetName val="토공대가"/>
      <sheetName val="구조대가"/>
      <sheetName val="포설대가1"/>
      <sheetName val="부대대가"/>
      <sheetName val="날개벽"/>
      <sheetName val="__"/>
      <sheetName val="신우"/>
      <sheetName val="설직재-1"/>
      <sheetName val="공통자료"/>
      <sheetName val="노무"/>
      <sheetName val="2F 회의실견적(5_14 일대)"/>
      <sheetName val="금액내역서"/>
      <sheetName val="J直材4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적용단가"/>
      <sheetName val="노임"/>
      <sheetName val="공사비예산서(토목분)"/>
      <sheetName val="조명율표"/>
      <sheetName val="단면 (2)"/>
      <sheetName val="집수정"/>
      <sheetName val="Y-WORK"/>
      <sheetName val="날1"/>
      <sheetName val="01"/>
      <sheetName val="자재단가비교표"/>
      <sheetName val="산출2-기기동력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내역서"/>
      <sheetName val="원가계산서 "/>
      <sheetName val="#REF"/>
      <sheetName val="평가데이터"/>
      <sheetName val="연결임시"/>
      <sheetName val="일반공사"/>
      <sheetName val="전기"/>
      <sheetName val="견적사양비교표"/>
      <sheetName val="Sheet1 (2)"/>
      <sheetName val="설계조건"/>
      <sheetName val="목표세부명세"/>
      <sheetName val="공문"/>
      <sheetName val="손익분석"/>
      <sheetName val="2006기계경비산출표"/>
      <sheetName val="결과조달"/>
      <sheetName val="6PILE  (돌출)"/>
      <sheetName val="Sheet1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2호맨홀공제수량"/>
      <sheetName val="Sheet1"/>
      <sheetName val="INPUT(덕도방향-시점)"/>
      <sheetName val="8.3해석단면 선정"/>
      <sheetName val="대로근거"/>
      <sheetName val="중로근거"/>
      <sheetName val="Sheet1 (2)"/>
      <sheetName val="#REF"/>
      <sheetName val="6PILE  (돌출)"/>
      <sheetName val="금액내역서"/>
      <sheetName val="수량산출"/>
      <sheetName val="산출근거"/>
      <sheetName val="ABUT수량-A1"/>
      <sheetName val="3BL공동구 수량"/>
      <sheetName val="관경결정"/>
      <sheetName val="구조물철거타공정이월"/>
      <sheetName val="DATE"/>
      <sheetName val="공구"/>
      <sheetName val="관로토공"/>
      <sheetName val="단위수량"/>
      <sheetName val="말뚝지지력산정"/>
      <sheetName val="Sheet2"/>
      <sheetName val="BOX-1510"/>
      <sheetName val="TYPE-A"/>
      <sheetName val="수량3"/>
      <sheetName val="역T형(H=6.0) (2)"/>
      <sheetName val="노임단가"/>
      <sheetName val="일위대가9803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EMST10"/>
      <sheetName val="1월"/>
      <sheetName val="3월"/>
      <sheetName val="2000년1차"/>
      <sheetName val="건축미장"/>
      <sheetName val="건축미장내역"/>
      <sheetName val="CODE"/>
      <sheetName val="건축-물가변동"/>
      <sheetName val="직공비"/>
      <sheetName val="품셈표"/>
      <sheetName val="SLAB&quot;1&quot;"/>
      <sheetName val="COPING"/>
      <sheetName val="전기"/>
      <sheetName val="단가"/>
      <sheetName val="200"/>
      <sheetName val="1-1"/>
      <sheetName val="Sheet5"/>
      <sheetName val="횡배수관토공수량"/>
      <sheetName val="CPM챠트 "/>
      <sheetName val="input"/>
      <sheetName val="원가입력"/>
      <sheetName val="토목"/>
      <sheetName val="1-4일위대가목차"/>
      <sheetName val="입찰안"/>
      <sheetName val="1호인버트수량"/>
      <sheetName val="공통가설"/>
      <sheetName val="설계"/>
      <sheetName val="물가자료"/>
      <sheetName val="공사비예산서(토목분)"/>
      <sheetName val="내역서"/>
      <sheetName val="점수계산1-2"/>
      <sheetName val="교각1"/>
      <sheetName val="산출내역서집계표"/>
      <sheetName val="Hw-CV"/>
      <sheetName val="guard(mac)"/>
      <sheetName val="부안일위"/>
      <sheetName val="부대내역"/>
      <sheetName val="내역표지"/>
      <sheetName val="삼성전기"/>
      <sheetName val="Sheet1 (2)"/>
      <sheetName val="TOTAL_BOQ"/>
      <sheetName val="집계표"/>
      <sheetName val="을지"/>
      <sheetName val="간접비내역-1"/>
      <sheetName val="중기가격"/>
      <sheetName val="오억미만"/>
      <sheetName val="기자재비"/>
      <sheetName val="gyun"/>
      <sheetName val="간선계산"/>
      <sheetName val="일위목록-기"/>
      <sheetName val="카메라"/>
      <sheetName val="일위목록"/>
      <sheetName val="#REF"/>
      <sheetName val="남양시작동자105노65기1.3화1.2"/>
      <sheetName val="토공사"/>
      <sheetName val="관기성공.내"/>
      <sheetName val="을"/>
      <sheetName val="결재판"/>
      <sheetName val="Total"/>
      <sheetName val="토목내역서"/>
      <sheetName val="노임"/>
      <sheetName val="별표집계"/>
      <sheetName val="코드표"/>
      <sheetName val="공사내역"/>
      <sheetName val="건축내역"/>
      <sheetName val="목록"/>
      <sheetName val="M1"/>
      <sheetName val="b_balju"/>
      <sheetName val="자재co"/>
      <sheetName val="맨홀토공산출"/>
      <sheetName val="COA-17"/>
      <sheetName val="C-18"/>
      <sheetName val="전신환매도율"/>
      <sheetName val="준검 내역서"/>
      <sheetName val="조건표"/>
      <sheetName val="수로교총재료집계"/>
      <sheetName val="총 원가계산"/>
      <sheetName val="기본DATA"/>
      <sheetName val="6동"/>
      <sheetName val="가스"/>
      <sheetName val="가설공사내역"/>
      <sheetName val="표지"/>
      <sheetName val="BSD (2)"/>
      <sheetName val="SILICATE"/>
      <sheetName val="CAT_5"/>
      <sheetName val="정부노임단가"/>
      <sheetName val="재료집계"/>
      <sheetName val="giathanh1"/>
      <sheetName val="서울산업대(토)"/>
      <sheetName val="UPRI"/>
      <sheetName val="개요입력"/>
      <sheetName val="수량기준"/>
      <sheetName val="단가기준"/>
      <sheetName val="일위대가(가설)"/>
      <sheetName val="사급자재"/>
      <sheetName val="시추주상도"/>
      <sheetName val="1공구 건정토건 토공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CPM챠트"/>
      <sheetName val="제경비"/>
      <sheetName val="11.자재단가"/>
      <sheetName val="Macro(ST)"/>
      <sheetName val="Macro(AT)"/>
      <sheetName val="우수받이"/>
      <sheetName val="단가표"/>
      <sheetName val="UNIT"/>
      <sheetName val="일위대가"/>
      <sheetName val="철콘공사"/>
      <sheetName val="ETC"/>
      <sheetName val="FAX"/>
      <sheetName val="부하계산서"/>
      <sheetName val="일위대가내역"/>
      <sheetName val="eq_data"/>
      <sheetName val="와동25-3(변경)"/>
      <sheetName val="DATA"/>
      <sheetName val="적용단가"/>
      <sheetName val="적현로"/>
      <sheetName val="산출내역"/>
      <sheetName val="내역서(총괄)"/>
      <sheetName val="Project Brief"/>
      <sheetName val="S058FL01"/>
      <sheetName val="주방환기"/>
      <sheetName val="자재단가비교표"/>
      <sheetName val="내역서적용수량"/>
      <sheetName val="PROJECT BRIEF(EX.NEW)"/>
      <sheetName val="대전-교대(A1-A2)"/>
      <sheetName val="수량산출내역1115"/>
      <sheetName val="지급자재"/>
      <sheetName val="타공종이기"/>
      <sheetName val="총괄내역서"/>
      <sheetName val="기성내역서표지"/>
      <sheetName val="WEON"/>
      <sheetName val="Summary Sheets"/>
      <sheetName val="인건비"/>
      <sheetName val="간접비"/>
      <sheetName val="문학간접"/>
      <sheetName val="간접"/>
      <sheetName val="슬래브(유곡)"/>
      <sheetName val="식재총괄"/>
      <sheetName val="일반부표"/>
      <sheetName val="뜃맟뭁돽띿맟?-BLDG"/>
      <sheetName val="PBS"/>
      <sheetName val="부산4"/>
      <sheetName val="포장복구집계"/>
      <sheetName val="외상매"/>
      <sheetName val="단가조사서"/>
      <sheetName val="현대물량"/>
      <sheetName val="입출재고현황 (2)"/>
      <sheetName val="중동상가"/>
      <sheetName val="배수장공사비명세서"/>
      <sheetName val="전장품(관리용)"/>
      <sheetName val="Mc1"/>
      <sheetName val="일위대가-1"/>
      <sheetName val="목창호"/>
      <sheetName val="결재판(삭제하지말아주세요)"/>
      <sheetName val="안정검토"/>
      <sheetName val="단면설계"/>
      <sheetName val="단중표"/>
      <sheetName val="송라터널총괄"/>
      <sheetName val="예산M11A"/>
      <sheetName val="에너지동"/>
      <sheetName val="단가보완"/>
      <sheetName val="단위가격"/>
      <sheetName val="I一般比"/>
      <sheetName val="내역분기"/>
      <sheetName val="금액"/>
      <sheetName val="기계 도급내역서"/>
      <sheetName val="계화배수"/>
      <sheetName val="실행철강하도"/>
      <sheetName val="TUAS"/>
      <sheetName val="관음목장(제출용)자105인97.5"/>
      <sheetName val="세부내역"/>
      <sheetName val="SUMMARY"/>
      <sheetName val="PAINT"/>
      <sheetName val="B1(반포1차)"/>
      <sheetName val="EACT10"/>
      <sheetName val="CIVIL4"/>
      <sheetName val="1.설계조건"/>
      <sheetName val="계양가시설"/>
      <sheetName val="양산물금"/>
      <sheetName val="일위대가(계측기설치)"/>
      <sheetName val="공량산출서"/>
      <sheetName val="단가조사"/>
      <sheetName val="품셈TABLE"/>
      <sheetName val="Sheet4"/>
      <sheetName val="갑지(추정)"/>
      <sheetName val="골조시행"/>
      <sheetName val="하조서"/>
      <sheetName val="일위대가-2"/>
      <sheetName val="CODE(2)"/>
      <sheetName val="conv전장품"/>
      <sheetName val="기본"/>
      <sheetName val="2000전체분"/>
      <sheetName val="세부내역서"/>
      <sheetName val="단위수량"/>
      <sheetName val="공사비집계"/>
      <sheetName val="견적대비표"/>
      <sheetName val="EQUIP-H"/>
      <sheetName val="BID"/>
      <sheetName val="증감대비"/>
      <sheetName val="MANUFACTORY"/>
      <sheetName val="기기점검"/>
      <sheetName val="c_balju"/>
      <sheetName val="제품"/>
      <sheetName val="내역(중앙)"/>
      <sheetName val="내역(창신)"/>
      <sheetName val="장비명"/>
      <sheetName val="일위대가(건축)"/>
      <sheetName val="단면 (2)"/>
      <sheetName val="노임단가"/>
      <sheetName val="견적조건"/>
      <sheetName val="자판실행"/>
      <sheetName val="LIST"/>
      <sheetName val="DANGA"/>
      <sheetName val="교량전기"/>
      <sheetName val="대전월평내역"/>
      <sheetName val="LABTOTAL"/>
      <sheetName val="견적내용입력"/>
      <sheetName val="연부97-1"/>
      <sheetName val="갑지1"/>
      <sheetName val="3.공통공사대비"/>
      <sheetName val="약품설비"/>
      <sheetName val="1단계"/>
      <sheetName val="단가및재료비"/>
      <sheetName val="중기사용료"/>
      <sheetName val="교각계산"/>
      <sheetName val="산정표"/>
      <sheetName val="노무비 경비"/>
      <sheetName val="산재 안전"/>
      <sheetName val="수입"/>
      <sheetName val="정공공사"/>
      <sheetName val="내  역  서"/>
      <sheetName val="상수도토공집계표"/>
      <sheetName val="별표 "/>
      <sheetName val="통합"/>
      <sheetName val="부하(성남)"/>
      <sheetName val="퇴직금(울산천상)"/>
      <sheetName val="금액내역서"/>
      <sheetName val="계약서"/>
      <sheetName val="손익분석"/>
      <sheetName val="부대공Ⅱ"/>
      <sheetName val="성남여성복지내역"/>
      <sheetName val="돌담교 상부수량"/>
      <sheetName val="96보완계획7.12"/>
      <sheetName val="dg"/>
      <sheetName val="SG"/>
      <sheetName val="tggwan(mac)"/>
      <sheetName val="매입세"/>
      <sheetName val="포장공"/>
      <sheetName val="대목"/>
      <sheetName val="A-4"/>
      <sheetName val="메서,변+증"/>
      <sheetName val="예상"/>
      <sheetName val="MAT"/>
      <sheetName val="시산표"/>
      <sheetName val="미드수량"/>
      <sheetName val="건축"/>
      <sheetName val="Macro1"/>
      <sheetName val="교통대책내역"/>
      <sheetName val="MCC제원"/>
      <sheetName val="TEST1"/>
      <sheetName val="IMPEADENCE MAP 취수장"/>
      <sheetName val="가스내역"/>
      <sheetName val="총내역서"/>
      <sheetName val="공사수행방안"/>
      <sheetName val="품셈총괄표"/>
      <sheetName val="법면"/>
      <sheetName val="부대공"/>
      <sheetName val="구조물공"/>
      <sheetName val="중기일위대가"/>
      <sheetName val="토공"/>
      <sheetName val="배수공1"/>
      <sheetName val="기성2"/>
      <sheetName val="버스운행안내"/>
      <sheetName val="예방접종계획"/>
      <sheetName val="근태계획서"/>
      <sheetName val="ABUT수량-A1"/>
      <sheetName val="적용률"/>
      <sheetName val="소요자재"/>
      <sheetName val="노무산출서"/>
      <sheetName val="Bid_Detail"/>
      <sheetName val="001"/>
      <sheetName val="바.한일양산"/>
      <sheetName val="샘플표지"/>
      <sheetName val="CAP"/>
      <sheetName val="VXXXXXXX"/>
      <sheetName val="역T형"/>
      <sheetName val="진주방향"/>
      <sheetName val="ELECTRIC"/>
      <sheetName val="9GNG운반"/>
      <sheetName val="품목"/>
      <sheetName val="철근콘크리트"/>
      <sheetName val="파일항타"/>
      <sheetName val="파일항타 (2)"/>
      <sheetName val="2.유지보수비"/>
      <sheetName val="O＆P"/>
      <sheetName val="신우"/>
      <sheetName val="일위_파일"/>
      <sheetName val="하수실행"/>
      <sheetName val="TRE TABLE"/>
      <sheetName val="일위대가목록"/>
      <sheetName val="비용"/>
      <sheetName val="말뚝물량"/>
      <sheetName val="수량산출근거"/>
      <sheetName val="단위집계표"/>
      <sheetName val="노임이"/>
      <sheetName val="1995년 섹터별 매출"/>
      <sheetName val="INS-SHEET"/>
      <sheetName val="설계내역"/>
      <sheetName val="가공비"/>
      <sheetName val="현황"/>
      <sheetName val="설 계"/>
      <sheetName val="CPI"/>
      <sheetName val="CV"/>
      <sheetName val="차액보증"/>
      <sheetName val="열린교실"/>
      <sheetName val="전체도급"/>
      <sheetName val="말뚝지지력산정"/>
      <sheetName val="BASIC (2)"/>
      <sheetName val="2.가정단면"/>
      <sheetName val="단"/>
      <sheetName val="TG9504"/>
      <sheetName val="Sheet1 (3)"/>
      <sheetName val="sw1"/>
      <sheetName val="NOMUBI"/>
      <sheetName val="COST"/>
      <sheetName val="화전내"/>
      <sheetName val="방송일위대가"/>
      <sheetName val="정렬"/>
      <sheetName val="전기일위대가"/>
      <sheetName val="입력시트"/>
      <sheetName val="백암비스타내역"/>
      <sheetName val="시노"/>
      <sheetName val="부표총괄"/>
      <sheetName val="설정"/>
      <sheetName val="대비"/>
      <sheetName val="가로등"/>
      <sheetName val="자금집행_현황"/>
      <sheetName val="노임대장_(2)"/>
      <sheetName val="노임대장_(3)"/>
      <sheetName val="소방계갑_"/>
      <sheetName val="내역서_(2)"/>
      <sheetName val="일위대가__(2)"/>
      <sheetName val="원가계산서(최초)_(2)"/>
      <sheetName val="집계표_(2)"/>
      <sheetName val="일위대가목록표_(2)"/>
      <sheetName val="Sheet1_(2)"/>
      <sheetName val="남양시작동자105노65기1_3화1_2"/>
      <sheetName val="관기성공_내"/>
      <sheetName val="CPM챠트_"/>
      <sheetName val="총_원가계산"/>
      <sheetName val="1공구_건정토건_토공"/>
      <sheetName val="Project_Brief"/>
      <sheetName val="BSD_(2)"/>
      <sheetName val="준검_내역서"/>
      <sheetName val="기계_도급내역서"/>
      <sheetName val="11_자재단가"/>
      <sheetName val="관음목장(제출용)자105인97_5"/>
      <sheetName val="PROJECT_BRIEF(EX_NEW)"/>
      <sheetName val="1_설계조건"/>
      <sheetName val="입출재고현황_(2)"/>
      <sheetName val="Summary_Sheets"/>
      <sheetName val="단면_(2)"/>
      <sheetName val="96보완계획7_12"/>
      <sheetName val="3_공통공사대비"/>
      <sheetName val="노무비_경비"/>
      <sheetName val="산재_안전"/>
      <sheetName val="IMPEADENCE_MAP_취수장"/>
      <sheetName val="각종양식"/>
      <sheetName val="단면가정"/>
      <sheetName val="기둥(원형)"/>
      <sheetName val="예산대비"/>
      <sheetName val="MOTOR"/>
      <sheetName val="VV보온LINK"/>
      <sheetName val="FIT보온LINK"/>
      <sheetName val="2003하반기노임기준"/>
      <sheetName val="coll#"/>
      <sheetName val="중기조종사 단위단가"/>
      <sheetName val="전산소모"/>
      <sheetName val="982월원안"/>
      <sheetName val="구의33고"/>
      <sheetName val="실행품의서"/>
      <sheetName val="차선도색현황"/>
      <sheetName val="인테리어내역"/>
      <sheetName val="하중계산"/>
      <sheetName val="AILC004"/>
      <sheetName val="Curves"/>
      <sheetName val="Tables"/>
      <sheetName val="산출근거"/>
      <sheetName val="화전입력"/>
      <sheetName val="배수장공사비"/>
      <sheetName val="전선"/>
      <sheetName val="CABLE"/>
      <sheetName val="건축집계표"/>
      <sheetName val="산업"/>
      <sheetName val="추정BS"/>
      <sheetName val="추정PL"/>
      <sheetName val="P.M 별"/>
      <sheetName val="내역입력"/>
      <sheetName val="토적계산"/>
      <sheetName val="목차"/>
      <sheetName val="소방"/>
      <sheetName val="부대대비"/>
      <sheetName val="냉연집계"/>
      <sheetName val="96노임기준"/>
      <sheetName val="s.v"/>
      <sheetName val="J直材4"/>
      <sheetName val="방호벽"/>
      <sheetName val="본체"/>
      <sheetName val="F5"/>
      <sheetName val="Cost_File"/>
      <sheetName val="COPING-1"/>
      <sheetName val="역T형교대-2수량"/>
      <sheetName val="저리조양"/>
      <sheetName val="제출내역 (2)"/>
      <sheetName val="수량"/>
      <sheetName val="실행"/>
      <sheetName val="약품공급2"/>
      <sheetName val="관급자재"/>
      <sheetName val="설계명세서"/>
      <sheetName val="예산명세서"/>
      <sheetName val="자료입력"/>
      <sheetName val="노무비"/>
      <sheetName val="04.계약내역서.xlsx"/>
      <sheetName val="공조기"/>
      <sheetName val="경비_원본"/>
      <sheetName val="단가산출"/>
      <sheetName val="GAEYO"/>
      <sheetName val="3.바닥판설계"/>
      <sheetName val="우배수"/>
      <sheetName val="직노"/>
      <sheetName val="경비"/>
      <sheetName val="잡비"/>
      <sheetName val="esc"/>
      <sheetName val="TH VL, NC, DDHT Thanhphuoc"/>
      <sheetName val="조작대(1연)"/>
      <sheetName val="설계변경원가계산총괄표"/>
      <sheetName val="CLAUSE"/>
      <sheetName val="사회복지관"/>
      <sheetName val="경상비"/>
      <sheetName val="기계경비(시간당)"/>
      <sheetName val="램머"/>
      <sheetName val="매원개착터널총괄"/>
      <sheetName val="DESIGN CRITERIA"/>
      <sheetName val="2-1공사개요1"/>
      <sheetName val="식재"/>
      <sheetName val="시설물"/>
      <sheetName val="식재출력용"/>
      <sheetName val="유지관리"/>
      <sheetName val="중갑지"/>
      <sheetName val="기초자료입력"/>
      <sheetName val="기계설비-물가변동"/>
      <sheetName val="가락화장을지"/>
      <sheetName val="견적서1"/>
      <sheetName val="CTEMCOST"/>
      <sheetName val="제1영업소"/>
      <sheetName val="제2영업소"/>
      <sheetName val="제3영업소"/>
      <sheetName val="계산내역"/>
      <sheetName val="CC16-내역서"/>
      <sheetName val="설계예시"/>
      <sheetName val="시점부일반수량"/>
      <sheetName val="99 조정금액"/>
      <sheetName val="D-3109"/>
      <sheetName val="공작물조직표(용배수)"/>
      <sheetName val="대비표(토공1안)"/>
      <sheetName val="단가대비표"/>
      <sheetName val="자  재"/>
      <sheetName val="건축외주"/>
      <sheetName val="실행내역"/>
      <sheetName val="날개벽수량표"/>
      <sheetName val="대비(전체)"/>
      <sheetName val="제수"/>
      <sheetName val="공기"/>
      <sheetName val="1,2공구원가계산서"/>
      <sheetName val="1공구산출내역서"/>
      <sheetName val="부관맨홀조서"/>
      <sheetName val="원가계산하도"/>
      <sheetName val="경율산정.XLS"/>
      <sheetName val="FORM-0"/>
      <sheetName val="견적"/>
      <sheetName val="일위"/>
      <sheetName val="조도계산서 (도서)"/>
      <sheetName val="앨범표지"/>
      <sheetName val="특이사항"/>
      <sheetName val="월별수입"/>
      <sheetName val="단가 및 재료비"/>
      <sheetName val="아파트"/>
      <sheetName val="Data&amp;Result"/>
      <sheetName val="견"/>
      <sheetName val="소방일위 "/>
      <sheetName val="뜃맟뭁돽띿맟_-BLDG"/>
      <sheetName val="H-pile(298x299)"/>
      <sheetName val="H-pile(250x250)"/>
      <sheetName val="S14"/>
      <sheetName val="석축단"/>
      <sheetName val="법면수집"/>
      <sheetName val="석축설면"/>
      <sheetName val="법면단"/>
      <sheetName val="천마갑지"/>
      <sheetName val="영흥TL(UP,DOWN) "/>
      <sheetName val="제-노임"/>
      <sheetName val="제직재"/>
      <sheetName val="예정(3)"/>
      <sheetName val="공사비총괄표"/>
      <sheetName val="수원공"/>
      <sheetName val="시중노임단가"/>
      <sheetName val="기초단가"/>
      <sheetName val="NAI"/>
      <sheetName val="TOTAL3"/>
      <sheetName val="토목내역"/>
      <sheetName val="근입장"/>
      <sheetName val="토 적 표"/>
      <sheetName val="장비투입계획"/>
      <sheetName val="공사개요"/>
      <sheetName val="입력"/>
      <sheetName val="설-원가"/>
      <sheetName val="조건입력"/>
      <sheetName val="조건입력(2)"/>
      <sheetName val="장비선정"/>
      <sheetName val="ASP"/>
      <sheetName val="TOWER 12TON"/>
      <sheetName val="TOWER 10TON"/>
      <sheetName val="CON"/>
      <sheetName val="표지1"/>
      <sheetName val="예산서"/>
      <sheetName val="1.우편집중내역서"/>
      <sheetName val="SULKEA"/>
      <sheetName val="LEGEND"/>
      <sheetName val="수원BOM-원본"/>
      <sheetName val="2004 연결"/>
      <sheetName val="대림경상68억"/>
      <sheetName val="날개벽"/>
      <sheetName val="내력서"/>
      <sheetName val="9811"/>
      <sheetName val="주식"/>
      <sheetName val="일위대가목차"/>
      <sheetName val="★도급내역"/>
      <sheetName val="본공사"/>
      <sheetName val="도급"/>
      <sheetName val="당초내역서"/>
      <sheetName val="1.취수장"/>
      <sheetName val="B1"/>
      <sheetName val="견적서"/>
      <sheetName val="공예을"/>
      <sheetName val="공사비산출내역"/>
      <sheetName val="CB"/>
      <sheetName val="조직"/>
      <sheetName val="단열-자재"/>
      <sheetName val="대전노은1차_조적_집계표"/>
      <sheetName val="공사비"/>
      <sheetName val="토공총괄집계"/>
      <sheetName val="2.3지지력"/>
      <sheetName val="4.하중산정"/>
      <sheetName val="계산"/>
      <sheetName val="Sens&amp;Anal"/>
      <sheetName val="Y-WORK"/>
      <sheetName val="내역서을지"/>
      <sheetName val="변경품셈"/>
      <sheetName val="9.자재단가"/>
      <sheetName val="7.산출집계"/>
      <sheetName val="내역전기"/>
      <sheetName val="터널조도"/>
      <sheetName val="기기리스트"/>
      <sheetName val="암거공"/>
      <sheetName val="단가적용"/>
      <sheetName val="6PILE  (돌출)"/>
      <sheetName val="내역서(교량)전체"/>
      <sheetName val="공문"/>
      <sheetName val="Tbom-tot"/>
      <sheetName val="내역(구조물)"/>
      <sheetName val="본사일보"/>
      <sheetName val="2공구산출내역"/>
      <sheetName val="매립"/>
      <sheetName val="Imp-Data"/>
      <sheetName val="맨홀토공수량"/>
      <sheetName val="기성(1차) "/>
      <sheetName val="Front"/>
      <sheetName val="돌담교_상부수량"/>
      <sheetName val="바_한일양산"/>
      <sheetName val="중기조종사_단위단가"/>
      <sheetName val="2_가정단면"/>
      <sheetName val="P_M_별"/>
      <sheetName val="별표_"/>
      <sheetName val="도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일위대가(계측기설치)"/>
      <sheetName val="금액"/>
      <sheetName val="숫자를 한글로"/>
      <sheetName val="빨간글꼴만 합하기"/>
      <sheetName val="셀에 한칸씩삽입"/>
      <sheetName val="내역서표지"/>
      <sheetName val="공사원가계산서"/>
      <sheetName val="집계표"/>
      <sheetName val="관급내역집계표"/>
      <sheetName val="내역서"/>
      <sheetName val="일위대가"/>
      <sheetName val="관급공량산출서"/>
      <sheetName val="단가비교표"/>
      <sheetName val="수량집계(경관조명)"/>
      <sheetName val="수량집계(보행등)"/>
      <sheetName val="수량산출서(led)"/>
      <sheetName val="노임,중기"/>
      <sheetName val="1.전기인입기설선방주철거공사"/>
      <sheetName val="2.김녕사굴기설전기시설물철거공사"/>
      <sheetName val="3.피뢰침접지설비공사"/>
      <sheetName val="전기단가비교표"/>
      <sheetName val="일위대가 (2)"/>
      <sheetName val="1. 전기인입기설선방주철거산출"/>
      <sheetName val="2.김녕사굴기설전기시설물철거공사산출"/>
      <sheetName val="내역서-관급"/>
      <sheetName val="횡배수관토공수량"/>
      <sheetName val="경북"/>
      <sheetName val="간선계산"/>
      <sheetName val="G.R300경비"/>
      <sheetName val="설직재-1"/>
      <sheetName val="차선도색현황"/>
      <sheetName val="인건-측정"/>
      <sheetName val="품목"/>
      <sheetName val="9GNG운반"/>
      <sheetName val="산출"/>
      <sheetName val="직노"/>
      <sheetName val="Sheet1"/>
      <sheetName val="전기2005"/>
      <sheetName val="통신2005"/>
      <sheetName val="시중노임단가"/>
      <sheetName val="공사원가계산"/>
      <sheetName val="수량산출서"/>
      <sheetName val="방송시스템(내역서)"/>
      <sheetName val="CCTV(내역서)"/>
      <sheetName val="공사(내역서)"/>
      <sheetName val="방송시스템(자재단가)"/>
      <sheetName val="CCTV(자재단가)"/>
      <sheetName val="CCTV(노무비산출)"/>
      <sheetName val="방송시스템(노무비산출)"/>
      <sheetName val="수량산출"/>
      <sheetName val="통신설비공사(공량산출)"/>
      <sheetName val="5-1.무선조명제어"/>
      <sheetName val="중앙관제장치"/>
      <sheetName val="LCP - M"/>
      <sheetName val="LCP - R1,R2,L1,L2"/>
      <sheetName val="검사원"/>
      <sheetName val="원가"/>
      <sheetName val="중총괄"/>
      <sheetName val="소총괄"/>
      <sheetName val="내역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처리단락"/>
      <sheetName val="조명율표"/>
      <sheetName val="전차선로 물량표"/>
      <sheetName val="DAN"/>
      <sheetName val="Sheet5"/>
      <sheetName val="증감대비"/>
      <sheetName val="대치판정"/>
      <sheetName val="DATA"/>
      <sheetName val="2006기계경비산출표"/>
      <sheetName val="양천구 설계예산서"/>
      <sheetName val="기존단가 (2)"/>
      <sheetName val="날개벽"/>
      <sheetName val="물질수지(2011)"/>
      <sheetName val="INPUT-DATA"/>
      <sheetName val="물질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통계연보"/>
      <sheetName val="CAT_5"/>
      <sheetName val="인사자료총집계"/>
      <sheetName val="시화점실행"/>
      <sheetName val="내역서"/>
      <sheetName val="주식"/>
      <sheetName val="Sheet1 (2)"/>
      <sheetName val="입찰안"/>
      <sheetName val="예가표"/>
      <sheetName val="원효펌프교체020812"/>
      <sheetName val="EQUIPMENT -2"/>
      <sheetName val="주관사업"/>
      <sheetName val="밸브설치"/>
      <sheetName val="갑지(추정)"/>
      <sheetName val="EACT10"/>
      <sheetName val="목창호"/>
      <sheetName val="오억미만"/>
      <sheetName val="200"/>
      <sheetName val="시멘트"/>
      <sheetName val="#REF"/>
      <sheetName val="내역"/>
      <sheetName val="DATA"/>
      <sheetName val="KP1590_E"/>
      <sheetName val="EP0618"/>
      <sheetName val="일위대가"/>
      <sheetName val="TRE TABLE"/>
      <sheetName val=""/>
      <sheetName val="날개벽수량표"/>
      <sheetName val="대치판정"/>
      <sheetName val="9811"/>
      <sheetName val="출력"/>
      <sheetName val="조건입력"/>
      <sheetName val="조건입력(2)"/>
      <sheetName val="장비선정"/>
      <sheetName val="GAEYO"/>
      <sheetName val="전차선로 물량표"/>
      <sheetName val="GI-LIST"/>
      <sheetName val="기본DATA"/>
      <sheetName val="TEST1"/>
      <sheetName val="갑지"/>
      <sheetName val="FURNITURE-01"/>
      <sheetName val="9GNG운반"/>
      <sheetName val="SG"/>
      <sheetName val="단가목록"/>
      <sheetName val="말뚝지지력산정"/>
      <sheetName val="6호기"/>
      <sheetName val="9.단가조사서"/>
      <sheetName val="6.일위목록"/>
      <sheetName val="Curves"/>
      <sheetName val="Tables"/>
      <sheetName val="IMPEADENCE MAP 취수장"/>
      <sheetName val="Sheet1"/>
      <sheetName val="DATASPEC(VT1)"/>
      <sheetName val="경비"/>
      <sheetName val="토목주소"/>
      <sheetName val="실행철강하도"/>
      <sheetName val="표지"/>
      <sheetName val="결재판(삭제하지말아주세요)"/>
      <sheetName val="환율"/>
      <sheetName val="일위_파일"/>
      <sheetName val="ELECTRIC"/>
      <sheetName val="CTEMCOST"/>
      <sheetName val="SCHEDULE"/>
      <sheetName val="신표지1"/>
      <sheetName val="__Pc32126_d_98_job_2_HY_JANG__2"/>
    </sheetNames>
    <definedNames>
      <definedName name="ÀÎ¼â"/>
      <definedName name="Áö¿ì±â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노무비"/>
      <sheetName val="원가계산서"/>
      <sheetName val="3"/>
      <sheetName val="단위단가"/>
      <sheetName val="I一般比"/>
      <sheetName val="N賃率-職"/>
      <sheetName val="MOTOR"/>
      <sheetName val="직노"/>
      <sheetName val="내역서"/>
      <sheetName val="J直材4"/>
      <sheetName val="전차선로 물량표"/>
      <sheetName val="포장복구집계"/>
      <sheetName val="CAT_5"/>
      <sheetName val="집계표"/>
      <sheetName val="소각장스케줄"/>
      <sheetName val="설계요율"/>
      <sheetName val="단가표"/>
      <sheetName val="기본DATA"/>
      <sheetName val="지급자재"/>
      <sheetName val="ABUT수량-A1"/>
      <sheetName val="wall"/>
      <sheetName val="Front"/>
      <sheetName val="증감대비"/>
      <sheetName val="수량산출1"/>
      <sheetName val="자재단가표"/>
      <sheetName val="MCC제원"/>
      <sheetName val="DATA"/>
      <sheetName val="총괄표"/>
      <sheetName val="9GNG운반"/>
      <sheetName val="갑지1"/>
      <sheetName val="정화조동내역"/>
      <sheetName val="도장수량(하1)"/>
      <sheetName val="주형"/>
      <sheetName val="노임단가표"/>
      <sheetName val="Curves"/>
      <sheetName val="Tables"/>
      <sheetName val="CABdata"/>
      <sheetName val="SP-B1"/>
      <sheetName val="백암비스타내역"/>
      <sheetName val="식재총괄"/>
      <sheetName val="VENT"/>
      <sheetName val="BQ"/>
      <sheetName val="EACT10"/>
      <sheetName val="정부노임단가"/>
      <sheetName val="산출근거"/>
      <sheetName val="TR_조건"/>
      <sheetName val="복구량산정_및_전용회선_사용"/>
      <sheetName val="2F 회의실견적(5_14 일대)"/>
      <sheetName val="Sheet4"/>
      <sheetName val="환율"/>
      <sheetName val="Sheet5"/>
      <sheetName val="목차"/>
      <sheetName val="견적사양비교표"/>
      <sheetName val="일위대가목록"/>
      <sheetName val="내역서-CCTV"/>
      <sheetName val="내역"/>
      <sheetName val="일위대가(계측기설치)"/>
      <sheetName val="참조"/>
      <sheetName val="실행내역"/>
      <sheetName val="당초"/>
      <sheetName val="AIR SHOWER(3인용)"/>
      <sheetName val="자재표"/>
      <sheetName val="공정코드"/>
      <sheetName val="CABLE SIZE-3"/>
      <sheetName val="매립"/>
      <sheetName val="인건비"/>
      <sheetName val="전선"/>
      <sheetName val="일위목록"/>
      <sheetName val="요율"/>
      <sheetName val="일위대가"/>
      <sheetName val="노임"/>
      <sheetName val="계림(함평)"/>
      <sheetName val="계림(장성)"/>
      <sheetName val="SLAB근거-1"/>
      <sheetName val="Requirements"/>
      <sheetName val="OPTera LH  BP"/>
      <sheetName val="Page 1A - Proposal Strategy "/>
      <sheetName val="Sheet1"/>
      <sheetName val="입찰안"/>
      <sheetName val="집행예산"/>
      <sheetName val="INPUT"/>
      <sheetName val="guard(mac)"/>
      <sheetName val="단가조사"/>
      <sheetName val="Y-WORK"/>
      <sheetName val="낙찰표"/>
      <sheetName val="BOQ"/>
      <sheetName val="진주방향"/>
      <sheetName val="마산방향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포장공"/>
      <sheetName val="신우"/>
      <sheetName val="A-4"/>
      <sheetName val="산출내역서"/>
      <sheetName val="역T형"/>
      <sheetName val="내역서(당초변경)"/>
      <sheetName val="DAN"/>
      <sheetName val="ETC"/>
      <sheetName val="Sheet6"/>
      <sheetName val="반중력식옹벽"/>
      <sheetName val="단중표"/>
      <sheetName val="GAEYO"/>
      <sheetName val="조명율표"/>
      <sheetName val="#REF"/>
      <sheetName val="내역서2안"/>
      <sheetName val="입출재고현황 (2)"/>
      <sheetName val="방호벽"/>
      <sheetName val="자료"/>
      <sheetName val="품셈TABLE"/>
      <sheetName val="좌측"/>
      <sheetName val="차수"/>
      <sheetName val="교각계산"/>
      <sheetName val="ilch"/>
      <sheetName val="중기가격"/>
      <sheetName val="국내총괄"/>
      <sheetName val="98수문일위"/>
      <sheetName val="관급"/>
      <sheetName val="BLR-S"/>
      <sheetName val="인건-측정"/>
      <sheetName val="단가입력창"/>
      <sheetName val="공종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일반공사"/>
      <sheetName val="일위대가"/>
      <sheetName val="unit 4"/>
      <sheetName val="N賃率-職"/>
      <sheetName val="간선계산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부하계산서"/>
      <sheetName val="JUCK"/>
      <sheetName val="98지급계획"/>
      <sheetName val="남양시작동자105노65기1.3화1.2"/>
      <sheetName val="견적조건"/>
      <sheetName val="견적조건(을지)"/>
      <sheetName val="Baby일위대가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MOTOR"/>
      <sheetName val="표지 (2)"/>
      <sheetName val="제-노임"/>
      <sheetName val="제직재"/>
      <sheetName val="노무비"/>
      <sheetName val="을지"/>
      <sheetName val="200"/>
      <sheetName val="대구실행"/>
      <sheetName val="0.집계"/>
      <sheetName val="1.수변전설비공사"/>
      <sheetName val="입찰안"/>
      <sheetName val="단가산출"/>
      <sheetName val="I一般比"/>
      <sheetName val="직노"/>
      <sheetName val="매립"/>
      <sheetName val="조도계산서 (도서)"/>
      <sheetName val="49-119"/>
      <sheetName val="일위대가목차"/>
      <sheetName val="보차도경계석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발신정보"/>
      <sheetName val="재집"/>
      <sheetName val="직재"/>
      <sheetName val="준검 내역서"/>
      <sheetName val="2F 회의실견적(5_14 일대)"/>
      <sheetName val="부하(성남)"/>
      <sheetName val="연부97-1"/>
      <sheetName val="갑지1"/>
      <sheetName val="J直材4"/>
      <sheetName val="실행내역"/>
      <sheetName val="내역"/>
      <sheetName val="DATA"/>
      <sheetName val="기초단가"/>
      <sheetName val="입찰보고"/>
      <sheetName val="말뚝지지력산정"/>
      <sheetName val="ITEM"/>
      <sheetName val="구역화물"/>
      <sheetName val="단가일람"/>
      <sheetName val="아산추가1220"/>
      <sheetName val="일위대가(가설)"/>
      <sheetName val="조명율표"/>
      <sheetName val="기계경비(시간당)"/>
      <sheetName val="램머"/>
      <sheetName val="중기일위대가"/>
      <sheetName val="단위단가"/>
      <sheetName val="XL4Poppy"/>
      <sheetName val="MAIN_TABLE"/>
      <sheetName val="1.설계조건"/>
      <sheetName val="재료"/>
      <sheetName val="부대내역"/>
      <sheetName val="AIR SHOWER(3인용)"/>
      <sheetName val="부대공Ⅱ"/>
      <sheetName val="설계내역서"/>
      <sheetName val="대치판정"/>
      <sheetName val="연습"/>
      <sheetName val="신우"/>
      <sheetName val="Macro1"/>
      <sheetName val="LOPCALC"/>
      <sheetName val="가로등부표"/>
      <sheetName val="내역(설계)"/>
      <sheetName val="식생블럭단위수량"/>
      <sheetName val="3-1.CB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BID"/>
      <sheetName val="부대공사비"/>
      <sheetName val="현장관리비집계표"/>
      <sheetName val="제경비율"/>
      <sheetName val="당초"/>
      <sheetName val="1.수인터널"/>
      <sheetName val="본공사"/>
      <sheetName val="DANGA"/>
      <sheetName val="BQ"/>
      <sheetName val="자재단가"/>
      <sheetName val="CA지입"/>
      <sheetName val="손익분석"/>
      <sheetName val="노임"/>
      <sheetName val="대비"/>
      <sheetName val="ITB COST"/>
      <sheetName val="집계표"/>
      <sheetName val="Macro(전선)"/>
      <sheetName val="전선 및 전선관"/>
      <sheetName val="Sheet17"/>
      <sheetName val="토공"/>
      <sheetName val="U-TYPE(1)"/>
      <sheetName val="자료입력"/>
      <sheetName val="예산명세서"/>
      <sheetName val="단가조사"/>
      <sheetName val="우배수"/>
      <sheetName val="맨홀"/>
      <sheetName val="금호"/>
      <sheetName val="정부노임단가"/>
      <sheetName val="단가"/>
      <sheetName val="총괄표"/>
      <sheetName val="실행철강하도"/>
      <sheetName val="내역서2안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전선"/>
      <sheetName val="CABLE"/>
      <sheetName val="48전력선로일위"/>
      <sheetName val="공종별내역서"/>
      <sheetName val="6PILE  (돌출)"/>
      <sheetName val="001"/>
      <sheetName val="산출내역서집계표"/>
      <sheetName val="총계"/>
      <sheetName val="지급자재"/>
      <sheetName val="99총공사내역서"/>
      <sheetName val="98NS-N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CTEMCOST"/>
      <sheetName val="96보완계획7.12"/>
      <sheetName val="원가"/>
      <sheetName val="지진시"/>
      <sheetName val="Total"/>
      <sheetName val="BID-도로"/>
      <sheetName val="내력서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가설건물"/>
      <sheetName val="설비내역서"/>
      <sheetName val="건축내역서"/>
      <sheetName val="전기내역서"/>
      <sheetName val="90.03실행 "/>
      <sheetName val="기계경비"/>
      <sheetName val="봉양~조차장간고하개명(신설)"/>
      <sheetName val="단가 및 재료비"/>
      <sheetName val="주상도"/>
      <sheetName val="6호기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설직재-1"/>
      <sheetName val="노원열병합  건축공사기성내역서"/>
      <sheetName val="금리계산"/>
      <sheetName val="원가계산서"/>
      <sheetName val="경상직원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일위대가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율촌법률사무소2내역"/>
      <sheetName val="포장공"/>
      <sheetName val="C3"/>
      <sheetName val="주사무실종합"/>
      <sheetName val="계수시트"/>
      <sheetName val="Macro2"/>
      <sheetName val="연결임시"/>
      <sheetName val="계산식"/>
      <sheetName val="가도공"/>
      <sheetName val="SG"/>
      <sheetName val="DATE"/>
      <sheetName val="JUCKEYK"/>
      <sheetName val="철거집계"/>
      <sheetName val="전차선로 물량표"/>
      <sheetName val="한강운반비"/>
      <sheetName val="자재"/>
      <sheetName val="공통(20-91)"/>
      <sheetName val="설계명세서"/>
      <sheetName val="말뚝물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지주목시비량산출서"/>
      <sheetName val="인건-측정"/>
      <sheetName val="가시설흙막이"/>
      <sheetName val="내역서(전기)"/>
      <sheetName val="노무비산출"/>
      <sheetName val="부대시설"/>
      <sheetName val="Apt내역"/>
      <sheetName val="대외공문"/>
      <sheetName val="수입"/>
      <sheetName val="조건표"/>
      <sheetName val="JJ"/>
      <sheetName val="설계"/>
      <sheetName val="설 계"/>
      <sheetName val="ASP포장"/>
      <sheetName val="3BL공동구 수량"/>
      <sheetName val="단가산출서(기계)"/>
      <sheetName val="에너지동"/>
      <sheetName val="코드표"/>
      <sheetName val="Sheet1 (2)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TOT"/>
      <sheetName val="접지수량"/>
      <sheetName val="DATA1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2006기계경비산출표"/>
      <sheetName val="일용노임단가"/>
      <sheetName val="고등학교"/>
      <sheetName val="전기2005"/>
      <sheetName val="통신2005"/>
      <sheetName val="세부견적서(DAS Call Back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건축공사"/>
      <sheetName val=" 견적서"/>
      <sheetName val="산출내역서"/>
      <sheetName val="본부소개"/>
      <sheetName val="기초자료"/>
      <sheetName val="여과지동"/>
      <sheetName val="내역표지"/>
      <sheetName val="현관"/>
      <sheetName val="기자재비"/>
      <sheetName val="현장관리비내역서"/>
      <sheetName val="포장복구집계"/>
      <sheetName val="총괄내역서"/>
      <sheetName val="역T형교대(말뚝기초)"/>
      <sheetName val="NYS"/>
      <sheetName val="플랜트 설치"/>
      <sheetName val="총수량집계표"/>
      <sheetName val="고분전시관"/>
      <sheetName val="설비"/>
      <sheetName val="기계경비일람"/>
      <sheetName val="연령현황"/>
      <sheetName val="집수정(600-700)"/>
      <sheetName val="간접비"/>
      <sheetName val="총괄집계표"/>
      <sheetName val="고창터널(고창방향)"/>
      <sheetName val="³ëÀÓ"/>
      <sheetName val="간접"/>
      <sheetName val="증감대비"/>
      <sheetName val="철거산출근거"/>
      <sheetName val="단"/>
      <sheetName val="맨홀수량산출"/>
      <sheetName val="1공구 건정토건 토공"/>
      <sheetName val="세목전체"/>
      <sheetName val="TABLE"/>
      <sheetName val="부하LOAD"/>
      <sheetName val="내역서 (2)"/>
      <sheetName val="시중노임단가"/>
      <sheetName val="건축내역"/>
      <sheetName val="기본DATA"/>
      <sheetName val="변경총괄지(1)"/>
      <sheetName val="교통대책내역"/>
      <sheetName val="1공구(을)"/>
      <sheetName val="대공종"/>
      <sheetName val="3.내역서"/>
      <sheetName val="별표"/>
      <sheetName val="보할공정"/>
      <sheetName val="보합"/>
    </sheetNames>
    <definedNames>
      <definedName name="Macro10"/>
      <definedName name="Macro14"/>
      <definedName name="Macro5"/>
      <definedName name="Macro7"/>
      <definedName name="Macro9" sheetId="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ITEM"/>
      <sheetName val="전선"/>
      <sheetName val="설계조건"/>
      <sheetName val="내역"/>
      <sheetName val="기본DATA"/>
      <sheetName val="전기"/>
      <sheetName val="INPUT"/>
      <sheetName val="조도계산서"/>
      <sheetName val="기별(종합)"/>
      <sheetName val="포장복구집계"/>
      <sheetName val="정부노임단가"/>
      <sheetName val="공사비예산서(토목분)"/>
      <sheetName val="COPING"/>
      <sheetName val="손익분석"/>
      <sheetName val="공통가설"/>
      <sheetName val="SLAB&quot;1&quot;"/>
      <sheetName val="단가비교표"/>
      <sheetName val="INPUT(덕도방향-시점)"/>
      <sheetName val="과천MAIN"/>
      <sheetName val="교량전기"/>
      <sheetName val="Macro(전선)"/>
      <sheetName val="조건표"/>
      <sheetName val="MOTOR"/>
      <sheetName val="11.우각부 보강"/>
      <sheetName val="11.1 단면hwp"/>
      <sheetName val="9GNG운반"/>
      <sheetName val="동원(3)"/>
      <sheetName val="예정(3)"/>
      <sheetName val="당초수량"/>
      <sheetName val="견적"/>
      <sheetName val="DATE"/>
      <sheetName val="직공비"/>
      <sheetName val="CODE"/>
      <sheetName val="송라터널총괄"/>
      <sheetName val="Sheet1 (2)"/>
      <sheetName val="단면 (2)"/>
      <sheetName val="말뚝물량"/>
      <sheetName val="순공사비산출내역"/>
      <sheetName val="일위대가표1"/>
      <sheetName val="단가산출서 "/>
      <sheetName val="제품"/>
      <sheetName val="MAIN"/>
      <sheetName val="Sheet1"/>
      <sheetName val="일위대가(계측기설치)"/>
      <sheetName val="단가산출"/>
      <sheetName val="내역서"/>
      <sheetName val="공량산출서"/>
      <sheetName val="현장관리비"/>
      <sheetName val="실행철강하도"/>
      <sheetName val=" 견적서"/>
      <sheetName val="표지"/>
      <sheetName val="3.일반설비"/>
      <sheetName val="#REF"/>
      <sheetName val="설 계"/>
      <sheetName val="KMT물량"/>
      <sheetName val="CABLE SIZE-3"/>
      <sheetName val="3련 BOX"/>
      <sheetName val="투찰"/>
      <sheetName val="11.자재단가"/>
      <sheetName val="토목내역서"/>
      <sheetName val="공정코드"/>
      <sheetName val="북방3터널"/>
      <sheetName val="guard(mac)"/>
      <sheetName val="입출재고현황 (2)"/>
      <sheetName val="3CHBDC"/>
      <sheetName val="간선계산"/>
      <sheetName val="비용"/>
      <sheetName val="기계내역"/>
      <sheetName val="CIVIL"/>
      <sheetName val="전차선로 물량표"/>
      <sheetName val="재료집계"/>
      <sheetName val="工완성공사율"/>
      <sheetName val="PART_DISCOUNT"/>
      <sheetName val="노임단가"/>
      <sheetName val="전단면보수"/>
      <sheetName val="반단면보수"/>
      <sheetName val="콘크리트패칭"/>
      <sheetName val="아스.노면팻칭"/>
      <sheetName val="아스.노면절삭"/>
      <sheetName val="1-1"/>
      <sheetName val="작성기준"/>
      <sheetName val="설계변경원가계산총괄표"/>
      <sheetName val="교각1"/>
      <sheetName val="성남여성복지내역"/>
      <sheetName val="단가"/>
      <sheetName val="BID"/>
      <sheetName val="부표총괄"/>
      <sheetName val="품셈1-17"/>
      <sheetName val="예산서"/>
      <sheetName val="산출근거"/>
      <sheetName val="식생블럭단위수량"/>
      <sheetName val="Sheet5"/>
      <sheetName val="원가입력"/>
      <sheetName val="자판실행"/>
      <sheetName val="일위대가(목록)"/>
      <sheetName val="재료비"/>
      <sheetName val="설계"/>
      <sheetName val="MCC제원"/>
      <sheetName val="01"/>
      <sheetName val="SILICATE"/>
      <sheetName val="EACT10"/>
      <sheetName val="방송일위대가"/>
      <sheetName val="CTDG"/>
      <sheetName val="THVT"/>
      <sheetName val="단면가정"/>
      <sheetName val="TEST1"/>
      <sheetName val="단면치수"/>
      <sheetName val="갑지1"/>
      <sheetName val="GAEYO"/>
      <sheetName val="ABUT수량-A1"/>
      <sheetName val="일반전기"/>
      <sheetName val="점수계산1-2"/>
      <sheetName val="眞비상(진주)"/>
      <sheetName val="노임"/>
      <sheetName val="입찰안"/>
      <sheetName val="역T형"/>
      <sheetName val="사용성검토"/>
      <sheetName val="일위대가시트"/>
      <sheetName val="001"/>
      <sheetName val="1월"/>
      <sheetName val="Sheet3"/>
      <sheetName val="단가표"/>
      <sheetName val="TB-내역서"/>
      <sheetName val="케이블및전선관규격표"/>
      <sheetName val="안정검토"/>
      <sheetName val="단면설계"/>
      <sheetName val="기둥(하중)"/>
      <sheetName val="공사개요"/>
      <sheetName val="PARAMETER"/>
      <sheetName val="LEGEND"/>
      <sheetName val="옹벽기초자료"/>
      <sheetName val="현황산출서"/>
      <sheetName val="교각계산"/>
      <sheetName val="sum1 (2)"/>
      <sheetName val="2000년1차"/>
      <sheetName val="FORM-0"/>
      <sheetName val="날개벽(시점좌측)"/>
      <sheetName val="수안보-MBR1"/>
      <sheetName val="WORK"/>
      <sheetName val="단가조사서"/>
      <sheetName val="건축내역"/>
      <sheetName val="(포장)BOQ-실적공사"/>
      <sheetName val="1.설계조건"/>
      <sheetName val="입력DATA"/>
      <sheetName val="건축집계"/>
      <sheetName val="인건비"/>
      <sheetName val="집수정"/>
      <sheetName val="개요"/>
      <sheetName val="일위대가목록"/>
      <sheetName val="CAT_5"/>
      <sheetName val="DAN"/>
      <sheetName val="부하계산서"/>
      <sheetName val="단가 및 재료비"/>
      <sheetName val="중기사용료산출근거"/>
      <sheetName val="CATCH BASIN"/>
      <sheetName val="대로근거"/>
      <sheetName val="중로근거"/>
      <sheetName val="Macro(차단기)"/>
      <sheetName val="일위대가목차"/>
      <sheetName val="수원역(전체분)설계서"/>
      <sheetName val="부속동"/>
      <sheetName val="Manual Valve List"/>
      <sheetName val="gvl"/>
      <sheetName val="우각부보강"/>
      <sheetName val="General Data"/>
      <sheetName val="단가대비"/>
      <sheetName val="LABTOTAL"/>
      <sheetName val="내촌육교방음벽수량집계표"/>
      <sheetName val="하중계산"/>
      <sheetName val="조명시설"/>
      <sheetName val="광로3 - 48m"/>
      <sheetName val="삼성전기"/>
      <sheetName val="COST"/>
      <sheetName val="자재단가비교표"/>
      <sheetName val="배수장공사비"/>
      <sheetName val="가공비"/>
      <sheetName val="적용률"/>
      <sheetName val="JUCK"/>
      <sheetName val="노무비 근거"/>
      <sheetName val="일위대가"/>
      <sheetName val="대전노은1차_조적_집계표"/>
      <sheetName val="인건-측정"/>
      <sheetName val="간접비내역-1"/>
      <sheetName val="표지 (2)"/>
      <sheetName val="Imp-Data"/>
      <sheetName val="Macro(전동기)"/>
      <sheetName val="PROCESS"/>
      <sheetName val="실행자재"/>
      <sheetName val="남양시작동자105노65기1.3화1.2"/>
      <sheetName val="관람석제출"/>
      <sheetName val="봉양~조차장간고하개명(신설)"/>
      <sheetName val="유기공정"/>
      <sheetName val="차도조도계산"/>
      <sheetName val="사급자재"/>
      <sheetName val="플랜트 설치"/>
      <sheetName val="내역표지"/>
      <sheetName val="I一般比"/>
      <sheetName val="Dae_Jiju"/>
      <sheetName val="Sikje_ingun"/>
      <sheetName val="TREE_D"/>
      <sheetName val="선로정수계산"/>
      <sheetName val="원가계산서"/>
      <sheetName val="시멘트"/>
      <sheetName val="ilch"/>
      <sheetName val="4)유동표"/>
      <sheetName val="수습"/>
      <sheetName val="신규(07년01월)"/>
      <sheetName val="A-4"/>
      <sheetName val="열린교실"/>
      <sheetName val="BSD (2)"/>
      <sheetName val="BASIC (2)"/>
      <sheetName val="5.모델링"/>
      <sheetName val="sw1"/>
      <sheetName val="물가자료"/>
      <sheetName val="명세서"/>
      <sheetName val="현장관리비집계표"/>
      <sheetName val="기둥"/>
      <sheetName val="저판(버림100)"/>
      <sheetName val="MAT"/>
      <sheetName val="백암비스타내역"/>
      <sheetName val="가점"/>
      <sheetName val="index"/>
      <sheetName val="etc"/>
      <sheetName val="노무비"/>
      <sheetName val="중기일위대가"/>
      <sheetName val="70%"/>
      <sheetName val="취수탑"/>
      <sheetName val="청산공사"/>
      <sheetName val="기둥(원형)"/>
      <sheetName val="당초"/>
      <sheetName val="통합"/>
      <sheetName val="진주방향"/>
      <sheetName val="깨기"/>
      <sheetName val="원형1호맨홀토공수량"/>
      <sheetName val="Y-WORK"/>
      <sheetName val="조경일람"/>
      <sheetName val="예가표"/>
      <sheetName val="기본 상수"/>
      <sheetName val="배수공"/>
      <sheetName val="bearing"/>
      <sheetName val="설비"/>
      <sheetName val="결재판"/>
      <sheetName val="Total"/>
      <sheetName val="표준건축비"/>
      <sheetName val="DANGA"/>
      <sheetName val="계산근거"/>
      <sheetName val="L_RPTB02_01"/>
      <sheetName val="포장직선구간"/>
      <sheetName val="PS-2A구조물방수"/>
      <sheetName val="제수"/>
      <sheetName val="공기"/>
      <sheetName val="CLAUSE"/>
      <sheetName val="현황CODE"/>
      <sheetName val="손익현황"/>
      <sheetName val="공사비집계"/>
      <sheetName val="Cost bd-&quot;A&quot;"/>
      <sheetName val="시추주상도"/>
      <sheetName val="산1"/>
      <sheetName val="copy"/>
      <sheetName val="서식"/>
      <sheetName val="일반공사"/>
      <sheetName val="경비"/>
      <sheetName val="공사비 내역"/>
      <sheetName val="__MAIN"/>
      <sheetName val="수량산출"/>
      <sheetName val="1"/>
      <sheetName val="집행(2-1)"/>
      <sheetName val="주형"/>
      <sheetName val="간지"/>
      <sheetName val="직노"/>
      <sheetName val="실행내역"/>
      <sheetName val="말뚝설계"/>
      <sheetName val="AS복구"/>
      <sheetName val="중기터파기"/>
      <sheetName val="변수값"/>
      <sheetName val="중기상차"/>
      <sheetName val="현장관리비 산출내역"/>
      <sheetName val="원가"/>
      <sheetName val="가시설흙막이"/>
      <sheetName val="동관마찰손실표"/>
      <sheetName val="양산물금"/>
      <sheetName val="증감대비"/>
      <sheetName val="실행비교"/>
      <sheetName val="BQ(실행)"/>
      <sheetName val="홈통받이수량"/>
      <sheetName val="주방환기"/>
      <sheetName val="품목"/>
      <sheetName val="연부97-1"/>
      <sheetName val="Data&amp;Result"/>
      <sheetName val="ACDIM6D"/>
      <sheetName val="장비부하"/>
      <sheetName val="소상 &quot;1&quot;"/>
      <sheetName val="단위수량"/>
      <sheetName val="현황"/>
      <sheetName val="기본"/>
      <sheetName val="원가계산(총괄)"/>
      <sheetName val="LS re sales"/>
      <sheetName val="MixBed"/>
      <sheetName val="CondPol"/>
      <sheetName val="Menu"/>
      <sheetName val="타공종이기"/>
      <sheetName val="POOM_MOTO"/>
      <sheetName val="POOM_MOTO2"/>
      <sheetName val="AILC004"/>
      <sheetName val="품목납기"/>
      <sheetName val="Sheet7"/>
      <sheetName val="각종양식"/>
      <sheetName val="견적기준"/>
      <sheetName val="PIPE"/>
      <sheetName val="FLANGE"/>
      <sheetName val="VALVE"/>
      <sheetName val="산업"/>
      <sheetName val="일대목차"/>
      <sheetName val="UNIT"/>
      <sheetName val="회로내역(승인)"/>
      <sheetName val="매원개착터널총괄"/>
      <sheetName val="하중"/>
      <sheetName val="4 &amp; 10-inch, CO2 Combo &amp; Sweep"/>
      <sheetName val="부하(성남)"/>
      <sheetName val="FOOTING단면력"/>
      <sheetName val="SPEC"/>
      <sheetName val="기초단가"/>
      <sheetName val="관기성공.내"/>
      <sheetName val="1공구 건정토건 토공"/>
      <sheetName val="내역총괄"/>
      <sheetName val="내역총괄2"/>
      <sheetName val="내역총괄3"/>
      <sheetName val="단중표"/>
      <sheetName val="횡배수관토공수량"/>
      <sheetName val="우석문틀"/>
      <sheetName val="매입부가세율(동림)"/>
      <sheetName val="수량3"/>
      <sheetName val="출근부"/>
      <sheetName val="대전월평내역"/>
      <sheetName val="보할공정"/>
      <sheetName val="C1ㅇ"/>
      <sheetName val="기준"/>
      <sheetName val="Sheet4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내역(을)"/>
      <sheetName val="데이타"/>
      <sheetName val="단가조서"/>
      <sheetName val="LIST"/>
      <sheetName val="COVER"/>
      <sheetName val="L형 옹벽"/>
      <sheetName val="일위(철거)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전계가"/>
      <sheetName val="PROJECT BRIEF(EX.NEW)"/>
      <sheetName val="신내택지내역서"/>
      <sheetName val="RE9604"/>
      <sheetName val="토공A"/>
      <sheetName val="자압"/>
      <sheetName val="1.취수장"/>
      <sheetName val="조도계산서 (도서)"/>
      <sheetName val="지급자재"/>
      <sheetName val="조내역"/>
      <sheetName val="산5-7"/>
      <sheetName val="인건비 "/>
      <sheetName val="견적990322"/>
      <sheetName val="일위대가표"/>
      <sheetName val="내역변"/>
      <sheetName val="기계경비(시간당)"/>
      <sheetName val="램머"/>
      <sheetName val="부대공Ⅱ"/>
      <sheetName val="견적서"/>
      <sheetName val="사다리"/>
      <sheetName val="뚝토공"/>
      <sheetName val="5.산출내역서"/>
      <sheetName val="참조"/>
      <sheetName val="기초공"/>
      <sheetName val="기준자료"/>
      <sheetName val="2.가정단면"/>
      <sheetName val="추원 상가(1)"/>
      <sheetName val="DESIGN"/>
      <sheetName val="토공"/>
      <sheetName val="96정변2"/>
      <sheetName val="목차"/>
      <sheetName val="CABLE"/>
      <sheetName val="1SPAN"/>
      <sheetName val="사통"/>
      <sheetName val="배수장공사비명세서"/>
      <sheetName val="ITEMLIST990101"/>
      <sheetName val="토 적 표"/>
      <sheetName val="토목"/>
      <sheetName val="일위"/>
      <sheetName val="KHRCPB_99"/>
      <sheetName val="Supplier Code"/>
      <sheetName val="체감식(합정로)_"/>
      <sheetName val="체감식__(원본)"/>
      <sheetName val="진입로_(원본)"/>
      <sheetName val="11_1_단면hwp"/>
      <sheetName val="11_우각부_보강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전장품(관리용)"/>
      <sheetName val="6.1.3단가산출서(노임단가)_신호무선전송"/>
      <sheetName val="간접비"/>
      <sheetName val="찍기"/>
      <sheetName val="98수문일위"/>
      <sheetName val="NOMUBI"/>
      <sheetName val="Front"/>
      <sheetName val="MFAB"/>
      <sheetName val="MFRT"/>
      <sheetName val="MPKG"/>
      <sheetName val="MPRD"/>
      <sheetName val="표지판단위"/>
      <sheetName val="2.단면가정"/>
      <sheetName val="Sat tron"/>
      <sheetName val="원가총괄"/>
      <sheetName val="L-type"/>
      <sheetName val="SIHEUNG"/>
      <sheetName val="구의33고"/>
      <sheetName val="금액내역서"/>
      <sheetName val="일위대가집계표"/>
      <sheetName val="법면"/>
      <sheetName val="부대공"/>
      <sheetName val="구조물공"/>
      <sheetName val="포장공"/>
      <sheetName val="배수공1"/>
      <sheetName val="품셈TABLE"/>
      <sheetName val="6동"/>
      <sheetName val="요율"/>
      <sheetName val="단면확대공"/>
      <sheetName val="H-BEAM(S2,3)"/>
      <sheetName val="단부정착장치"/>
      <sheetName val="맨홀수량산출"/>
      <sheetName val="6PILE  (돌출)"/>
      <sheetName val="관급"/>
      <sheetName val="감가상각"/>
      <sheetName val="세부추진"/>
      <sheetName val="상용보강"/>
      <sheetName val="자재단가"/>
      <sheetName val="건축원가"/>
      <sheetName val="Tables"/>
      <sheetName val="ITB COST"/>
      <sheetName val="경비_원본"/>
      <sheetName val="견적시담(송포2공구)"/>
      <sheetName val="실행내역서 "/>
      <sheetName val="일위대가 "/>
      <sheetName val="약품공급2"/>
      <sheetName val="부대내역"/>
      <sheetName val="철거산출근거"/>
      <sheetName val="견적대비"/>
      <sheetName val="케이블"/>
      <sheetName val="공종구간"/>
      <sheetName val="갑지"/>
      <sheetName val="접수부"/>
      <sheetName val="기준액"/>
      <sheetName val="No-&gt;Code"/>
      <sheetName val="Baby일위대가"/>
      <sheetName val="50"/>
      <sheetName val="COPING설계"/>
      <sheetName val="154TW"/>
      <sheetName val="_15_0"/>
      <sheetName val="Assump"/>
      <sheetName val="SG"/>
      <sheetName val="CALCULATION"/>
      <sheetName val="CPM챠트"/>
      <sheetName val="LOPCALC"/>
      <sheetName val="CF"/>
      <sheetName val="허용전류-IEC"/>
      <sheetName val="IMPEADENCE MAP 취수장"/>
      <sheetName val="견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설비공사"/>
      <sheetName val="#3_일위대가목록"/>
      <sheetName val="Summary Sheets"/>
      <sheetName val="COA-17"/>
      <sheetName val="C-18"/>
      <sheetName val="콤보박스와 리스트박스의 연결"/>
      <sheetName val="견적조건"/>
      <sheetName val="기계경비"/>
      <sheetName val="인건비(환율)"/>
      <sheetName val="토공산출(주차장)"/>
      <sheetName val="工관리비율"/>
      <sheetName val="단락전류-A"/>
      <sheetName val="산출근거1"/>
      <sheetName val="산근"/>
      <sheetName val="본관토공 및 포장공 산출조서"/>
      <sheetName val="재료"/>
      <sheetName val="tggwan(mac)"/>
      <sheetName val="ⴭⴭⴭⴭⴭ"/>
      <sheetName val="수목데이타 "/>
      <sheetName val="날개벽수량표"/>
      <sheetName val="YANG"/>
      <sheetName val="민감도분석"/>
      <sheetName val="ROI"/>
      <sheetName val="Breakdown"/>
      <sheetName val="UnitRate"/>
      <sheetName val="표면정지 집계"/>
      <sheetName val="PET MAT집계"/>
      <sheetName val="입력1"/>
      <sheetName val="국공유지및사유지"/>
      <sheetName val="맨홀수량집계"/>
      <sheetName val="3BL공동구 수량"/>
      <sheetName val="단위중량"/>
      <sheetName val="현대물량"/>
      <sheetName val="1차증가원가계산"/>
      <sheetName val="소비자가"/>
      <sheetName val="산출내역서집계표"/>
      <sheetName val="갑지(추정)"/>
      <sheetName val="장문교(대전)"/>
      <sheetName val="분전함신설"/>
      <sheetName val="접지1종"/>
      <sheetName val="토목주소"/>
      <sheetName val="프랜트면허"/>
      <sheetName val="Eq. Mobilization"/>
      <sheetName val="2.4.1 여수토수량산출"/>
      <sheetName val="장비"/>
      <sheetName val="TYPE-A"/>
      <sheetName val="Hours.CodeST"/>
      <sheetName val="단가및재료비"/>
      <sheetName val="PBS"/>
      <sheetName val="MATRLDATA"/>
      <sheetName val="예산M11A"/>
      <sheetName val="부안일위"/>
      <sheetName val="환율적용표"/>
      <sheetName val="49단"/>
      <sheetName val="22단"/>
      <sheetName val="부서현황"/>
      <sheetName val="#3E1_GCR"/>
      <sheetName val="금액"/>
      <sheetName val="별표 "/>
      <sheetName val="Option"/>
      <sheetName val="LP-S"/>
      <sheetName val="부재리스트"/>
      <sheetName val="OD5000"/>
      <sheetName val="c_balju"/>
      <sheetName val="배수공 주요자재 집계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종합기별"/>
      <sheetName val="노무비명세서"/>
      <sheetName val="소요자재명세서"/>
      <sheetName val="COPING-1"/>
      <sheetName val="역T형교대-2수량"/>
      <sheetName val="교통처리우회도로"/>
      <sheetName val="안정계산"/>
      <sheetName val="단면검토"/>
      <sheetName val="물량산출 (전력간선,전열)"/>
      <sheetName val="물량산출 (전등)"/>
      <sheetName val="자료입력"/>
      <sheetName val="도장수량(하1)"/>
      <sheetName val="물가시세"/>
      <sheetName val="본사일보"/>
      <sheetName val="건축"/>
      <sheetName val="매출"/>
      <sheetName val="Input Page"/>
      <sheetName val="주식"/>
      <sheetName val="TB_내역서"/>
      <sheetName val="공문"/>
      <sheetName val="품셈(기초)"/>
      <sheetName val="XL4Poppy"/>
      <sheetName val="집계표"/>
      <sheetName val="와동25-3(변경)"/>
      <sheetName val="매입세율"/>
      <sheetName val="부재치수입력"/>
      <sheetName val="계화배수"/>
      <sheetName val="Piping(Methanol)"/>
      <sheetName val="piping"/>
      <sheetName val="9-1차이내역"/>
      <sheetName val="을"/>
      <sheetName val="데리네이타현황"/>
      <sheetName val="삼보지질"/>
      <sheetName val="투찰판"/>
      <sheetName val="FORM_0"/>
      <sheetName val="무담보1"/>
      <sheetName val="정산입력"/>
      <sheetName val="참고"/>
      <sheetName val="CONCRETE"/>
      <sheetName val="투찰(하수)"/>
      <sheetName val="가설건물"/>
      <sheetName val="-15.0"/>
      <sheetName val="unit 4"/>
      <sheetName val="잡비"/>
      <sheetName val="배선DATA"/>
      <sheetName val="Inpu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I4">
            <v>0</v>
          </cell>
          <cell r="J4">
            <v>0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I5">
            <v>0</v>
          </cell>
          <cell r="J5">
            <v>0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I6">
            <v>0</v>
          </cell>
          <cell r="J6">
            <v>0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I7">
            <v>0</v>
          </cell>
          <cell r="J7">
            <v>0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I8">
            <v>0</v>
          </cell>
          <cell r="J8">
            <v>0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I9">
            <v>0</v>
          </cell>
          <cell r="J9">
            <v>0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I10">
            <v>0</v>
          </cell>
          <cell r="J10">
            <v>0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I11">
            <v>0</v>
          </cell>
          <cell r="J11">
            <v>0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200"/>
      <sheetName val="가로등내역서"/>
      <sheetName val="FILE1"/>
      <sheetName val="A-4"/>
      <sheetName val="설계내역서"/>
      <sheetName val="000000"/>
      <sheetName val="재료"/>
      <sheetName val="단중표"/>
      <sheetName val="DANGA"/>
      <sheetName val="1차설계변경내역"/>
      <sheetName val="#REF"/>
      <sheetName val="일위대가목차"/>
      <sheetName val="노임"/>
      <sheetName val="지급자재"/>
      <sheetName val="설계조건"/>
      <sheetName val="자료입력"/>
      <sheetName val="합천내역"/>
      <sheetName val="과세내역(세부)"/>
      <sheetName val="1.수인터널"/>
      <sheetName val="입찰보고"/>
      <sheetName val="2000년 공정표"/>
      <sheetName val="조명율표"/>
      <sheetName val="수량집계 (2)"/>
      <sheetName val="평3"/>
      <sheetName val="자재단가"/>
      <sheetName val="처리단락"/>
      <sheetName val="전기일위대가"/>
      <sheetName val="실행내역"/>
      <sheetName val="손익분석"/>
      <sheetName val="백암비스타내역"/>
      <sheetName val="Sheet5"/>
      <sheetName val="직노"/>
      <sheetName val="관리,공감"/>
      <sheetName val="단가비교표_공통1"/>
      <sheetName val="제경비율"/>
      <sheetName val="토사(PE)"/>
      <sheetName val="#3_일위대가목록"/>
      <sheetName val="산출근거"/>
      <sheetName val="DATA"/>
      <sheetName val="부대공Ⅱ"/>
      <sheetName val="SLAB&quot;1&quot;"/>
      <sheetName val="전차선로 물량표"/>
      <sheetName val="내역서"/>
      <sheetName val="개요"/>
      <sheetName val="적용토목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Sheet1"/>
      <sheetName val="20관리비율"/>
      <sheetName val="지하1층"/>
      <sheetName val="7. Cable(설명)-IEC"/>
      <sheetName val="관람석제출"/>
      <sheetName val="48일위"/>
      <sheetName val="내역서01"/>
      <sheetName val="공사비명세서"/>
      <sheetName val="통로box전기"/>
      <sheetName val="공사설계서"/>
      <sheetName val="5(철거수량)"/>
      <sheetName val="CAT_5"/>
      <sheetName val="I一般比"/>
      <sheetName val="IW-LIST"/>
      <sheetName val="총괄표"/>
      <sheetName val="일위집계"/>
      <sheetName val="일위대가(계측기설치)"/>
      <sheetName val="금액내역서"/>
      <sheetName val="3BL공동구 수량"/>
      <sheetName val="원가입력"/>
      <sheetName val="관개"/>
      <sheetName val="11.자재단가"/>
      <sheetName val="하수처리장"/>
      <sheetName val="벽산건설"/>
      <sheetName val="층"/>
      <sheetName val="단가 및 재료비"/>
      <sheetName val="방송일위대가"/>
      <sheetName val="N賃率-職"/>
      <sheetName val="220 (2)"/>
      <sheetName val="골재산출"/>
      <sheetName val="집계표"/>
      <sheetName val="코드표"/>
      <sheetName val="발주설계서(당초)"/>
      <sheetName val="전기"/>
      <sheetName val="총공사내역서"/>
      <sheetName val="노임단가"/>
      <sheetName val="예산변경사항"/>
      <sheetName val="조경일람"/>
      <sheetName val="설계예산서"/>
      <sheetName val="101동"/>
      <sheetName val="식생블럭단위수량"/>
      <sheetName val="도급내역서(재노경)"/>
      <sheetName val="입찰안"/>
      <sheetName val="종배수관설치현황"/>
      <sheetName val="건축공사"/>
      <sheetName val="청천내"/>
      <sheetName val="부대단위수량"/>
      <sheetName val="초기화면"/>
      <sheetName val="단가조사"/>
      <sheetName val="보호"/>
      <sheetName val="기계경비(시간당)"/>
      <sheetName val="VXXXXX"/>
      <sheetName val="토공 total"/>
      <sheetName val="비용"/>
      <sheetName val="교각1"/>
      <sheetName val="일위대가표"/>
      <sheetName val="Macro(전선)"/>
      <sheetName val="Macro(차단기)"/>
      <sheetName val="토공총괄집계"/>
      <sheetName val="1공구 건정토건 토공"/>
      <sheetName val="96정변2"/>
      <sheetName val="터널조도"/>
      <sheetName val="참조"/>
      <sheetName val="2.단면가정"/>
      <sheetName val="제수"/>
      <sheetName val="공기"/>
      <sheetName val="전기BOX내역서"/>
      <sheetName val="건축내역"/>
      <sheetName val="LD"/>
      <sheetName val="WORK"/>
      <sheetName val="공사직종별노임"/>
      <sheetName val="자재"/>
      <sheetName val="램머"/>
      <sheetName val="변경총괄지(1)"/>
      <sheetName val="견적서"/>
      <sheetName val="Tbom-tot"/>
      <sheetName val="Baby일위대가"/>
      <sheetName val="단가산출"/>
      <sheetName val="역공종"/>
      <sheetName val="3본사"/>
      <sheetName val="TB-내역서"/>
      <sheetName val="계수시트"/>
      <sheetName val="장비당단가 (1)"/>
      <sheetName val="물량표"/>
      <sheetName val="도담구내 개소별 명세"/>
      <sheetName val="01"/>
      <sheetName val="공통가설"/>
      <sheetName val="gvl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TOTAL"/>
      <sheetName val="BOX전기내역"/>
      <sheetName val="노임,재료비"/>
      <sheetName val="집"/>
      <sheetName val="MOTOR"/>
      <sheetName val="수량산출서"/>
      <sheetName val="약품공급2"/>
      <sheetName val="인건비"/>
      <sheetName val="공사서류양식"/>
      <sheetName val="b_balju_cho"/>
      <sheetName val="집계"/>
      <sheetName val="산업"/>
      <sheetName val="공사비총괄표"/>
      <sheetName val="평균물량산출서"/>
      <sheetName val="MCC제원"/>
      <sheetName val="8.PILE  (돌출)"/>
      <sheetName val="자재단가표"/>
      <sheetName val="5.정산서"/>
      <sheetName val="Y-WORK"/>
      <sheetName val="단가조사-2"/>
      <sheetName val="부하자료"/>
      <sheetName val="당초"/>
      <sheetName val="guard(mac)"/>
      <sheetName val="총수량집계표"/>
      <sheetName val="BID"/>
      <sheetName val="데리네이타현황"/>
      <sheetName val="시공(팔라우)"/>
      <sheetName val="표지"/>
      <sheetName val="CODE"/>
      <sheetName val="신우"/>
      <sheetName val="현장"/>
      <sheetName val="말뚝지지력산정"/>
      <sheetName val="3CHBDC"/>
      <sheetName val="예산M11A"/>
      <sheetName val="산출서집계HS"/>
      <sheetName val="대치판정"/>
      <sheetName val="1-1"/>
      <sheetName val="도"/>
      <sheetName val="가정"/>
      <sheetName val="실행내역(현대)"/>
      <sheetName val="원가계산서"/>
      <sheetName val="EACT10"/>
      <sheetName val="설계명세서"/>
      <sheetName val="간선계산"/>
      <sheetName val="전기내역서(총계)"/>
      <sheetName val="Macro(전기)"/>
      <sheetName val="공종단가"/>
      <sheetName val="인건비 "/>
      <sheetName val="준검 내역서"/>
      <sheetName val="산근"/>
      <sheetName val="7도장"/>
      <sheetName val="자료"/>
      <sheetName val="INPUT(덕도방향-시점)"/>
      <sheetName val="3.내역서"/>
      <sheetName val="b_balju"/>
      <sheetName val="노임이"/>
      <sheetName val="9GNG운반"/>
      <sheetName val="도급FORM"/>
      <sheetName val="원가"/>
      <sheetName val="COST"/>
      <sheetName val="깨기"/>
      <sheetName val="횡배수관토공수량"/>
      <sheetName val="정산내역서"/>
      <sheetName val="기초분물량표"/>
      <sheetName val="본사업"/>
      <sheetName val="세부내역"/>
      <sheetName val="소방 "/>
      <sheetName val="문학간접"/>
      <sheetName val="점수계산1-2"/>
      <sheetName val="조명시설"/>
      <sheetName val="기둥(원형)"/>
      <sheetName val="원가총괄"/>
      <sheetName val="KMT물량"/>
      <sheetName val="Inputs"/>
      <sheetName val="Cost Inputs"/>
      <sheetName val="순성토"/>
      <sheetName val="반응조"/>
      <sheetName val="DATE"/>
      <sheetName val="교량전기"/>
      <sheetName val="Summary Sheets"/>
      <sheetName val="Factor"/>
      <sheetName val="FORM-0"/>
      <sheetName val="범용개발순소요비용"/>
      <sheetName val="수전기기DATA"/>
      <sheetName val="재료비내역서"/>
      <sheetName val="전선 및 전선관"/>
      <sheetName val="내역서(전기)"/>
      <sheetName val="소야공정계획표"/>
      <sheetName val="공사비대비표B(토공)"/>
      <sheetName val="년도별시공"/>
      <sheetName val="수량산출서 갑지"/>
      <sheetName val="내역(설계)"/>
      <sheetName val="차수공개요"/>
      <sheetName val="총(철거)"/>
      <sheetName val="부대내역"/>
      <sheetName val="하조서"/>
      <sheetName val="항공측량노임단가"/>
      <sheetName val="예산서"/>
      <sheetName val="기타 정보통신공사"/>
      <sheetName val="여과지동"/>
      <sheetName val="기초자료"/>
      <sheetName val="LABTOTAL"/>
      <sheetName val="허용전류-IEC"/>
      <sheetName val="수량산출"/>
      <sheetName val="1단계"/>
      <sheetName val="견적의뢰"/>
      <sheetName val="상시"/>
      <sheetName val="2000.05"/>
      <sheetName val="케이블"/>
      <sheetName val="광산내역"/>
      <sheetName val="기초단가"/>
      <sheetName val="품셈TABLE"/>
      <sheetName val="직접경비호표"/>
      <sheetName val="내역_ver1.0"/>
      <sheetName val="건축개요"/>
      <sheetName val="원형1호맨홀토공수량"/>
      <sheetName val="단면 (2)"/>
      <sheetName val="내역을"/>
      <sheetName val="사다리"/>
      <sheetName val="내역갑지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배선DATA"/>
      <sheetName val="Condensing효율"/>
      <sheetName val="단가조사서"/>
      <sheetName val="준공내역(을)"/>
      <sheetName val="고시단가"/>
      <sheetName val="산출근거(9)"/>
      <sheetName val="교통대책내역"/>
      <sheetName val="토적"/>
      <sheetName val="부안일위"/>
      <sheetName val="공종코드"/>
      <sheetName val="2.단가산출서(2)"/>
      <sheetName val="품목"/>
      <sheetName val="토 적 표"/>
      <sheetName val="Sheet22"/>
      <sheetName val="공사개요"/>
      <sheetName val="맨홀수량산출"/>
      <sheetName val="내역총괄"/>
      <sheetName val="내역총괄2"/>
      <sheetName val="내역총괄3"/>
      <sheetName val="효성CB 1P기초"/>
      <sheetName val="Sheet1 (2)"/>
      <sheetName val="4차원가계산서"/>
      <sheetName val="일위대가(목록)"/>
      <sheetName val="재료비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1.설계조건"/>
      <sheetName val="일위대가(가설)"/>
      <sheetName val="기계경비"/>
      <sheetName val="실행"/>
      <sheetName val="표  지"/>
      <sheetName val="일위대가목록"/>
      <sheetName val="정부노임단가"/>
      <sheetName val="밸브설치"/>
      <sheetName val="0"/>
      <sheetName val="1공구원가계산서"/>
      <sheetName val="1공구산출내역서"/>
      <sheetName val="Sheet4"/>
      <sheetName val="전기일위목록"/>
      <sheetName val="工완성공사율"/>
      <sheetName val="물가시세"/>
      <sheetName val="GEN"/>
      <sheetName val="가설공사내역"/>
      <sheetName val="노무비"/>
      <sheetName val="공기압축기실"/>
      <sheetName val="COST "/>
      <sheetName val="검수고1-1층"/>
      <sheetName val="공사착공계"/>
      <sheetName val="오수공수량집계표"/>
      <sheetName val="청주(철골발주의뢰서)"/>
      <sheetName val="102역사"/>
      <sheetName val="콤보박스와 리스트박스의 연결"/>
      <sheetName val="내역서중"/>
      <sheetName val="현장경비"/>
      <sheetName val="성원계약"/>
      <sheetName val="#2_일위대가목록"/>
      <sheetName val="기초자료입력"/>
      <sheetName val="기타공"/>
      <sheetName val="투찰추정"/>
      <sheetName val="6차2회변경내역서"/>
      <sheetName val="단면가정"/>
      <sheetName val="9-1차이내역"/>
      <sheetName val="DATA 입력란"/>
      <sheetName val="총괄-1"/>
      <sheetName val="BOM"/>
      <sheetName val="2공구산출내역"/>
      <sheetName val="판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1.취수장"/>
      <sheetName val="실행내역서"/>
      <sheetName val="진주방향"/>
      <sheetName val="마산방향"/>
      <sheetName val="마산방향철근집계"/>
      <sheetName val="공정코드"/>
      <sheetName val="직공비"/>
      <sheetName val="용산1(해보)"/>
      <sheetName val="단면별연장"/>
      <sheetName val="교대(토공)"/>
      <sheetName val="제잡비"/>
      <sheetName val="내역표지"/>
      <sheetName val="실행철강하도"/>
      <sheetName val="말고개터널조명전압강하"/>
      <sheetName val="2000년1차"/>
      <sheetName val="2000전체분"/>
      <sheetName val="(원)기흥상갈"/>
      <sheetName val="일대-1"/>
      <sheetName val="국도접속 차도부수량"/>
      <sheetName val="전력"/>
      <sheetName val="원가계산"/>
      <sheetName val="건축공사 집계표"/>
      <sheetName val="골조"/>
      <sheetName val="효동"/>
      <sheetName val=" HIT-&gt;HMC 견적(3900)"/>
      <sheetName val="견적"/>
      <sheetName val="동해묵호1내역"/>
      <sheetName val="ABUT수량-A1"/>
      <sheetName val="3.자재비(총괄)"/>
      <sheetName val="현장관리비"/>
      <sheetName val="한일양산"/>
      <sheetName val="입적표"/>
      <sheetName val="내역서(중수)"/>
      <sheetName val="아산경희980422"/>
      <sheetName val="슬래브(유곡)"/>
      <sheetName val="교각별철근수량집계표"/>
      <sheetName val="VV보온LINK"/>
      <sheetName val="FIT보온LINK"/>
      <sheetName val="Data&amp;Result"/>
      <sheetName val="s"/>
      <sheetName val="6.콘덴서"/>
      <sheetName val="단가표"/>
      <sheetName val="노임단가 "/>
      <sheetName val="가설공사"/>
      <sheetName val="수량"/>
      <sheetName val="기준자료"/>
      <sheetName val="GI-LIST"/>
      <sheetName val="광혁기성"/>
      <sheetName val="대공종"/>
      <sheetName val="버스운행안내"/>
      <sheetName val="예방접종계획"/>
      <sheetName val="근태계획서"/>
      <sheetName val="접지수량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입사일"/>
      <sheetName val="1월"/>
      <sheetName val="삼성전기"/>
      <sheetName val="주식"/>
      <sheetName val="사급자재"/>
      <sheetName val="부하계산서"/>
      <sheetName val="당진1,2호기전선관설치및접지4차공사내역서-을지"/>
      <sheetName val="주요제품생산"/>
      <sheetName val="견적집계표"/>
      <sheetName val="재료집계"/>
      <sheetName val="조도계산서 (도서)"/>
      <sheetName val="6.관급자재조서"/>
      <sheetName val="장비가동"/>
      <sheetName val="토공사"/>
      <sheetName val="통계연보"/>
      <sheetName val="조명일위"/>
      <sheetName val="자판실행"/>
      <sheetName val="봉방동근생"/>
      <sheetName val="Customer Databas"/>
      <sheetName val="타공종이기"/>
      <sheetName val="대전-교대(A1-A2)"/>
      <sheetName val="수량산출내역1115"/>
      <sheetName val="총투입계"/>
      <sheetName val="일위목록"/>
      <sheetName val="관리노인정"/>
      <sheetName val="남양시작동자105노65기1.3화1.2"/>
      <sheetName val="연결임시"/>
      <sheetName val="부속동"/>
      <sheetName val="시멘트"/>
      <sheetName val="물가자료"/>
      <sheetName val="costing_FE"/>
      <sheetName val="costing_Misc"/>
      <sheetName val="자재대"/>
      <sheetName val="자재단가비교표"/>
      <sheetName val="MASTER"/>
      <sheetName val="기본가정"/>
      <sheetName val="Hours.CodeST"/>
      <sheetName val="RE9604"/>
      <sheetName val="별제권_정리담보권1"/>
      <sheetName val="인테리어내역"/>
      <sheetName val="대목"/>
      <sheetName val="시설물기초"/>
      <sheetName val="플랜트 설치"/>
      <sheetName val="input"/>
      <sheetName val="증감대비"/>
      <sheetName val="측량노임.재료.기재"/>
      <sheetName val="일위대가(건축)"/>
      <sheetName val="copy"/>
      <sheetName val="서식"/>
      <sheetName val="기성내역서표지"/>
      <sheetName val="Db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시화점실행"/>
      <sheetName val="기계내역"/>
      <sheetName val="시행후면적"/>
      <sheetName val="2.가정단면"/>
      <sheetName val="환율"/>
      <sheetName val="NYS"/>
      <sheetName val="COA-17"/>
      <sheetName val="C-18"/>
      <sheetName val="ELEC"/>
      <sheetName val="xxxxxx"/>
      <sheetName val="신길1동"/>
      <sheetName val="경영혁신본부"/>
      <sheetName val="95MAKER"/>
      <sheetName val="기본DATA"/>
      <sheetName val="영신토건물가변동"/>
      <sheetName val="MAIN_TABLE"/>
      <sheetName val="포장공자재집계표"/>
      <sheetName val="99총공사내역서"/>
      <sheetName val="찍기"/>
      <sheetName val="일위대가-1"/>
      <sheetName val="ms수량집계"/>
      <sheetName val="자재집계"/>
      <sheetName val="주요자재집계표"/>
      <sheetName val="토공총괄표"/>
      <sheetName val="공사원가"/>
      <sheetName val="COPING"/>
      <sheetName val="기둥(하중)"/>
      <sheetName val="PIPING"/>
      <sheetName val="일위대가 "/>
      <sheetName val="XL4Poppy"/>
      <sheetName val="노임단가 (2)"/>
      <sheetName val="봉양~조차장간고하개명(신설)"/>
      <sheetName val="T1"/>
      <sheetName val="토목"/>
      <sheetName val="기흥하도용"/>
      <sheetName val="적점"/>
      <sheetName val="배수장공사비명세서"/>
      <sheetName val="설직재-1"/>
      <sheetName val="제직재"/>
      <sheetName val="기계경비목록"/>
      <sheetName val="투찰내역"/>
      <sheetName val="수량분배표"/>
      <sheetName val="21301동"/>
      <sheetName val="비교1"/>
      <sheetName val="가감수량"/>
      <sheetName val="STORAGE"/>
      <sheetName val="명세서"/>
      <sheetName val="별첨1-2"/>
      <sheetName val="단위수량"/>
      <sheetName val="원가 계산서"/>
      <sheetName val="5공철탑검토표"/>
      <sheetName val="4공철탑검토"/>
      <sheetName val="기술부대조건"/>
      <sheetName val="계화배수"/>
      <sheetName val="품셈"/>
      <sheetName val="기본 상수"/>
      <sheetName val=" 총괄표"/>
      <sheetName val="제1호단위수량"/>
      <sheetName val="단가일람"/>
      <sheetName val="유기공정"/>
      <sheetName val="asd"/>
      <sheetName val="을"/>
      <sheetName val="MATRLDATA"/>
      <sheetName val="간접1"/>
      <sheetName val="공종구간"/>
      <sheetName val="일위"/>
      <sheetName val="각종양식"/>
      <sheetName val="접수부"/>
      <sheetName val="철근량 검토"/>
      <sheetName val="98수문일위"/>
      <sheetName val="주차구획선수량"/>
      <sheetName val="대림정보통신"/>
      <sheetName val="2.1중기사용목차"/>
      <sheetName val="공원2"/>
      <sheetName val="총물량표"/>
      <sheetName val="산출"/>
      <sheetName val="wall"/>
      <sheetName val="현장관리비참조"/>
      <sheetName val="경비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기본"/>
      <sheetName val="형강류 단가 CODE"/>
      <sheetName val="LF자재단가"/>
      <sheetName val="WORK-VOL"/>
      <sheetName val="95년12월말"/>
      <sheetName val="Project Brief"/>
      <sheetName val="설비공사"/>
      <sheetName val="빗물받이(910-510-410)"/>
      <sheetName val="BOX수량"/>
      <sheetName val="맨홀수량"/>
      <sheetName val="전신환매도율"/>
      <sheetName val="선로정수계산"/>
      <sheetName val="FAX"/>
      <sheetName val="내역서1"/>
      <sheetName val="영창26"/>
      <sheetName val="예산명세서"/>
      <sheetName val="TEST1"/>
      <sheetName val="Rate"/>
      <sheetName val="전장품(관리용)"/>
      <sheetName val="목차"/>
      <sheetName val="일위산출"/>
      <sheetName val="특별교실"/>
      <sheetName val="계약서"/>
      <sheetName val="교사기준면적(초등)"/>
      <sheetName val="하부철근수량"/>
      <sheetName val="CTEMCOST"/>
      <sheetName val="예산조서"/>
      <sheetName val="건축"/>
      <sheetName val="조건표"/>
      <sheetName val="터파기및재료"/>
      <sheetName val="조건표 (2)"/>
      <sheetName val="상-교대(A1-A2)"/>
      <sheetName val="a1.시중노임및물가시세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내역서 "/>
      <sheetName val="단가"/>
      <sheetName val="대로근거"/>
      <sheetName val="중로근거"/>
      <sheetName val="1.설계조건"/>
      <sheetName val="교각1"/>
      <sheetName val="ABUT수량-A1"/>
      <sheetName val="danga"/>
      <sheetName val="ilch"/>
      <sheetName val="철근단면적"/>
      <sheetName val="guard(mac)"/>
      <sheetName val="가도공"/>
      <sheetName val="견적990322"/>
      <sheetName val="기둥(원형)"/>
      <sheetName val="하도금액분계"/>
      <sheetName val="#REF"/>
      <sheetName val="원형맨홀수량"/>
      <sheetName val="산출근거"/>
      <sheetName val="단면가정"/>
      <sheetName val="입찰안"/>
      <sheetName val="DATA"/>
      <sheetName val="hvac(제어동)"/>
      <sheetName val="코드표"/>
      <sheetName val="구조물철거타공정이월"/>
      <sheetName val="대비"/>
      <sheetName val="내역서_"/>
      <sheetName val="CODE"/>
      <sheetName val="몰탈재료산출"/>
      <sheetName val="일위대가(가설)"/>
      <sheetName val="노임단가"/>
      <sheetName val="조작대(1연)"/>
      <sheetName val="토목"/>
      <sheetName val="70%"/>
      <sheetName val="참조"/>
      <sheetName val="분석"/>
      <sheetName val="8.PILE  (돌출)"/>
      <sheetName val="SLAB&quot;1&quot;"/>
      <sheetName val="합계금액"/>
      <sheetName val="DATE"/>
      <sheetName val="WVAL"/>
      <sheetName val="1"/>
      <sheetName val="Y-WORK"/>
      <sheetName val="ITEM"/>
      <sheetName val="용산1(해보)"/>
      <sheetName val="터파기및재료"/>
      <sheetName val="관리,공감"/>
      <sheetName val="업체별기성내역"/>
      <sheetName val="물량표S"/>
      <sheetName val="PAINT"/>
      <sheetName val="SUMMARY"/>
      <sheetName val="물량표"/>
      <sheetName val="물량표(신)"/>
      <sheetName val="노임이"/>
      <sheetName val="전기"/>
      <sheetName val="TEL"/>
      <sheetName val="물가자료"/>
      <sheetName val="단위수량"/>
      <sheetName val="9GNG운반"/>
      <sheetName val="자료"/>
      <sheetName val="식생블럭단위수량"/>
      <sheetName val="데이타"/>
      <sheetName val="Front"/>
      <sheetName val="wall"/>
      <sheetName val="Sheet1"/>
      <sheetName val="3.하중산정4.지지력"/>
      <sheetName val="표지 (2)"/>
      <sheetName val="sw1"/>
      <sheetName val="설계조건"/>
      <sheetName val="1,2,3,4,5단위수량"/>
      <sheetName val="방음벽기초(H=4m)"/>
      <sheetName val="본체"/>
      <sheetName val="대전21토목내역서"/>
      <sheetName val="송라터널총괄"/>
      <sheetName val="INPUT(덕도방향-시점)"/>
      <sheetName val="COPING"/>
      <sheetName val="input"/>
      <sheetName val="총괄표"/>
      <sheetName val="Macro(전선)"/>
      <sheetName val="hvac내역서(제어동)"/>
      <sheetName val="수량산출"/>
      <sheetName val="2호맨홀공제수량"/>
      <sheetName val="설명서 "/>
      <sheetName val="토공총괄집계"/>
      <sheetName val="가중치"/>
      <sheetName val="을"/>
      <sheetName val="Total"/>
      <sheetName val="지장물C"/>
      <sheetName val="TYPE-A"/>
      <sheetName val="수량BOQ"/>
      <sheetName val="노임"/>
      <sheetName val="Macro1"/>
      <sheetName val="일위대가표"/>
      <sheetName val="일위대가9803"/>
      <sheetName val="계화배수"/>
      <sheetName val="H-pile(298x299)"/>
      <sheetName val="H-pile(250x250)"/>
      <sheetName val="내역서"/>
      <sheetName val="갑지(추정)"/>
      <sheetName val="마산방향철근집계"/>
      <sheetName val="진주방향"/>
      <sheetName val="마산방향"/>
      <sheetName val="일위대가(계측기설치)"/>
      <sheetName val="한강운반비"/>
      <sheetName val="전체"/>
      <sheetName val="DATA 입력란"/>
      <sheetName val="CPM챠트"/>
      <sheetName val="설직재-1"/>
      <sheetName val="전기일위대가"/>
      <sheetName val="산출내역서집계표"/>
      <sheetName val="총집계"/>
      <sheetName val="BOX전기내역"/>
      <sheetName val="소운반"/>
      <sheetName val="자재단가"/>
      <sheetName val="설계예산"/>
      <sheetName val="연령현황"/>
      <sheetName val="1.설계기준"/>
      <sheetName val="설계내역서"/>
      <sheetName val="기기리스트"/>
      <sheetName val="철근량"/>
      <sheetName val="W3단면"/>
      <sheetName val="금액내역서"/>
      <sheetName val="안산기계장치"/>
      <sheetName val="원형1호맨홀토공수량"/>
      <sheetName val="주차구획선수량"/>
      <sheetName val="기계경비(시간당)"/>
      <sheetName val="램머"/>
      <sheetName val="6PILE  (돌출)"/>
      <sheetName val="3BL공동구 수량"/>
      <sheetName val="보온자재단가표"/>
      <sheetName val="우수공"/>
      <sheetName val="하수급견적대비"/>
      <sheetName val="가로등내역서"/>
      <sheetName val="내력서"/>
      <sheetName val="안정계산"/>
      <sheetName val="단면검토"/>
      <sheetName val="신규 수주분(사용자 정의)"/>
      <sheetName val="DATA2000"/>
      <sheetName val="역T형"/>
      <sheetName val="일반부표"/>
      <sheetName val="N賃率-職"/>
      <sheetName val="제직재"/>
      <sheetName val="제-노임"/>
      <sheetName val="단면 (2)"/>
      <sheetName val="품셈TABLE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식재인부"/>
      <sheetName val="세목전체"/>
      <sheetName val="20관리비율"/>
      <sheetName val="좌측"/>
      <sheetName val="플랜트 설치"/>
      <sheetName val="찍기"/>
      <sheetName val="정부노임단가"/>
      <sheetName val="견적조건"/>
      <sheetName val="개략"/>
      <sheetName val="WORK"/>
      <sheetName val="2.가정단면"/>
      <sheetName val="관경별우수관집계"/>
      <sheetName val="법면"/>
      <sheetName val="부대공"/>
      <sheetName val="구조물공"/>
      <sheetName val="중기일위대가"/>
      <sheetName val="포장공"/>
      <sheetName val="토공"/>
      <sheetName val="배수공1"/>
      <sheetName val="단가산출서1"/>
      <sheetName val="식재총괄"/>
      <sheetName val="내역표지"/>
      <sheetName val="CON포장수량"/>
      <sheetName val="CONUNIT"/>
      <sheetName val="종배수관(신)"/>
      <sheetName val="적용단위길이"/>
      <sheetName val="자료입력"/>
      <sheetName val="종배수관면벽신"/>
      <sheetName val="업무"/>
      <sheetName val="시설물기초"/>
      <sheetName val="수입"/>
      <sheetName val="조경"/>
      <sheetName val="SILICATE"/>
      <sheetName val="TB-내역서"/>
      <sheetName val="식재일위대가"/>
      <sheetName val="crude.SLAB RE-bar"/>
      <sheetName val="CRUDE RE-bar"/>
      <sheetName val="BID"/>
      <sheetName val="직공비"/>
      <sheetName val="공통가설"/>
      <sheetName val="총괄"/>
      <sheetName val="실행철강하도"/>
      <sheetName val="교대(A1)"/>
      <sheetName val="건축공사"/>
      <sheetName val="참조M"/>
      <sheetName val="개산공사비"/>
      <sheetName val="절취및터파기"/>
      <sheetName val="토공(우물통,기타) "/>
      <sheetName val="COMPARISON TABLE"/>
      <sheetName val="부대공Ⅱ"/>
      <sheetName val="내역"/>
      <sheetName val="토공총괄표"/>
      <sheetName val="차액보증"/>
      <sheetName val="공사비예산서(토목분)"/>
      <sheetName val="교각계산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1호맨홀토공"/>
      <sheetName val="CTEMCOST"/>
      <sheetName val="현장관리비"/>
      <sheetName val="지구단위계획"/>
      <sheetName val="99노임기준"/>
      <sheetName val="정렬"/>
      <sheetName val="손익분석"/>
      <sheetName val="일위대가(건축)"/>
      <sheetName val="Sheet2"/>
      <sheetName val="뚝토공"/>
      <sheetName val="inter"/>
      <sheetName val="수로단위수량"/>
      <sheetName val="기초일위"/>
      <sheetName val="수목단가"/>
      <sheetName val="시설수량표"/>
      <sheetName val="시설일위"/>
      <sheetName val="식재수량표"/>
      <sheetName val="식재일위"/>
      <sheetName val="1. 설계조건 2.단면가정 3. 하중계산"/>
      <sheetName val="Pier 3"/>
      <sheetName val="토목품셈"/>
      <sheetName val="신우"/>
      <sheetName val="내역및총괄"/>
      <sheetName val="토적계산서"/>
      <sheetName val="2.입력sheet"/>
      <sheetName val="M1"/>
      <sheetName val="슬래브"/>
      <sheetName val="(3.품질관리 시험 총괄표)"/>
      <sheetName val="옥룡잡비"/>
      <sheetName val="자재목록"/>
      <sheetName val="입력"/>
      <sheetName val="금융비용"/>
      <sheetName val="주경기-오배수"/>
      <sheetName val="견적대비"/>
      <sheetName val="단가조사서"/>
      <sheetName val="목차"/>
      <sheetName val="통영LNG입찰현황"/>
      <sheetName val="배수통관(좌)"/>
      <sheetName val="용수량(생활용수)"/>
      <sheetName val="맨홀수량"/>
      <sheetName val="토사(PE)"/>
      <sheetName val="공정별 수량산출서"/>
      <sheetName val="일반시방서"/>
      <sheetName val="갑지"/>
      <sheetName val="일위대가(조경)"/>
      <sheetName val="공사원가계산서"/>
      <sheetName val="수량집계"/>
      <sheetName val="자재 및 폐기물견적(2008)"/>
      <sheetName val="일위대가1"/>
      <sheetName val="우수관"/>
      <sheetName val="공량산출서"/>
      <sheetName val="수량집계표"/>
      <sheetName val="공종별수량집계"/>
      <sheetName val="BOILING검토"/>
      <sheetName val="시행후면적"/>
      <sheetName val="신표지1"/>
      <sheetName val="표  지"/>
      <sheetName val="1.우편집중내역서"/>
      <sheetName val="계단"/>
      <sheetName val="조명율표"/>
      <sheetName val="산근(PE,300)"/>
      <sheetName val="특2호하천산근"/>
      <sheetName val="특2호부관하천산근"/>
      <sheetName val="날개벽수량표"/>
      <sheetName val="덕전리"/>
      <sheetName val="2000용수잠관-수량집계"/>
      <sheetName val="총괄내역서"/>
      <sheetName val="음료실행"/>
      <sheetName val="98수문일위"/>
      <sheetName val="기자재비"/>
      <sheetName val="원형측구(B-type)"/>
      <sheetName val="Sheet1 (2)"/>
      <sheetName val="현장일반사항"/>
      <sheetName val="전력구구조물산근"/>
      <sheetName val="부하계산서"/>
      <sheetName val="기둥"/>
      <sheetName val="저판(버림100)"/>
      <sheetName val="단가(반정1교-원주)"/>
      <sheetName val="Sheet10"/>
      <sheetName val="MOTOR"/>
      <sheetName val="1TL종점(1)"/>
      <sheetName val="도로경계블럭연장조서"/>
      <sheetName val="상시"/>
      <sheetName val="지급자재"/>
      <sheetName val="토량1-1"/>
      <sheetName val="토목주소"/>
      <sheetName val="프랜트면허"/>
      <sheetName val="별표 "/>
      <sheetName val="단가조사-2"/>
      <sheetName val="VE절감"/>
      <sheetName val="2000년1차"/>
      <sheetName val="대비표"/>
      <sheetName val="물가시세표"/>
      <sheetName val="1.2.1 마루높이결정"/>
      <sheetName val="DIAPHRAGM"/>
      <sheetName val="상수도공-간지"/>
      <sheetName val="포장복구집계"/>
      <sheetName val="type-F"/>
      <sheetName val="SLIDES"/>
      <sheetName val="간선계산"/>
      <sheetName val="기초공"/>
      <sheetName val="기계시공"/>
      <sheetName val="XL4Poppy"/>
      <sheetName val="소업1교"/>
      <sheetName val="개요"/>
      <sheetName val="원하도급내역서(당초)"/>
      <sheetName val="PAD TR보호대기초"/>
      <sheetName val="가로등기초"/>
      <sheetName val="중기사용료산출근거"/>
      <sheetName val="단가 및 재료비"/>
      <sheetName val="수량산출근거"/>
      <sheetName val="견적서"/>
      <sheetName val="입찰보고"/>
      <sheetName val="방음벽기초"/>
      <sheetName val="유림골조"/>
      <sheetName val="웅진교-S2"/>
      <sheetName val="1062-X방향 "/>
      <sheetName val="보차도경계석"/>
      <sheetName val="맨홀수량산출"/>
      <sheetName val="단가일람"/>
      <sheetName val="단위량당중기"/>
      <sheetName val="관경"/>
      <sheetName val="토목내역"/>
      <sheetName val="시가지우회도로공내역서"/>
      <sheetName val="o현장경비"/>
      <sheetName val="현황산출서"/>
      <sheetName val="공구"/>
      <sheetName val="도장수량(하1)"/>
      <sheetName val="변경후-SHEET"/>
      <sheetName val="지주목시비량산출서"/>
      <sheetName val="단가조사"/>
      <sheetName val="UEC영화관본공사내역"/>
      <sheetName val="U-TYPE(1)"/>
      <sheetName val="A-4"/>
      <sheetName val="주형"/>
      <sheetName val="옹벽"/>
      <sheetName val="데리네이타현황"/>
      <sheetName val="인명부"/>
      <sheetName val="ACUNIT"/>
      <sheetName val="공사내역"/>
      <sheetName val="※참고자료※"/>
      <sheetName val="전력"/>
      <sheetName val="Sheet3"/>
      <sheetName val="대운산출"/>
      <sheetName val="세부내역"/>
      <sheetName val="소방현물"/>
      <sheetName val="BOX(1.5X1.5)"/>
      <sheetName val="품의"/>
      <sheetName val="설계명세"/>
      <sheetName val="횡배수관"/>
      <sheetName val="woo(mac)"/>
      <sheetName val="약품공급2"/>
      <sheetName val="2011.(4)"/>
      <sheetName val="거래처등록"/>
      <sheetName val="단가(1)"/>
      <sheetName val="원가계산서"/>
      <sheetName val=" 냉각수펌프"/>
      <sheetName val="Sheet5"/>
      <sheetName val="노무비계"/>
      <sheetName val="일위대가_호표"/>
      <sheetName val="일위대가_호표 (계약)"/>
      <sheetName val="COL"/>
      <sheetName val="설계변경원가계산총괄표"/>
      <sheetName val="간지9)"/>
      <sheetName val="재집"/>
      <sheetName val="직재"/>
      <sheetName val="2. 공원조도"/>
      <sheetName val="수목표준대가"/>
      <sheetName val="석축"/>
      <sheetName val="COPING-1"/>
      <sheetName val="역T형교대-2수량"/>
      <sheetName val="단가대비표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spiral"/>
      <sheetName val="ENE-CAL 1"/>
      <sheetName val="기둥(하중)"/>
      <sheetName val="원가입력"/>
      <sheetName val="기계내역"/>
      <sheetName val="배수공BOQ"/>
      <sheetName val="산근목록"/>
      <sheetName val="일반공사"/>
      <sheetName val="설계기준"/>
      <sheetName val="설계예산서"/>
      <sheetName val="PD-5(직선)"/>
      <sheetName val="바닥판(1)"/>
      <sheetName val="P3"/>
      <sheetName val="7.PILE  (돌출)"/>
      <sheetName val="기안"/>
      <sheetName val="전선 및 전선관"/>
      <sheetName val="시선유도표지집계표"/>
      <sheetName val="증감내역서"/>
      <sheetName val="WEON"/>
      <sheetName val="차선도색현황"/>
      <sheetName val="산근"/>
      <sheetName val="하중"/>
      <sheetName val="지급자재조서"/>
      <sheetName val="각사별공사비분개 "/>
      <sheetName val="기계경비일람"/>
      <sheetName val="실행대비"/>
      <sheetName val="단면 _2_"/>
      <sheetName val="별총"/>
      <sheetName val="배수내역"/>
      <sheetName val="공내역"/>
      <sheetName val="전차선로 물량표"/>
      <sheetName val="날개벽(시점좌측)"/>
      <sheetName val="갑지1"/>
      <sheetName val="&lt;목록&gt;"/>
      <sheetName val="BID9697"/>
      <sheetName val="Sheet15"/>
      <sheetName val="6호기"/>
      <sheetName val="주식"/>
      <sheetName val="집계표(육상)"/>
      <sheetName val="조건표"/>
      <sheetName val="Baby일위대가"/>
      <sheetName val="터널구조물산근"/>
      <sheetName val="11.자재단가"/>
      <sheetName val="내역서(전기)"/>
      <sheetName val="수지예산"/>
      <sheetName val="예정(3)"/>
      <sheetName val="설계기준 및 하중계산"/>
      <sheetName val="-몰탈콘크리트"/>
      <sheetName val="sheeet2"/>
      <sheetName val="코드"/>
      <sheetName val="공사현황"/>
      <sheetName val="대림경상68억"/>
      <sheetName val="예산대비"/>
      <sheetName val="배수공"/>
      <sheetName val="수정내역서"/>
      <sheetName val="예산작성기준(전기)"/>
      <sheetName val="Model"/>
      <sheetName val="CONSTRUCTION COMPONENT"/>
      <sheetName val="공사비산출내역"/>
      <sheetName val="접속 SLAB,BRACKET 설계"/>
      <sheetName val="2000전체분"/>
      <sheetName val="집계"/>
      <sheetName val="수량산출서 갑지"/>
      <sheetName val="포장물량집계"/>
      <sheetName val="은행"/>
      <sheetName val="Dike for 49T03 &amp; 49T04"/>
      <sheetName val="Dike for 49T02, 05~07, 19 (1)"/>
      <sheetName val="예상"/>
      <sheetName val="0226"/>
      <sheetName val="주요자재집계표"/>
      <sheetName val="날개벽"/>
      <sheetName val="2002년12월"/>
      <sheetName val="통합"/>
      <sheetName val="맨홀평균높이"/>
      <sheetName val="결과조달"/>
      <sheetName val="상승요인분석"/>
      <sheetName val="유림총괄"/>
      <sheetName val="기계경비"/>
      <sheetName val="포장직선구간"/>
      <sheetName val="인천제철"/>
      <sheetName val="재료"/>
      <sheetName val="대정2공구"/>
      <sheetName val="역T형(H=6.0) (2)"/>
      <sheetName val="중기집계"/>
      <sheetName val="단가산출"/>
      <sheetName val="2공구산출내역"/>
      <sheetName val="슬래브(유곡)"/>
      <sheetName val="입력시트"/>
      <sheetName val="계산서(곡선부)"/>
      <sheetName val="-치수표(곡선부)"/>
      <sheetName val="설정"/>
      <sheetName val="품셈총괄표"/>
      <sheetName val="FOOTING단면력"/>
      <sheetName val="GAEYO"/>
      <sheetName val="SUMDO"/>
      <sheetName val="ENDDO"/>
      <sheetName val="PLDB"/>
      <sheetName val="AAA"/>
      <sheetName val="M-HOUR"/>
      <sheetName val="공기"/>
      <sheetName val="00000"/>
      <sheetName val="추정공사비_산출내역1.xlsx"/>
      <sheetName val="(A)내역서"/>
      <sheetName val="M_DB"/>
      <sheetName val="TYPE"/>
      <sheetName val="costing_FE"/>
      <sheetName val="공종집계"/>
      <sheetName val="3CHBDC"/>
      <sheetName val="사급자재"/>
      <sheetName val="CAT_5"/>
      <sheetName val="간접비내역-1"/>
      <sheetName val="내역(전체)"/>
      <sheetName val="가정급수관"/>
      <sheetName val="국공유지및사유지"/>
      <sheetName val="준검 내역서"/>
      <sheetName val="ASP"/>
      <sheetName val="실행"/>
      <sheetName val="예산내역서"/>
      <sheetName val="평균터파기"/>
      <sheetName val="경산"/>
      <sheetName val="배수철근"/>
      <sheetName val="부속동"/>
      <sheetName val="변화치수"/>
      <sheetName val="밸브설치"/>
      <sheetName val="2000년하반기"/>
      <sheetName val="Sheet6"/>
      <sheetName val="북방3터널"/>
      <sheetName val="견적대비 견적서"/>
      <sheetName val="화단 철거"/>
      <sheetName val="DESCRIPTION"/>
      <sheetName val="BOX-1515"/>
      <sheetName val="BOX-1510"/>
      <sheetName val="1호-아(오)0.4"/>
      <sheetName val="중기비"/>
      <sheetName val="CABLE SIZE-3"/>
      <sheetName val="대치판정"/>
      <sheetName val="전계가"/>
      <sheetName val="인건비"/>
      <sheetName val="측구공"/>
      <sheetName val="중동공구"/>
      <sheetName val="입력값"/>
      <sheetName val="소비자가"/>
      <sheetName val="기초(중마오수)"/>
      <sheetName val="옥내아파트(전기)"/>
      <sheetName val="장비사양"/>
      <sheetName val="빙장비사양"/>
      <sheetName val="Tables"/>
      <sheetName val="공통부대비"/>
      <sheetName val="우수"/>
      <sheetName val="음봉방향"/>
      <sheetName val="결재갑지"/>
      <sheetName val="건축집계"/>
      <sheetName val="BOQ"/>
      <sheetName val="Sheet16"/>
      <sheetName val="부하"/>
      <sheetName val="APT"/>
      <sheetName val="Sheet14"/>
      <sheetName val="Sheet13"/>
      <sheetName val="최적단면"/>
      <sheetName val="세부내역서"/>
      <sheetName val="6공구(당초)"/>
      <sheetName val="CAL"/>
      <sheetName val="도"/>
      <sheetName val="wk prgs"/>
      <sheetName val="Berm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맨홀토공수량"/>
      <sheetName val="IMPEADENCE MAP 취수장"/>
      <sheetName val="관로토공"/>
      <sheetName val="명세서"/>
      <sheetName val="기본DATA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1"/>
      <sheetName val="DATA1"/>
      <sheetName val="Y-WORK"/>
      <sheetName val="내역서"/>
      <sheetName val="철거산출근거"/>
      <sheetName val="DATA"/>
      <sheetName val="수량산출"/>
      <sheetName val="을"/>
      <sheetName val="간선계산"/>
      <sheetName val="인건-측정"/>
      <sheetName val="제직재"/>
      <sheetName val="설직재-1"/>
      <sheetName val="제-노임"/>
      <sheetName val="손익분석"/>
      <sheetName val="NEYOK"/>
      <sheetName val="ELEC2"/>
      <sheetName val="노임"/>
      <sheetName val="신우"/>
      <sheetName val="단가산출2"/>
      <sheetName val="hvac(제어동)"/>
      <sheetName val="내역서1"/>
      <sheetName val="내역총괄표"/>
      <sheetName val="견적990322"/>
      <sheetName val="일위목록"/>
      <sheetName val="FB25JN"/>
      <sheetName val="밸브설치"/>
      <sheetName val="계산근거"/>
      <sheetName val="TONG HOP VL-NC TT"/>
      <sheetName val="CHITIET VL-NC-TT -1p"/>
      <sheetName val="TDTKP1"/>
      <sheetName val="KPVC-BD "/>
      <sheetName val="dongia (2)"/>
      <sheetName val="LOAD-46"/>
      <sheetName val="현장지지물물량"/>
      <sheetName val="터파기및재료"/>
      <sheetName val="견적대비 견적서"/>
      <sheetName val="dt0301"/>
      <sheetName val="dtt0301"/>
      <sheetName val="내역(전체)"/>
      <sheetName val="말뚝지지력산정"/>
      <sheetName val="Data Base"/>
      <sheetName val="일위대가"/>
      <sheetName val="대치판정"/>
      <sheetName val="노임단가"/>
      <sheetName val="일집"/>
      <sheetName val="일위"/>
      <sheetName val="입찰안"/>
      <sheetName val="CABdata"/>
      <sheetName val="WORK"/>
      <sheetName val="단락전류-A"/>
      <sheetName val="예산내역서"/>
      <sheetName val="설계예산서"/>
      <sheetName val="Macro(전선)"/>
      <sheetName val="단가"/>
      <sheetName val="견적서"/>
      <sheetName val="참조"/>
      <sheetName val="Sheet4"/>
      <sheetName val="GM 3차 대우견적(NS)"/>
      <sheetName val="2,3차견적제출(NS)"/>
      <sheetName val="도체종-상수표"/>
      <sheetName val="XXXXXX"/>
      <sheetName val="총괄표"/>
      <sheetName val="단가표"/>
      <sheetName val="sw1"/>
      <sheetName val="Total"/>
      <sheetName val="자료"/>
      <sheetName val="Y_WORK"/>
      <sheetName val="전등"/>
      <sheetName val="배선DATA"/>
      <sheetName val="E01-02(EV-1-LBS)"/>
      <sheetName val="총괄내역서"/>
      <sheetName val="내역"/>
      <sheetName val="간선"/>
    </sheetNames>
    <sheetDataSet>
      <sheetData sheetId="0"/>
      <sheetData sheetId="1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단가"/>
      <sheetName val="단가조사"/>
      <sheetName val="노임"/>
      <sheetName val="일위목록"/>
      <sheetName val="요율"/>
      <sheetName val="BID"/>
      <sheetName val="A갑지"/>
      <sheetName val="G.R300경비"/>
      <sheetName val="4-7.중앙전기실(노임단가)"/>
      <sheetName val="wall"/>
      <sheetName val="Front"/>
      <sheetName val="터널조도"/>
      <sheetName val="단위일위"/>
      <sheetName val="경산"/>
      <sheetName val="내역서"/>
      <sheetName val="7단가"/>
      <sheetName val="ILLU"/>
      <sheetName val="코드표"/>
      <sheetName val="일위대가"/>
      <sheetName val="증감대비"/>
      <sheetName val="수목표준대가"/>
      <sheetName val="건축내역"/>
      <sheetName val="을"/>
      <sheetName val="???"/>
      <sheetName val="기성내역서표지"/>
      <sheetName val="토사(PE)"/>
      <sheetName val="EQ-R1"/>
      <sheetName val="Y-WORK"/>
      <sheetName val="노무비"/>
      <sheetName val="인건비"/>
      <sheetName val="ⴭⴭⴭⴭⴭ"/>
      <sheetName val="BQ(실행)"/>
      <sheetName val="건축"/>
      <sheetName val="식재가격"/>
      <sheetName val="식재총괄"/>
      <sheetName val="9509"/>
      <sheetName val="비탈면보호공수량산출"/>
      <sheetName val="EACT10"/>
      <sheetName val="설비"/>
      <sheetName val="사급자재"/>
      <sheetName val="LIST"/>
      <sheetName val="WORK"/>
      <sheetName val="조도계산"/>
      <sheetName val="전기"/>
      <sheetName val="담장산출"/>
      <sheetName val="인건비 "/>
      <sheetName val="DATE"/>
      <sheetName val="#REF"/>
      <sheetName val="COST"/>
      <sheetName val="점수계산1-2"/>
      <sheetName val="기계경비(시간당)"/>
      <sheetName val="램머"/>
      <sheetName val="전기일위대가"/>
      <sheetName val="COVER"/>
      <sheetName val="NEGO"/>
      <sheetName val="TEL"/>
      <sheetName val="입찰안"/>
      <sheetName val="I一般比"/>
      <sheetName val="N賃率-職"/>
      <sheetName val="Sheet3"/>
      <sheetName val="대비"/>
      <sheetName val="내역"/>
      <sheetName val="File_관급"/>
      <sheetName val="공정집계"/>
      <sheetName val="직노"/>
      <sheetName val="COPING"/>
      <sheetName val="전산망"/>
      <sheetName val="MOTOR"/>
      <sheetName val="CABdata"/>
      <sheetName val="냉천부속동"/>
      <sheetName val="비교1"/>
      <sheetName val="calculation"/>
      <sheetName val="공통가설"/>
      <sheetName val="Customer Databas"/>
      <sheetName val="96노임기준"/>
      <sheetName val="INFO"/>
      <sheetName val="종배수관면벽신"/>
      <sheetName val="적용단위길이"/>
      <sheetName val="설계명세서"/>
      <sheetName val="변압기 및 발전기 용량"/>
      <sheetName val="1단계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11.1 단면hwp"/>
      <sheetName val="설계조건"/>
      <sheetName val="안정계산"/>
      <sheetName val="단면검토"/>
      <sheetName val="진주방향"/>
      <sheetName val="노임9월"/>
      <sheetName val="무산소조"/>
      <sheetName val="기계경비"/>
      <sheetName val="일반자재"/>
      <sheetName val="배수공"/>
      <sheetName val="자료"/>
      <sheetName val="단락전류-A"/>
      <sheetName val="단가비교"/>
      <sheetName val="b_balju_cho"/>
      <sheetName val="경비_원본"/>
      <sheetName val="수량-가로등"/>
      <sheetName val="도급"/>
      <sheetName val="집계표"/>
      <sheetName val="설비내역서"/>
      <sheetName val="건축내역서"/>
      <sheetName val="전기내역서"/>
      <sheetName val="남양주부대"/>
      <sheetName val="수안보-MBR1"/>
      <sheetName val="데리네이타현황"/>
      <sheetName val="공주-교대(A1)"/>
      <sheetName val="소비자가"/>
      <sheetName val="단가 "/>
      <sheetName val="일위총괄표"/>
      <sheetName val="NEYOK"/>
      <sheetName val="일위대가목차"/>
      <sheetName val="°æ»ê"/>
      <sheetName val="자재단가"/>
      <sheetName val="첨부1"/>
      <sheetName val="단가"/>
      <sheetName val="터파기및재료"/>
      <sheetName val="자재"/>
      <sheetName val="토공계산서(부체도로)"/>
      <sheetName val="산업"/>
      <sheetName val="AS복구"/>
      <sheetName val="중기터파기"/>
      <sheetName val="변수값"/>
      <sheetName val="중기상차"/>
      <sheetName val="단가산출"/>
      <sheetName val="예산명세서"/>
      <sheetName val="자료입력"/>
      <sheetName val="시중노임(공사)"/>
      <sheetName val="일위집계(기존)"/>
      <sheetName val="산수배수"/>
      <sheetName val="내역서(기계)"/>
      <sheetName val="토목"/>
      <sheetName val="노단"/>
      <sheetName val="수량인공"/>
      <sheetName val="CATCH BASIN"/>
      <sheetName val="SLAB&quot;1&quot;"/>
      <sheetName val="인부노임"/>
      <sheetName val="DATA 입력부"/>
      <sheetName val="6호기"/>
      <sheetName val="1차 내역서"/>
      <sheetName val="01상노임"/>
      <sheetName val="MATERIAL"/>
      <sheetName val="원가계산서"/>
      <sheetName val="제품"/>
      <sheetName val="맨홀수량산출"/>
      <sheetName val="수량산출서"/>
      <sheetName val="하수급견적대비"/>
      <sheetName val="1-1"/>
      <sheetName val="건축집계표"/>
      <sheetName val="노무"/>
      <sheetName val="b_balju"/>
      <sheetName val="전기산출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자동차폐수처리장"/>
      <sheetName val="옹벽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손익분석"/>
      <sheetName val="1.설계조건"/>
      <sheetName val="제잡비 산출내역(실적공사비)"/>
      <sheetName val="내역서(총)"/>
      <sheetName val="일위대가(가설)"/>
      <sheetName val="교각1"/>
      <sheetName val="2.냉난방설비공사"/>
      <sheetName val="7.자동제어공사"/>
      <sheetName val="제잡비1"/>
      <sheetName val="단가산출2"/>
      <sheetName val="단가 및 재료비"/>
      <sheetName val="단가산출1"/>
      <sheetName val="산출근거"/>
      <sheetName val="날개벽"/>
      <sheetName val="횡배수관"/>
      <sheetName val="공종구간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세부내역"/>
      <sheetName val="단 box"/>
      <sheetName val="수량산출"/>
      <sheetName val="부대대비"/>
      <sheetName val="냉연집계"/>
      <sheetName val="기둥(원형)"/>
      <sheetName val="단면 (2)"/>
      <sheetName val="Imp-Data"/>
      <sheetName val="조건표"/>
      <sheetName val="DESIGN CRITERIA"/>
      <sheetName val="노무비 "/>
      <sheetName val="일위집계"/>
      <sheetName val="부하계산"/>
      <sheetName val="내부부하"/>
      <sheetName val="재집"/>
      <sheetName val="직재"/>
      <sheetName val="견적을지"/>
      <sheetName val="개소별수량산출"/>
      <sheetName val="기계경비산출기준"/>
      <sheetName val="TRE TABLE"/>
      <sheetName val="ASEM내역"/>
      <sheetName val="2경간"/>
      <sheetName val="일위대가표"/>
      <sheetName val="플랜트 설치"/>
      <sheetName val="갑지(추정)"/>
      <sheetName val="금융비용"/>
      <sheetName val="건축내역(도급)"/>
      <sheetName val="우수토적(진입도로)"/>
      <sheetName val="3.하중산정4.지지력"/>
      <sheetName val="관로내역원"/>
      <sheetName val="갑지"/>
      <sheetName val="건축(충일분)"/>
      <sheetName val="금액집계"/>
      <sheetName val="부하계산서"/>
      <sheetName val="재료비"/>
      <sheetName val="수목데이타 "/>
      <sheetName val="예정(3)"/>
      <sheetName val="동원(3)"/>
      <sheetName val="예산변경사항"/>
      <sheetName val="현장관리비"/>
      <sheetName val="옹벽기초자료"/>
      <sheetName val="현황산출서"/>
      <sheetName val="전장품(관리용)"/>
      <sheetName val="공통가설비"/>
      <sheetName val="자재단가-1"/>
      <sheetName val="단가대비"/>
      <sheetName val="일위대가(건축)"/>
      <sheetName val="공종목록표"/>
      <sheetName val="실행내역 "/>
      <sheetName val="도급정산"/>
      <sheetName val="관급"/>
      <sheetName val="토공1"/>
      <sheetName val="6PILE  (돌출)"/>
      <sheetName val="토목주소"/>
      <sheetName val="TB-내역서"/>
      <sheetName val="전체현황"/>
      <sheetName val="첨부파일"/>
      <sheetName val="신규 수주분(사용자 정의)"/>
      <sheetName val="비용"/>
      <sheetName val="차수"/>
      <sheetName val="시설물"/>
      <sheetName val="식재출력용"/>
      <sheetName val="식재"/>
      <sheetName val="유지관리"/>
      <sheetName val="월별손익"/>
      <sheetName val="일위대가 (100%)"/>
      <sheetName val="실적원가"/>
      <sheetName val="일위목차"/>
      <sheetName val="총괄표"/>
      <sheetName val="인공산출"/>
      <sheetName val="부대내역"/>
      <sheetName val="말고개터널조명전압강하"/>
      <sheetName val="WEIGHT LIST"/>
      <sheetName val="POL6차-PIPING"/>
      <sheetName val="산#2-1 (2)"/>
      <sheetName val="산#3-1"/>
      <sheetName val="단가비교표"/>
      <sheetName val="말뚝지지력산정"/>
      <sheetName val="공통가설공사"/>
      <sheetName val="정부노임단가"/>
      <sheetName val="기초일위"/>
      <sheetName val="시설일위"/>
      <sheetName val="조명일위"/>
      <sheetName val="소총괄표1"/>
      <sheetName val="견적업체"/>
      <sheetName val="제출내역 (2)"/>
      <sheetName val="과천MAIN"/>
      <sheetName val="교대시점"/>
      <sheetName val="간선계산"/>
      <sheetName val="중기조종사 단위단가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Macro(전선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4동급수"/>
      <sheetName val="방송일위대가"/>
      <sheetName val="3련 BOX"/>
      <sheetName val="남대문빌딩"/>
      <sheetName val="기본일위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2001년 건설노임"/>
      <sheetName val="공조기"/>
      <sheetName val="계수시트"/>
      <sheetName val="XL4Poppy"/>
      <sheetName val="2004,상노임"/>
      <sheetName val="자단"/>
      <sheetName val="을지"/>
      <sheetName val="Manual Valve List"/>
      <sheetName val="설계내역(2001)"/>
      <sheetName val="dt0301"/>
      <sheetName val="dtt0301"/>
      <sheetName val="원가계산서 "/>
      <sheetName val="2. 공원조도(전통공원)"/>
      <sheetName val="DATA(광속)"/>
      <sheetName val="상반기손익차2총괄"/>
      <sheetName val="배선DATA"/>
      <sheetName val="전동기DATA"/>
      <sheetName val="투찰(하수)"/>
      <sheetName val="자재단가비교표"/>
      <sheetName val="1.동력공사"/>
      <sheetName val="중기사용료산출근거"/>
      <sheetName val="콘크리트타설입력"/>
      <sheetName val="레미콘입고현황"/>
      <sheetName val="예산M2"/>
      <sheetName val="수량집계"/>
      <sheetName val="총괄집계표"/>
      <sheetName val="102역사"/>
      <sheetName val="Sheet9"/>
      <sheetName val="발전기"/>
      <sheetName val="각종장비전압강하계산"/>
      <sheetName val="공내역서"/>
      <sheetName val="아스.노면절삭"/>
      <sheetName val="Sheet15"/>
      <sheetName val="1"/>
      <sheetName val="6. 직접경비"/>
      <sheetName val="대운반(신설-관급)"/>
      <sheetName val="고창터널(고창방향)"/>
      <sheetName val="22-2M단"/>
      <sheetName val="22-1소단"/>
      <sheetName val="일위"/>
      <sheetName val="자재단가표"/>
      <sheetName val="비목군단가비교표"/>
      <sheetName val="교각계산"/>
      <sheetName val="G_R300경비"/>
      <sheetName val="단가_"/>
      <sheetName val="4-7_중앙전기실(노임단가)"/>
      <sheetName val="성곽내역서"/>
      <sheetName val="안정검토"/>
      <sheetName val="발주설계서(당초)"/>
      <sheetName val="기초자료"/>
      <sheetName val="INPUT(덕도방향-시점)"/>
      <sheetName val="기자재대비표"/>
      <sheetName val="시설물일위"/>
      <sheetName val="input"/>
      <sheetName val="NEWDRAW"/>
      <sheetName val="지급자재"/>
      <sheetName val="평가데이터"/>
      <sheetName val="토공유동표"/>
      <sheetName val="연결임시"/>
      <sheetName val="비용display"/>
      <sheetName val="Total"/>
      <sheetName val="guard(mac)"/>
      <sheetName val="노임단"/>
      <sheetName val="부대공"/>
      <sheetName val="운반공"/>
      <sheetName val="자재단"/>
      <sheetName val="장비단"/>
      <sheetName val="물가"/>
      <sheetName val="내역(2000년)"/>
      <sheetName val="일위노임단가"/>
      <sheetName val="h-013211-2"/>
      <sheetName val="type-F"/>
      <sheetName val="문산방향-교대(A2)"/>
      <sheetName val="2000,9월 일위"/>
      <sheetName val="쌍송교"/>
      <sheetName val="실행내역서 "/>
      <sheetName val="Sheet5"/>
      <sheetName val="차도조도계산"/>
      <sheetName val="설변물량"/>
      <sheetName val="본부소개"/>
      <sheetName val="36단가"/>
      <sheetName val="36수량"/>
      <sheetName val="2010노임(공사)"/>
      <sheetName val="조명시설"/>
      <sheetName val="내역서2안"/>
      <sheetName val="품셈표"/>
      <sheetName val="8.2TON"/>
      <sheetName val="견"/>
      <sheetName val="전직종(노임단가)"/>
      <sheetName val="견적"/>
      <sheetName val="목록1"/>
      <sheetName val="목록2"/>
      <sheetName val="중기"/>
      <sheetName val="총괄내역서"/>
      <sheetName val="관접합및부설"/>
      <sheetName val="기둥"/>
      <sheetName val="저판(버림100)"/>
      <sheetName val="건축원가계산서"/>
      <sheetName val="노임단가표"/>
      <sheetName val="단가조사서"/>
      <sheetName val="DATA1"/>
      <sheetName val="난간벽단위"/>
      <sheetName val="AC포장수량"/>
      <sheetName val="_x0000_pY&lt;u_x0000__x0000__x0000__x0000__x0000__x0000__x0000__x0000_ô+_x001f__x0000_I}0_x0012__x0004__x0000__x0000__x0001_"/>
      <sheetName val="공량산출서"/>
      <sheetName val="일위산출"/>
      <sheetName val="지주토목내역서"/>
      <sheetName val="TYPE-A"/>
      <sheetName val="백암비스타내역"/>
      <sheetName val="__MAIN"/>
      <sheetName val="경비2내역"/>
      <sheetName val="배수장토목공사비"/>
      <sheetName val="공내역"/>
      <sheetName val="000000"/>
      <sheetName val="2_냉난방설비공사"/>
      <sheetName val="간선"/>
      <sheetName val="전기자료"/>
      <sheetName val="Sheet10"/>
      <sheetName val="Sheet14"/>
      <sheetName val="Sheet13"/>
      <sheetName val="SIL98"/>
      <sheetName val="ABUT수량-A1"/>
      <sheetName val="협조전"/>
      <sheetName val="배수장공사비명세서"/>
      <sheetName val="식재인부"/>
      <sheetName val="10.공통-노임단가"/>
      <sheetName val="교각별수량"/>
      <sheetName val="danga"/>
      <sheetName val="ilch"/>
      <sheetName val="돈암사업"/>
      <sheetName val="예산M12A"/>
      <sheetName val="95WBS"/>
      <sheetName val="철콘공사"/>
      <sheetName val="IN"/>
      <sheetName val="단가표"/>
      <sheetName val="소업1교"/>
      <sheetName val="납부서"/>
      <sheetName val="금광1터널"/>
      <sheetName val="총괄"/>
      <sheetName val="효성CB 1P기초"/>
      <sheetName val="현장경비"/>
      <sheetName val="견적990322"/>
      <sheetName val="YM-IL1"/>
      <sheetName val="단면가정"/>
      <sheetName val="제경비율"/>
      <sheetName val="BSD (2)"/>
      <sheetName val="첨부1-1"/>
      <sheetName val="내역표지"/>
      <sheetName val="부하"/>
      <sheetName val="ITEM"/>
      <sheetName val="토공"/>
      <sheetName val="상부공"/>
      <sheetName val="총 괄 표"/>
      <sheetName val="산근1"/>
      <sheetName val="참고 1"/>
      <sheetName val="기계내역"/>
      <sheetName val="공사설명서"/>
      <sheetName val="공사계획서"/>
      <sheetName val="총2000실2000연"/>
      <sheetName val="내2"/>
      <sheetName val="원가"/>
      <sheetName val="Noname 1"/>
      <sheetName val="통합"/>
      <sheetName val="철콘-부대"/>
      <sheetName val="원형맨홀수량"/>
      <sheetName val="기초공"/>
      <sheetName val="Macro(차단기)"/>
      <sheetName val="남양구조시험동"/>
      <sheetName val="공사원가계산서"/>
      <sheetName val="JUCKEYK"/>
      <sheetName val="순공사비"/>
      <sheetName val="단"/>
      <sheetName val="일위대가표(무)"/>
      <sheetName val="일위대가산출기초"/>
      <sheetName val="G_R300경비1"/>
      <sheetName val="4-7_중앙전기실(노임단가)1"/>
      <sheetName val="토공2"/>
      <sheetName val="구조물토공1"/>
      <sheetName val="토공3"/>
      <sheetName val="계산근거"/>
      <sheetName val="ZONE.1"/>
      <sheetName val="TOTAL3"/>
      <sheetName val="기본"/>
      <sheetName val="총투입계"/>
      <sheetName val="C3"/>
      <sheetName val="KMT물량"/>
      <sheetName val="일위대가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실행철강하도"/>
      <sheetName val="작성"/>
      <sheetName val="갈현동"/>
      <sheetName val="2"/>
      <sheetName val="WO"/>
      <sheetName val="참고자료"/>
      <sheetName val="노임목록"/>
      <sheetName val="자재목록"/>
      <sheetName val="중기목록"/>
      <sheetName val="토공(우물통,기타) "/>
      <sheetName val="토공사"/>
      <sheetName val="공량예산"/>
      <sheetName val="역T형옹벽단위수량"/>
      <sheetName val="부하LOAD"/>
      <sheetName val="TOTAL_BOQ"/>
      <sheetName val="일위대가(1)"/>
      <sheetName val="정산노무"/>
      <sheetName val="정산재료"/>
      <sheetName val="SP"/>
      <sheetName val="가도공"/>
      <sheetName val="남양시작동자105노65기1.3화1.2"/>
      <sheetName val="견적집계표"/>
      <sheetName val="1호인버트수량"/>
      <sheetName val="Macro1"/>
      <sheetName val="단가조건(02년)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데이타"/>
      <sheetName val="DATA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BQ"/>
      <sheetName val="전기일위대가"/>
      <sheetName val="DATA"/>
      <sheetName val="3BL공동구 수량"/>
      <sheetName val="오산갈곳"/>
      <sheetName val="ilch"/>
      <sheetName val="WORK"/>
      <sheetName val="기계내역"/>
      <sheetName val="단면(RW1)"/>
      <sheetName val="단가"/>
      <sheetName val="시설물일위"/>
      <sheetName val="소비자가"/>
      <sheetName val="일위대가목록"/>
      <sheetName val="IMP(MAIN)"/>
      <sheetName val="IMP (REACTOR)"/>
      <sheetName val="설계조건"/>
      <sheetName val="날개벽(TYPE3)"/>
      <sheetName val="IP좌표"/>
      <sheetName val="비교표"/>
      <sheetName val="A-4"/>
      <sheetName val="맨홀수량집계"/>
      <sheetName val="차액보증"/>
      <sheetName val="일위대가"/>
      <sheetName val="YES"/>
      <sheetName val="토목내역"/>
      <sheetName val="수량산출"/>
      <sheetName val="경비2내역"/>
      <sheetName val="계산근거"/>
      <sheetName val="내역서"/>
      <sheetName val="Sheet4"/>
      <sheetName val="Macro(전선)"/>
      <sheetName val="데이타"/>
      <sheetName val="남양시작동자105노65기1.3화1.2"/>
      <sheetName val="I一般比"/>
      <sheetName val="교각계산"/>
      <sheetName val="부대내역"/>
      <sheetName val="안정계산"/>
      <sheetName val="단면검토"/>
      <sheetName val="단면가정"/>
      <sheetName val="현장관리비내역서"/>
      <sheetName val="SORCE1"/>
      <sheetName val="가시설단위수량"/>
      <sheetName val="포장복구집계"/>
      <sheetName val="D-3503"/>
      <sheetName val="토목"/>
      <sheetName val="CONCRETE"/>
      <sheetName val="을"/>
      <sheetName val="단가대비표"/>
      <sheetName val="지장물C"/>
      <sheetName val="General Data"/>
      <sheetName val="일위대가표 (2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가로등내역서"/>
      <sheetName val="수량산출서"/>
      <sheetName val="2000.11월설계내역"/>
      <sheetName val="#REF"/>
      <sheetName val="터파기및재료"/>
      <sheetName val="조명율표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대치판정"/>
      <sheetName val="Baby일위대가"/>
      <sheetName val="철거산출근거"/>
      <sheetName val="간선계산"/>
      <sheetName val="N賃率-職"/>
      <sheetName val="98지급계획"/>
      <sheetName val="제-노임"/>
      <sheetName val="제직재"/>
      <sheetName val="노무비"/>
      <sheetName val="을지"/>
      <sheetName val="0.집계"/>
      <sheetName val="기초단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일위대가목차"/>
      <sheetName val="대구실행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손익분석"/>
      <sheetName val="인건-측정"/>
      <sheetName val="보차도경계석"/>
      <sheetName val="인건비"/>
      <sheetName val="아산추가1220"/>
      <sheetName val="당초"/>
      <sheetName val="3-1.CB"/>
      <sheetName val="unit 4"/>
      <sheetName val="ITB COST"/>
      <sheetName val="수량"/>
      <sheetName val="CTEMCOST"/>
      <sheetName val="본공사"/>
      <sheetName val="가로등부표"/>
      <sheetName val="보합"/>
      <sheetName val="조도계산서 (도서)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우배수"/>
      <sheetName val="맨홀"/>
      <sheetName val="금호"/>
      <sheetName val="49-119"/>
      <sheetName val="발신정보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교각1"/>
      <sheetName val="일위대가표(유단가)"/>
      <sheetName val="적용(기계)"/>
      <sheetName val="20관리비율"/>
      <sheetName val="총괄집계표"/>
      <sheetName val="점검총괄"/>
      <sheetName val="자재목록"/>
      <sheetName val="2006기계경비산출표"/>
      <sheetName val="옹벽수량집계"/>
      <sheetName val="BASIC (2)"/>
      <sheetName val="자재단가표"/>
      <sheetName val="고창터널(고창방향)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DANGA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효성CB 1P기초"/>
      <sheetName val="EQ-R1"/>
      <sheetName val="품목"/>
      <sheetName val="일용노임단가"/>
      <sheetName val="전선"/>
      <sheetName val="CABLE"/>
      <sheetName val="토량산출서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기초자료"/>
      <sheetName val="여과지동"/>
      <sheetName val="내역표지"/>
      <sheetName val="Macro2"/>
      <sheetName val="계수시트"/>
      <sheetName val="sw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ITEM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정부노임단가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ITEM"/>
      <sheetName val="대비"/>
      <sheetName val="일반공사"/>
      <sheetName val="DS-LOAD"/>
      <sheetName val="2F 회의실견적(5_14 일대)"/>
      <sheetName val="CONCRETE"/>
      <sheetName val="지급자재"/>
      <sheetName val="P礔CKAGE"/>
      <sheetName val="D-3503"/>
      <sheetName val="운반비(전선륐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차액보증"/>
      <sheetName val="남양시작동자105노65기1.3화1.2"/>
      <sheetName val="공통비"/>
      <sheetName val="경비"/>
      <sheetName val="날개벽"/>
      <sheetName val="건축내역"/>
      <sheetName val="A-4"/>
      <sheetName val="전기일위대가"/>
      <sheetName val="Y-WORK"/>
      <sheetName val="코드"/>
      <sheetName val="BLOCK(1)"/>
      <sheetName val="자재단가"/>
      <sheetName val="기초공"/>
      <sheetName val="기둥(원형)"/>
      <sheetName val="데이타"/>
      <sheetName val="CODE"/>
      <sheetName val="부대내역"/>
      <sheetName val="SG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투찰"/>
      <sheetName val="TEL"/>
      <sheetName val="전차선로 물량표"/>
      <sheetName val="노원열병합  건축공사기성내역서"/>
      <sheetName val="공통가설"/>
      <sheetName val="타공종이기"/>
      <sheetName val="소비자가"/>
      <sheetName val="내역분기"/>
      <sheetName val="sw1"/>
      <sheetName val="NOMUBI"/>
      <sheetName val="I.설계조건"/>
      <sheetName val="출근부"/>
      <sheetName val="터널조도"/>
      <sheetName val="결과조달"/>
      <sheetName val="공사비집계"/>
      <sheetName val="31.고_x0000_RTU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Sheet1 (2)"/>
      <sheetName val="설계예산내역서"/>
      <sheetName val="집1"/>
      <sheetName val="8.PILE  (돌출)"/>
      <sheetName val="98지급계획"/>
      <sheetName val="ilch"/>
      <sheetName val="CTEMCOST"/>
      <sheetName val="인건비"/>
      <sheetName val="단위중량"/>
      <sheetName val="토공(완충)"/>
      <sheetName val="c_balju"/>
      <sheetName val="토공"/>
      <sheetName val="001"/>
      <sheetName val="금액내역서"/>
      <sheetName val="L형옹벽(key)"/>
      <sheetName val="연결임시"/>
      <sheetName val="현금"/>
      <sheetName val="11.자재단가"/>
      <sheetName val="중기사용료"/>
      <sheetName val="한강운반비"/>
      <sheetName val="수량산출"/>
      <sheetName val="기계내역"/>
      <sheetName val="공통부대비"/>
      <sheetName val="단가조사서"/>
      <sheetName val="K1자재(3차등)"/>
      <sheetName val="노무비"/>
      <sheetName val="최초침전지집계표"/>
      <sheetName val="설계조건"/>
      <sheetName val="안정계산"/>
      <sheetName val="단면검토"/>
      <sheetName val="BQ"/>
      <sheetName val="TOTAL"/>
      <sheetName val="수목단가"/>
      <sheetName val="시설수량표"/>
      <sheetName val="식재수량표"/>
      <sheetName val="일위목록"/>
      <sheetName val="견적시담(송포2공구)"/>
      <sheetName val="몰탈재료산출"/>
      <sheetName val="구조물철거타공정이월"/>
      <sheetName val="DATE"/>
      <sheetName val="총계"/>
      <sheetName val="내역서 "/>
      <sheetName val="준검 내역서"/>
      <sheetName val="ABUT수량-A1"/>
      <sheetName val="#REF"/>
      <sheetName val="건축"/>
      <sheetName val="산거각호표"/>
      <sheetName val="판"/>
      <sheetName val="간선계산"/>
      <sheetName val="일위대가목차"/>
      <sheetName val="실행내역"/>
      <sheetName val="토공계산서(부체도로)"/>
      <sheetName val="맨홀수량집계"/>
      <sheetName val="BID"/>
      <sheetName val="JUCK"/>
      <sheetName val="토공총괄집계"/>
      <sheetName val="교각1"/>
      <sheetName val="관람석제출"/>
      <sheetName val="단가"/>
      <sheetName val="시설물일위"/>
      <sheetName val="BJJIN"/>
      <sheetName val="정렬"/>
      <sheetName val="danga"/>
      <sheetName val="내역서(총)"/>
      <sheetName val="횡배위치"/>
      <sheetName val="백호우계수"/>
      <sheetName val="B"/>
      <sheetName val="겉장"/>
      <sheetName val="기성검사원"/>
      <sheetName val="원가"/>
      <sheetName val="토목"/>
      <sheetName val="6호기"/>
      <sheetName val="중기일위대가"/>
      <sheetName val="환률"/>
      <sheetName val="토목주소"/>
      <sheetName val="프랜트면허"/>
      <sheetName val="공사개요"/>
      <sheetName val="NEWDRAW"/>
      <sheetName val="조도계산서 (도서)"/>
      <sheetName val="FACTOR"/>
      <sheetName val="Sheet4"/>
      <sheetName val="손익분석"/>
      <sheetName val="총집계표"/>
      <sheetName val="화재 탐지 설비"/>
      <sheetName val="fitting"/>
      <sheetName val="Site Expenses"/>
      <sheetName val="32.銅기기초"/>
      <sheetName val="소업1교"/>
      <sheetName val="설변물량"/>
      <sheetName val="점수계산1-2"/>
      <sheetName val="노임"/>
      <sheetName val="보합"/>
      <sheetName val="현장지지물물량"/>
      <sheetName val="3BL공동구 수량"/>
      <sheetName val="7.1유효폭"/>
      <sheetName val="말뚝물량"/>
      <sheetName val="경비2내역"/>
      <sheetName val="교각계산"/>
      <sheetName val="회사99"/>
      <sheetName val="조경"/>
      <sheetName val="수량집계"/>
      <sheetName val="총괄집계표"/>
      <sheetName val="STORAGE"/>
      <sheetName val="March"/>
      <sheetName val="가공비"/>
      <sheetName val="TYPE-B 평균H"/>
      <sheetName val="eq_data"/>
      <sheetName val="2000년1차"/>
      <sheetName val="2000전체분"/>
      <sheetName val="설계예산서"/>
      <sheetName val="신공"/>
      <sheetName val="DATA(BAC)"/>
      <sheetName val="Dae_Jiju"/>
      <sheetName val="Sikje_ingun"/>
      <sheetName val="TREE_D"/>
      <sheetName val="입찰"/>
      <sheetName val="현경"/>
      <sheetName val="자재집계"/>
      <sheetName val="골조시행"/>
      <sheetName val="EUPDAT2"/>
      <sheetName val="산업개발안내서"/>
      <sheetName val="31.고"/>
      <sheetName val="35_x000e_장주신설"/>
      <sheetName val="(2)"/>
      <sheetName val="FRP배관단가(만수)"/>
      <sheetName val="만수배관단가"/>
      <sheetName val="계산근거"/>
      <sheetName val="년"/>
      <sheetName val="금액집계"/>
      <sheetName val="귀래 설계 공내역서"/>
      <sheetName val="대비표"/>
      <sheetName val="여흥"/>
      <sheetName val="Explanation for Page 17"/>
      <sheetName val="현장"/>
      <sheetName val="Sheet2"/>
      <sheetName val="기계실"/>
      <sheetName val="수량산출서"/>
      <sheetName val="난방열교"/>
      <sheetName val="급탕열교"/>
      <sheetName val="TABLE"/>
      <sheetName val="입력DATA"/>
      <sheetName val="장문교(대전)"/>
      <sheetName val="건축(충일분)"/>
      <sheetName val="토목내역"/>
      <sheetName val="터파기및재료"/>
      <sheetName val="한전고리-을"/>
      <sheetName val="을"/>
      <sheetName val="Customer Databas"/>
      <sheetName val="단면가정"/>
      <sheetName val="기계경비"/>
      <sheetName val="9GNG운반"/>
      <sheetName val="단중표"/>
      <sheetName val="사용성검토"/>
      <sheetName val="원형맨홀수량"/>
      <sheetName val="내역1"/>
      <sheetName val="TYPE1"/>
      <sheetName val="단면 (2)"/>
      <sheetName val="Macro1"/>
      <sheetName val="공종별 집계"/>
      <sheetName val="품목"/>
      <sheetName val="dtxl"/>
      <sheetName val="woo(mac)"/>
      <sheetName val="장비집계"/>
      <sheetName val="조건표"/>
      <sheetName val="UNIT"/>
      <sheetName val="총투자비산정"/>
      <sheetName val="ROE(FI)"/>
      <sheetName val="Sens&amp;Anal"/>
      <sheetName val="바닥판"/>
      <sheetName val="자료"/>
      <sheetName val="단면(RW1)"/>
      <sheetName val="예산서"/>
      <sheetName val="실행예산"/>
      <sheetName val="unit 4"/>
      <sheetName val="일위대가 (목록)"/>
      <sheetName val="hvac(제어동)"/>
      <sheetName val="하수급견적대비"/>
      <sheetName val="C &amp; G RHS"/>
      <sheetName val="45,46"/>
      <sheetName val="1을"/>
      <sheetName val="총괄내역서"/>
      <sheetName val="#230,#235"/>
      <sheetName val="을지"/>
      <sheetName val="예산변경사항"/>
      <sheetName val="견적서"/>
      <sheetName val="2.예산냴역검토서"/>
      <sheetName val="제경비"/>
      <sheetName val="플랜트 설치"/>
      <sheetName val="실행철강하도"/>
      <sheetName val="실행내역서"/>
      <sheetName val="major"/>
      <sheetName val="실시설계"/>
      <sheetName val="P.M 별"/>
      <sheetName val="SE-611"/>
      <sheetName val="일위대가목록"/>
      <sheetName val="단가대비표"/>
      <sheetName val="Sheet5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20_배수로"/>
      <sheetName val="연수동"/>
      <sheetName val="검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등부하(6)"/>
      <sheetName val="UPS용량(6)"/>
      <sheetName val="축전지(6)"/>
      <sheetName val="TR부하(6)"/>
      <sheetName val="전압강하(6)"/>
      <sheetName val="동력부하(도산)"/>
      <sheetName val="동력부하(평동)"/>
      <sheetName val="조도 계산서(6)"/>
      <sheetName val="등가거리(6)"/>
      <sheetName val="표지"/>
      <sheetName val="CABLE"/>
      <sheetName val="전동기"/>
      <sheetName val="MOTOR"/>
      <sheetName val="MACRO(MCC)"/>
      <sheetName val="Macro(차단기)"/>
      <sheetName val="M"/>
      <sheetName val="조명율"/>
      <sheetName val="부하계산서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B2" t="str">
            <v>MCC</v>
          </cell>
          <cell r="C2" t="str">
            <v>MOTOR</v>
          </cell>
          <cell r="D2" t="str">
            <v>출력</v>
          </cell>
          <cell r="E2" t="str">
            <v>상수</v>
          </cell>
          <cell r="F2" t="str">
            <v>전압</v>
          </cell>
          <cell r="G2" t="str">
            <v>부  하</v>
          </cell>
        </row>
        <row r="3">
          <cell r="C3" t="str">
            <v>NAME</v>
          </cell>
          <cell r="G3" t="str">
            <v>용  량</v>
          </cell>
        </row>
        <row r="4">
          <cell r="D4" t="str">
            <v>(KW)</v>
          </cell>
          <cell r="E4" t="str">
            <v>(상)</v>
          </cell>
          <cell r="F4" t="str">
            <v>(V)</v>
          </cell>
          <cell r="G4" t="str">
            <v>(KVA)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MOTOR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ITEM"/>
      <sheetName val="Macro2"/>
      <sheetName val="노임단가"/>
      <sheetName val="정부노임단가"/>
      <sheetName val="MOTOR"/>
      <sheetName val="JUCK"/>
      <sheetName val="품의서"/>
      <sheetName val="합의경상"/>
      <sheetName val="MEXICO-C"/>
      <sheetName val="1.설계조건"/>
      <sheetName val="장비내역서"/>
      <sheetName val="부하계산서"/>
      <sheetName val="FOOTING단면력"/>
      <sheetName val="BID"/>
      <sheetName val="명세서"/>
      <sheetName val="부대내역"/>
      <sheetName val="Total"/>
      <sheetName val="CONCRETE"/>
      <sheetName val="Sheet3"/>
      <sheetName val="송장"/>
      <sheetName val="부하(성남)"/>
      <sheetName val="주식"/>
      <sheetName val="Sheet1 (2)"/>
      <sheetName val="동력부하(도산)"/>
      <sheetName val="DATA"/>
      <sheetName val="전차선로 물량표"/>
      <sheetName val="COPING"/>
      <sheetName val="#REF"/>
      <sheetName val="INPUT"/>
      <sheetName val="일반공사"/>
      <sheetName val="가설건물"/>
      <sheetName val="청구내역(9807)"/>
      <sheetName val="업체별기성내역"/>
      <sheetName val="플랜트 설치"/>
      <sheetName val="내역서"/>
      <sheetName val="전기"/>
      <sheetName val="데이타"/>
      <sheetName val="부하LOAD"/>
      <sheetName val="개요"/>
      <sheetName val="Macro1"/>
      <sheetName val="WORK"/>
      <sheetName val="내역"/>
      <sheetName val="터널조도"/>
      <sheetName val="포장공"/>
      <sheetName val="봉양~조차장간고하개명(신설)"/>
      <sheetName val="노원열병합  건축공사기성내역서"/>
      <sheetName val="유동표(변경)"/>
      <sheetName val="EJ"/>
      <sheetName val="W-현원가"/>
      <sheetName val="토공A"/>
      <sheetName val="변경실행(2차) "/>
      <sheetName val="배수공 주요자재 집계표"/>
      <sheetName val="공통(20-91)"/>
      <sheetName val="001"/>
      <sheetName val="공용시설내역"/>
      <sheetName val="바닥판"/>
      <sheetName val="Sheet17"/>
      <sheetName val="일위대가"/>
      <sheetName val="FEXS"/>
      <sheetName val="2공구수량"/>
      <sheetName val="간접비"/>
      <sheetName val="설계조건"/>
      <sheetName val="인건-측정"/>
      <sheetName val="bearing"/>
      <sheetName val="입고장부 (4)"/>
      <sheetName val="DATE"/>
      <sheetName val="자재단가"/>
      <sheetName val="노무비"/>
      <sheetName val="중기일위대가"/>
      <sheetName val="견적서"/>
      <sheetName val="7.1유효폭"/>
      <sheetName val="CA지입"/>
      <sheetName val="현장지지물물량"/>
      <sheetName val="1공구(을)"/>
      <sheetName val="3BL공동구 수량"/>
      <sheetName val="MBR9"/>
      <sheetName val="Sheet2"/>
      <sheetName val="수량산출서"/>
      <sheetName val="Macro(차단기)"/>
      <sheetName val="비교표"/>
      <sheetName val="L-type"/>
      <sheetName val="기계경비일람"/>
      <sheetName val="전력구구조물산근"/>
      <sheetName val="자재수량"/>
      <sheetName val="날개벽(TYPE3)"/>
      <sheetName val="wall"/>
      <sheetName val="기계실"/>
      <sheetName val="TRE TABLE"/>
      <sheetName val="LOPCALC"/>
      <sheetName val="조명율표"/>
      <sheetName val="ⴭⴭⴭⴭ"/>
      <sheetName val="부하(반월)"/>
      <sheetName val="날개벽(시점좌측)"/>
      <sheetName val="BLOCK(1)"/>
      <sheetName val="차액보증"/>
      <sheetName val="수질정화시설"/>
      <sheetName val="매크로"/>
      <sheetName val="외주가공"/>
      <sheetName val="대구실행"/>
      <sheetName val="A-4"/>
      <sheetName val="수량산출"/>
      <sheetName val="일위대가목차"/>
      <sheetName val="부하(도서)"/>
      <sheetName val="E.P.T수량산출서"/>
      <sheetName val="U-TYPE(1)"/>
      <sheetName val="Y-WORK"/>
      <sheetName val="Sheet4"/>
      <sheetName val="유동표"/>
      <sheetName val="집계표(육상)"/>
      <sheetName val="을"/>
      <sheetName val="Site Expenses"/>
      <sheetName val="수량"/>
      <sheetName val="기초공"/>
      <sheetName val="기둥(원형)"/>
      <sheetName val="BSD (2)"/>
      <sheetName val="MACRO(MCC)"/>
      <sheetName val="Macro(AT)"/>
      <sheetName val="cost"/>
      <sheetName val="다이꾸"/>
      <sheetName val="기본일위"/>
      <sheetName val="일위대가목록"/>
      <sheetName val="단가대비표"/>
      <sheetName val="주형"/>
      <sheetName val="2000년1차"/>
      <sheetName val="전력구구조물산근2구간"/>
      <sheetName val="ABUT수량-A1"/>
      <sheetName val="외천교"/>
      <sheetName val="XL4Poppy"/>
      <sheetName val="????"/>
      <sheetName val="쌍송교"/>
      <sheetName val="4)유동표"/>
      <sheetName val="I.설계조건"/>
      <sheetName val="조명율데이타"/>
      <sheetName val="당초"/>
      <sheetName val="Cost bd-&quot;A&quot;"/>
      <sheetName val="Process"/>
      <sheetName val="프랜트면허"/>
      <sheetName val="3련 BOX"/>
      <sheetName val="BQ(실행)"/>
      <sheetName val="c_balju"/>
      <sheetName val="토목내역"/>
      <sheetName val="인건비"/>
      <sheetName val="맨홀수량집계"/>
      <sheetName val="원형맨홀수량"/>
      <sheetName val="타공종이기"/>
      <sheetName val="장비집계"/>
      <sheetName val="Sheet5"/>
      <sheetName val="전압강하계산"/>
      <sheetName val="COVER"/>
      <sheetName val="견적정보"/>
      <sheetName val="명단원자료(이전)"/>
      <sheetName val="L_RPTA05_목록"/>
      <sheetName val="일위대가(계측기설치)"/>
      <sheetName val="날개벽수량표"/>
      <sheetName val="갑지(추정)"/>
      <sheetName val="TYPE-1"/>
      <sheetName val="소운반"/>
      <sheetName val="현장관리비내역서"/>
      <sheetName val="토목주소"/>
      <sheetName val="ilch"/>
      <sheetName val="조도계산서 (도서)"/>
      <sheetName val="Languages"/>
      <sheetName val="표지 (2)"/>
      <sheetName val="노임"/>
      <sheetName val="총괄표"/>
      <sheetName val="예산서"/>
      <sheetName val="도담구내 개소별 명세"/>
      <sheetName val="을부담운반비"/>
      <sheetName val="LOAD-AY"/>
      <sheetName val="J"/>
      <sheetName val="협조전"/>
      <sheetName val="TABLE"/>
      <sheetName val="공사비예산서(토목분)"/>
      <sheetName val="견"/>
      <sheetName val="200"/>
      <sheetName val="RAHMEN"/>
      <sheetName val="IMP(MAIN)"/>
      <sheetName val="IMP (REACTOR)"/>
      <sheetName val="입력DATA"/>
      <sheetName val="안정검토"/>
      <sheetName val="보차도경계석"/>
      <sheetName val="부대공"/>
      <sheetName val="경비2내역"/>
      <sheetName val="지진시"/>
      <sheetName val="직원동원SCH"/>
      <sheetName val="DG-LAP6"/>
      <sheetName val="참조"/>
      <sheetName val="조명시설"/>
      <sheetName val="실행철강하도"/>
      <sheetName val="1-1"/>
      <sheetName val="골재집계"/>
      <sheetName val="배수관공"/>
      <sheetName val="우각부보강"/>
      <sheetName val="교각계산"/>
      <sheetName val="BQ"/>
      <sheetName val="환률"/>
      <sheetName val="단면치수"/>
      <sheetName val="안정계산"/>
      <sheetName val="단면검토"/>
      <sheetName val="C1ㅇ"/>
      <sheetName val="工완성공사율"/>
      <sheetName val="목차"/>
      <sheetName val="품목납기"/>
      <sheetName val="설산1.나"/>
      <sheetName val="본사S"/>
      <sheetName val="단가비교표"/>
      <sheetName val="토공및부대2차"/>
      <sheetName val="code"/>
      <sheetName val="견적"/>
      <sheetName val="역T형"/>
      <sheetName val="굴착현장"/>
      <sheetName val="PILE"/>
      <sheetName val="전기일위대가"/>
      <sheetName val="MCC제원"/>
      <sheetName val="토사(PE)"/>
      <sheetName val="5. 차단기 용량계산"/>
      <sheetName val="현황산출서"/>
      <sheetName val="옹벽기초자료"/>
      <sheetName val="관리사무소"/>
      <sheetName val="물량산출_LP-1"/>
      <sheetName val="물량산출_LP-2"/>
      <sheetName val="물량산출_LP-3"/>
      <sheetName val="물량산출_LP-4"/>
      <sheetName val="노무"/>
      <sheetName val="단가산출집계"/>
      <sheetName val="22-2M단"/>
      <sheetName val="22-1소단"/>
      <sheetName val="단가"/>
      <sheetName val="시설물일위"/>
      <sheetName val="조명율"/>
      <sheetName val="CHITIET VL-NC-TT -1p"/>
      <sheetName val="TDTKP1"/>
      <sheetName val="2F 회의실견적(5_14 일대)"/>
      <sheetName val="5공철탑검토표"/>
      <sheetName val="4공철탑검토"/>
      <sheetName val="LXLIST1"/>
      <sheetName val="목록"/>
      <sheetName val="가도공"/>
      <sheetName val="N賃率-職"/>
      <sheetName val="원형1호맨홀토공수량"/>
      <sheetName val="일위대가표"/>
      <sheetName val="산거각호표"/>
      <sheetName val="신규일위대가"/>
      <sheetName val="LEVEL0~4"/>
      <sheetName val="NAI"/>
      <sheetName val="관람석제출"/>
      <sheetName val="96수출"/>
      <sheetName val="호안공"/>
      <sheetName val="TYPE1"/>
      <sheetName val="철근량"/>
      <sheetName val="EP0618"/>
      <sheetName val="내역(정지)"/>
      <sheetName val="정산입력"/>
      <sheetName val="포장복구집계"/>
      <sheetName val="96작생능"/>
      <sheetName val="특별교실"/>
      <sheetName val="소비자가"/>
      <sheetName val="6PILE  (돌출)"/>
      <sheetName val="접속도로1"/>
      <sheetName val="시설C"/>
      <sheetName val="Dae_Jiju"/>
      <sheetName val="Sikje_ingun"/>
      <sheetName val="TREE_D"/>
      <sheetName val="조견표"/>
      <sheetName val="공사비"/>
      <sheetName val="토공정보"/>
      <sheetName val="사진"/>
      <sheetName val="토목검측서"/>
      <sheetName val="조명률표"/>
      <sheetName val="설계자료"/>
      <sheetName val="말뚝물량"/>
      <sheetName val="뚝토공"/>
      <sheetName val="단위중량"/>
      <sheetName val="기본DATA"/>
      <sheetName val="약품공급2"/>
      <sheetName val="인건비 "/>
      <sheetName val="토공(완충)"/>
      <sheetName val="처리단락"/>
      <sheetName val="LD"/>
      <sheetName val="약전닥트"/>
      <sheetName val="건축부하"/>
      <sheetName val="일지-H"/>
      <sheetName val="FA설치명세"/>
      <sheetName val="김포IO"/>
      <sheetName val="가로등제어반 설치공사(수량)"/>
      <sheetName val="발신정보"/>
      <sheetName val="SELTDATA"/>
      <sheetName val="투찰"/>
      <sheetName val="토공"/>
      <sheetName val="설직재-1"/>
      <sheetName val="일반맨홀수량집계(A-7 LINE)"/>
      <sheetName val="갑지"/>
      <sheetName val="조직표"/>
      <sheetName val="BJJIN"/>
      <sheetName val="TYPE-A"/>
      <sheetName val="조도계산(가로등NEW)"/>
      <sheetName val="단"/>
      <sheetName val="설계내역(2001)"/>
      <sheetName val="5.정산서"/>
      <sheetName val="한강운반비"/>
      <sheetName val="자재"/>
      <sheetName val="입찰안"/>
      <sheetName val="경상비"/>
      <sheetName val="공사비집계"/>
      <sheetName val="전선 및 전선관"/>
      <sheetName val="내역서비교"/>
      <sheetName val="단중표"/>
      <sheetName val="단가표 "/>
      <sheetName val="일위산출"/>
      <sheetName val="단위수량"/>
      <sheetName val="1"/>
      <sheetName val="K"/>
      <sheetName val="간접"/>
      <sheetName val="건축내역"/>
      <sheetName val="실행예산"/>
      <sheetName val="단위내역서"/>
      <sheetName val="전기일위목록"/>
      <sheetName val="경비"/>
      <sheetName val="집수정단"/>
      <sheetName val="오산갈곳"/>
      <sheetName val="TEL"/>
      <sheetName val="원데이타"/>
      <sheetName val="찍기"/>
      <sheetName val="양식"/>
      <sheetName val="DA"/>
      <sheetName val="CATV"/>
      <sheetName val="산출근거"/>
      <sheetName val="기성집계"/>
      <sheetName val="입력"/>
      <sheetName val="부대tu"/>
      <sheetName val="집계표"/>
      <sheetName val="연습"/>
      <sheetName val="아산추가1220"/>
      <sheetName val="교량명원본"/>
      <sheetName val="BOX제원원본"/>
      <sheetName val="표지판현황"/>
      <sheetName val="회사99"/>
      <sheetName val="1_설계조건"/>
      <sheetName val="전차선로_물량표"/>
      <sheetName val="노원열병합__건축공사기성내역서"/>
      <sheetName val="배수공_주요자재_집계표"/>
      <sheetName val="일위대가(가설)"/>
      <sheetName val="설계내"/>
      <sheetName val="6호기"/>
      <sheetName val="세금자료"/>
      <sheetName val="비대칭계수"/>
      <sheetName val="전동기 SPEC"/>
      <sheetName val="주사무실종합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기계내역"/>
      <sheetName val="MAT"/>
      <sheetName val="SRC-B3U2"/>
      <sheetName val="전기설계변경"/>
      <sheetName val="TYPE-B 평균H"/>
      <sheetName val="실행품의서"/>
      <sheetName val="원가"/>
      <sheetName val="PROJECT COST ESTIMATE (cont)"/>
      <sheetName val="OZ049E"/>
      <sheetName val="LEGEND"/>
      <sheetName val="운용방안"/>
      <sheetName val="월선수금"/>
      <sheetName val="물가시세"/>
      <sheetName val="L형측구단위수량"/>
      <sheetName val="L형측구연장조서"/>
      <sheetName val="도로경계블럭단위수량"/>
      <sheetName val="도로경계블럭단위토공"/>
      <sheetName val="문학간접"/>
      <sheetName val="공사기본자료"/>
      <sheetName val="---FAB#1업무일지---"/>
      <sheetName val="Cost_bd-&quot;A&quot;"/>
      <sheetName val="TRE_TABLE"/>
      <sheetName val="일위목록"/>
      <sheetName val="요율"/>
      <sheetName val="사용자정의"/>
      <sheetName val="제품표준규격"/>
      <sheetName val="공사비증감"/>
      <sheetName val="변화치수"/>
      <sheetName val="Oper Amount"/>
      <sheetName val="직노"/>
      <sheetName val="통신부문노무임"/>
      <sheetName val="5. 설계명세서"/>
      <sheetName val="b_balju_cho"/>
      <sheetName val="전기품산출"/>
      <sheetName val="집행(2-1)"/>
      <sheetName val="철근단면적"/>
      <sheetName val="설계명세서"/>
      <sheetName val="1_설계조건1"/>
      <sheetName val="LG제품"/>
      <sheetName val="횡배수관집현황(2공구)"/>
      <sheetName val="단가조사표"/>
      <sheetName val="가시설단위수량"/>
      <sheetName val="SORCE1"/>
      <sheetName val="진주방향"/>
      <sheetName val="와동25-3(변경)"/>
      <sheetName val="대비"/>
      <sheetName val="철근정산"/>
      <sheetName val="날개벽"/>
      <sheetName val="자료입력"/>
      <sheetName val="설계서(설치)"/>
      <sheetName val="공통부대비"/>
      <sheetName val="Main"/>
      <sheetName val="Picture"/>
      <sheetName val="통합"/>
      <sheetName val="환율"/>
      <sheetName val="토공산출(주차장)"/>
      <sheetName val="현장관리"/>
      <sheetName val="공통가설"/>
      <sheetName val="매입"/>
      <sheetName val="공사개요"/>
      <sheetName val="토공산출 (아파트)"/>
      <sheetName val="대포2교접속"/>
      <sheetName val="ROOF(ALKALI)"/>
      <sheetName val="계산근거"/>
      <sheetName val="내역(2000년)"/>
      <sheetName val="음봉방향"/>
      <sheetName val="현금"/>
      <sheetName val="8. 내진해석"/>
      <sheetName val="역T형교대(말뚝기초)"/>
      <sheetName val="할증 "/>
      <sheetName val="일위대가(원본)"/>
      <sheetName val="전력"/>
      <sheetName val="내역(전체)"/>
      <sheetName val="가시설수량"/>
      <sheetName val="잡비"/>
      <sheetName val="POL6차-PIPING"/>
      <sheetName val="아파트 "/>
      <sheetName val="횡배위치"/>
      <sheetName val="환율-LIBOR"/>
      <sheetName val="단가표"/>
      <sheetName val="내역_FILE"/>
      <sheetName val="견적시담(송포2공구)"/>
      <sheetName val="type-F"/>
      <sheetName val="국공유지및사유지"/>
      <sheetName val="0"/>
      <sheetName val="출근부"/>
      <sheetName val="견적내역서"/>
      <sheetName val="견적접수"/>
      <sheetName val="하중계산"/>
      <sheetName val="중기조종사 단위단가"/>
      <sheetName val="SE-611"/>
      <sheetName val="철거산출근거"/>
      <sheetName val="1을"/>
      <sheetName val="장비당단가 (1)"/>
      <sheetName val="guard(mac)"/>
      <sheetName val="준공조서"/>
      <sheetName val="공사준공계"/>
      <sheetName val="준공검사보고서"/>
      <sheetName val="도급양식"/>
      <sheetName val="준검 내역서"/>
      <sheetName val="안정검토(온1)"/>
      <sheetName val="교량하부공"/>
      <sheetName val="터파기및재료"/>
      <sheetName val="적용단위길이"/>
      <sheetName val="구체"/>
      <sheetName val="3-1.CB"/>
      <sheetName val="단면가정"/>
      <sheetName val="참조M"/>
      <sheetName val="종배수관(신)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PI"/>
      <sheetName val="FB25JN"/>
      <sheetName val="DATA1"/>
      <sheetName val="구동"/>
      <sheetName val="수문일1"/>
      <sheetName val="06_공정표"/>
      <sheetName val="내역표지"/>
      <sheetName val="Macro(전동기)"/>
      <sheetName val="1차증가원가계산"/>
      <sheetName val="빙축열"/>
      <sheetName val="표지"/>
      <sheetName val="분석가정"/>
      <sheetName val="예정(3)"/>
      <sheetName val="동원(3)"/>
      <sheetName val="경영혁신본부"/>
      <sheetName val="BOJUNGGM"/>
      <sheetName val="분뇨"/>
      <sheetName val="nomi "/>
      <sheetName val="TYPE-U800"/>
      <sheetName val="설계예산서"/>
      <sheetName val="예산내역서"/>
      <sheetName val="D-3503"/>
      <sheetName val="을지"/>
      <sheetName val="t-h HA THE"/>
      <sheetName val="간접재료비산출표-27-30"/>
      <sheetName val="농로수량집계"/>
      <sheetName val="농로토공집계"/>
      <sheetName val="설계서(7)"/>
      <sheetName val="예산서(6)"/>
      <sheetName val="Macro(전선)"/>
      <sheetName val="TOTAL인원"/>
      <sheetName val="2월가격표-ESG-1월"/>
      <sheetName val="SPEC"/>
      <sheetName val="샘플표지"/>
      <sheetName val="인수공규격"/>
      <sheetName val="1호맨홀토공"/>
      <sheetName val="토공(우물통,기타) "/>
      <sheetName val="#230,#235"/>
      <sheetName val="식재인부"/>
      <sheetName val="선로정수계산"/>
      <sheetName val="관세,통관수수료,운반비"/>
      <sheetName val="현장"/>
      <sheetName val="SANBAISU"/>
      <sheetName val="SANTOGO"/>
      <sheetName val="SUM (INQNO."/>
      <sheetName val="99.6"/>
      <sheetName val="소업1교"/>
      <sheetName val="자료(통합)"/>
      <sheetName val="대상공사(조달청)"/>
      <sheetName val="물가대비표"/>
      <sheetName val="SLAB"/>
      <sheetName val="단가조정표"/>
      <sheetName val="Baby일위대가"/>
      <sheetName val="설계내역서"/>
      <sheetName val="9GNG운반"/>
      <sheetName val="배수공"/>
      <sheetName val="암거"/>
      <sheetName val="FD"/>
      <sheetName val="99관저"/>
      <sheetName val="총계"/>
      <sheetName val="working load at the btm ft."/>
      <sheetName val="stability check"/>
      <sheetName val="design criteria"/>
      <sheetName val="design load"/>
      <sheetName val="중기사용료"/>
      <sheetName val="기성내역"/>
      <sheetName val="물량산출근거"/>
      <sheetName val="FACTOR"/>
      <sheetName val="GRDBS"/>
      <sheetName val="COMPRESSOR"/>
      <sheetName val="EQT-ESTN"/>
      <sheetName val="구리토평1전기"/>
      <sheetName val="수량집계"/>
      <sheetName val="설계가"/>
      <sheetName val="토목변경"/>
      <sheetName val="내역1"/>
      <sheetName val="card1"/>
      <sheetName val="ATS단가"/>
      <sheetName val=" 내역"/>
      <sheetName val="BOX 본체"/>
      <sheetName val="순환펌프"/>
      <sheetName val="저수조"/>
      <sheetName val="급,배기팬"/>
      <sheetName val="급탕순환펌프"/>
      <sheetName val="단면 (2)"/>
      <sheetName val="02 SLAB"/>
      <sheetName val="05 BOX"/>
      <sheetName val="BR.1(원)"/>
      <sheetName val="건축내역서"/>
      <sheetName val="설비내역서"/>
      <sheetName val="전기내역서"/>
      <sheetName val="주형지지보"/>
      <sheetName val="Data&amp;Result"/>
      <sheetName val="현황CODE"/>
      <sheetName val="손익현황"/>
      <sheetName val="일위대가집계"/>
      <sheetName val="Sheet16 (2)"/>
      <sheetName val="참조(2)"/>
      <sheetName val="K1자재(3차등)"/>
      <sheetName val="PLAN_FEB97"/>
      <sheetName val="여흥"/>
      <sheetName val="화재 탐지 설비"/>
      <sheetName val="영업소실적"/>
      <sheetName val="2.내역서"/>
      <sheetName val="전신환매도율"/>
      <sheetName val="____"/>
      <sheetName val="VXXXXX"/>
      <sheetName val="WIND-EQ"/>
      <sheetName val="노원열병합__건축공사기성내역서1"/>
      <sheetName val="전차선로_물량표1"/>
      <sheetName val="배수공_주요자재_집계표1"/>
      <sheetName val="Site_Expenses"/>
      <sheetName val="조도계산서_(도서)"/>
      <sheetName val="입고장부_(4)"/>
      <sheetName val="IMP_(REACTOR)"/>
      <sheetName val="7_1유효폭"/>
      <sheetName val="BSD_(2)"/>
      <sheetName val="5__차단기_용량계산"/>
      <sheetName val="도담구내_개소별_명세"/>
      <sheetName val="Sheet1_(2)"/>
      <sheetName val="가로등제어반_설치공사(수량)"/>
      <sheetName val="E_P_T수량산출서"/>
      <sheetName val="단가표_"/>
      <sheetName val="3-1_CB"/>
      <sheetName val="표지_(2)"/>
      <sheetName val="설산1_나"/>
      <sheetName val="2F_회의실견적(5_14_일대)"/>
      <sheetName val="CHITIET_VL-NC-TT_-1p"/>
      <sheetName val="DATA(BAC)"/>
      <sheetName val="basic_info"/>
      <sheetName val="변경-C"/>
      <sheetName val="STORAGE"/>
      <sheetName val="증감내역서"/>
      <sheetName val="4b Consolidated PL"/>
      <sheetName val="변수2"/>
      <sheetName val="저항"/>
      <sheetName val="2"/>
      <sheetName val="두앙"/>
    </sheetNames>
    <definedNames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서집계표"/>
      <sheetName val="원가계산서 (총괄)"/>
      <sheetName val="원가계산서 (건축)"/>
      <sheetName val="(총괄집계)"/>
      <sheetName val="YES"/>
      <sheetName val="MOTOR"/>
      <sheetName val="Sheet1"/>
    </sheetNames>
    <definedNames>
      <definedName name="Macro14"/>
      <definedName name="Macro5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"/>
      <sheetName val="변압기1"/>
      <sheetName val="발전기"/>
      <sheetName val="변압기2"/>
      <sheetName val="간선"/>
      <sheetName val="일반부하"/>
      <sheetName val="동력,MCC"/>
      <sheetName val="조도"/>
      <sheetName val="조도 (2)"/>
      <sheetName val="전관방송"/>
      <sheetName val="Macro(차단기)"/>
      <sheetName val="Macro(전선)"/>
      <sheetName val="Macro(전동기)"/>
      <sheetName val="0000000"/>
      <sheetName val="전기계산서-1"/>
      <sheetName val="MOTOR"/>
      <sheetName val="MACRO(MCC)"/>
      <sheetName val="1.2 동력설비 부하계산서"/>
      <sheetName val="중간_____기착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A1" t="str">
            <v>MCCB-AF1(전등,전열)</v>
          </cell>
        </row>
      </sheetData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Sheet1"/>
      <sheetName val="BQ(실행)"/>
      <sheetName val="BID"/>
      <sheetName val="Total"/>
      <sheetName val="공통(20-91)"/>
      <sheetName val="XL4Poppy"/>
      <sheetName val="DATA"/>
      <sheetName val="CONCRETE"/>
      <sheetName val="Cost bd-&quot;A&quot;"/>
      <sheetName val="단가비교표 (계측제어)"/>
      <sheetName val="기준"/>
      <sheetName val="ITEM"/>
      <sheetName val="결선list"/>
      <sheetName val="설계서(7)"/>
      <sheetName val="환율-LIBOR"/>
      <sheetName val="TB-내역서"/>
      <sheetName val="TEL"/>
      <sheetName val="공통비"/>
      <sheetName val="Sheet5"/>
      <sheetName val="전기"/>
      <sheetName val="공업용수관로"/>
      <sheetName val="piping"/>
      <sheetName val="가설건물"/>
      <sheetName val="날개벽수량표"/>
      <sheetName val="STORAGE"/>
      <sheetName val="청주(철골발주의뢰서)"/>
      <sheetName val="JUCK"/>
      <sheetName val="경상비"/>
      <sheetName val="잡비"/>
      <sheetName val="전차선로 물량표"/>
      <sheetName val="Macro(차단기)"/>
      <sheetName val="wall"/>
      <sheetName val="내역서"/>
      <sheetName val="COPY"/>
      <sheetName val="MACRO(AT)"/>
      <sheetName val="품의서"/>
      <sheetName val="견적시담(송포2공구)"/>
      <sheetName val="부표총괄"/>
      <sheetName val="품셈1-26"/>
      <sheetName val="차액보증"/>
      <sheetName val="Macro1"/>
      <sheetName val="3련 BOX"/>
      <sheetName val="MFAB"/>
      <sheetName val="MFRT"/>
      <sheetName val="MPKG"/>
      <sheetName val="MPRD"/>
      <sheetName val="재료"/>
      <sheetName val="재료비 (2)"/>
      <sheetName val="토사(PE)"/>
      <sheetName val="실행철강하도"/>
      <sheetName val="WORK"/>
      <sheetName val="판매보고서"/>
      <sheetName val="노무비"/>
      <sheetName val="부하계산서"/>
      <sheetName val="발신정보"/>
      <sheetName val="코드"/>
      <sheetName val="개요"/>
      <sheetName val="6PILE  (돌출)"/>
      <sheetName val="물가시세"/>
      <sheetName val="노임단가"/>
      <sheetName val="BACK DATA"/>
      <sheetName val="1-1"/>
      <sheetName val="MOTOR"/>
      <sheetName val="정부노임단가"/>
      <sheetName val="금액내역서"/>
      <sheetName val="단가조사서"/>
      <sheetName val="LOPCALC"/>
      <sheetName val="본사업"/>
      <sheetName val="일위대가목차"/>
      <sheetName val="사업부구분코드"/>
      <sheetName val="원가"/>
      <sheetName val="LG제품"/>
      <sheetName val="001"/>
      <sheetName val="내역서비교"/>
      <sheetName val="토목내역"/>
      <sheetName val="장비내역서"/>
      <sheetName val="기계경비일람"/>
      <sheetName val="SRC-B3U2"/>
      <sheetName val="Sheet4"/>
      <sheetName val="을"/>
      <sheetName val="물량표"/>
      <sheetName val="L_RPTA05_목록"/>
      <sheetName val="Sheet3"/>
      <sheetName val="일반공사"/>
      <sheetName val="4.2유효폭의 계산"/>
      <sheetName val="단가"/>
      <sheetName val="대비"/>
      <sheetName val="설계조건"/>
      <sheetName val="노무비단가"/>
      <sheetName val="공사내역"/>
      <sheetName val="자재단가"/>
      <sheetName val="간접비"/>
      <sheetName val="입찰안"/>
      <sheetName val="다이꾸"/>
      <sheetName val="factor"/>
      <sheetName val="NOMUBI"/>
      <sheetName val="터널조도"/>
      <sheetName val="tggwan(mac)"/>
      <sheetName val="조도계산서 (도서)"/>
      <sheetName val="변경실행(2차) "/>
      <sheetName val="세부내역"/>
      <sheetName val="전기설계변경"/>
      <sheetName val="Sheet17"/>
      <sheetName val="DATE"/>
      <sheetName val="품조정율(97-99)"/>
      <sheetName val="인부신상자료"/>
      <sheetName val="선정요령"/>
      <sheetName val="간접"/>
      <sheetName val="1.우편집중내역서"/>
      <sheetName val="토공A"/>
      <sheetName val="MBR9"/>
      <sheetName val="CTEMCOST"/>
      <sheetName val="데이타"/>
      <sheetName val="CT "/>
      <sheetName val="ilch"/>
      <sheetName val="현금"/>
      <sheetName val="단"/>
      <sheetName val="부하LOAD"/>
      <sheetName val="BSD (2)"/>
      <sheetName val="K"/>
      <sheetName val="Code-&gt;No"/>
      <sheetName val="갑지(추정)"/>
      <sheetName val="Languages"/>
      <sheetName val="조도계산"/>
      <sheetName val="현장식당(1)"/>
      <sheetName val="견적내역서"/>
      <sheetName val="할증 "/>
      <sheetName val="CB"/>
      <sheetName val="6호기"/>
      <sheetName val="M+1"/>
      <sheetName val="건축내역서"/>
      <sheetName val="동결보온"/>
      <sheetName val="설산1.나"/>
      <sheetName val="본사S"/>
      <sheetName val="현장지지물물량"/>
      <sheetName val="LOOKUP"/>
      <sheetName val="paint mat"/>
      <sheetName val="Y-WORK"/>
      <sheetName val="가시설단위수량"/>
      <sheetName val="SORCE1"/>
      <sheetName val="단위수량"/>
      <sheetName val="Data&amp;Result"/>
      <sheetName val="A"/>
      <sheetName val="입력정보"/>
      <sheetName val="Data &amp; Result"/>
      <sheetName val="비율-종합"/>
      <sheetName val="적정심사"/>
      <sheetName val="공사비내역서"/>
      <sheetName val="원본"/>
      <sheetName val="부하(성남)"/>
      <sheetName val="내역"/>
      <sheetName val="Q827"/>
      <sheetName val="SE-611"/>
      <sheetName val="전기일위대가"/>
      <sheetName val="전기내역서(총계)"/>
      <sheetName val="별첨2. MEX-PIA"/>
      <sheetName val="별첨1. PTA,PX"/>
      <sheetName val="MEXICO-C"/>
      <sheetName val="Macro2"/>
      <sheetName val="산근"/>
      <sheetName val="#REF"/>
      <sheetName val="공사비 내역 (가)"/>
      <sheetName val="purpose&amp;input"/>
      <sheetName val="Valve Cl"/>
      <sheetName val="CODE-STR"/>
      <sheetName val="Tables"/>
      <sheetName val="FLUID_INFO"/>
      <sheetName val="MHanger_SB"/>
      <sheetName val="steam table"/>
      <sheetName val="6.0"/>
      <sheetName val="water prop."/>
      <sheetName val="Material_Group"/>
      <sheetName val="PTrating all"/>
      <sheetName val="5.소재"/>
      <sheetName val="LINE_LIST"/>
      <sheetName val="JUCKEYK"/>
      <sheetName val="두앙"/>
      <sheetName val="토목검측서"/>
      <sheetName val="실행대비"/>
      <sheetName val="전신환매도율"/>
      <sheetName val="DATA 입력부"/>
      <sheetName val="9GNG운반"/>
      <sheetName val="BQ"/>
      <sheetName val="PBS"/>
      <sheetName val="자압"/>
      <sheetName val="기계공사비집계(원안)"/>
      <sheetName val="재료비"/>
      <sheetName val="단가비교표"/>
      <sheetName val="SILICATE"/>
      <sheetName val="ITB COST"/>
      <sheetName val="TIE-IN"/>
      <sheetName val="sheets"/>
      <sheetName val="Graph (LGEN)"/>
      <sheetName val="out_prog"/>
      <sheetName val="선적schedule (2)"/>
      <sheetName val="감가상각"/>
      <sheetName val="DATA1"/>
      <sheetName val="조명율"/>
      <sheetName val="COVER"/>
      <sheetName val="수량산출"/>
      <sheetName val="입찰"/>
      <sheetName val="맨홀수량"/>
      <sheetName val="현경"/>
      <sheetName val="TRE TABLE"/>
      <sheetName val="SELTDATA"/>
      <sheetName val="소비자가"/>
      <sheetName val="Space"/>
      <sheetName val="Final"/>
      <sheetName val="환산"/>
      <sheetName val="고객불만율"/>
      <sheetName val="효율&amp;역율"/>
      <sheetName val="CODE"/>
      <sheetName val="CAPVC"/>
      <sheetName val="기계설비"/>
      <sheetName val="SUMMARY(S)"/>
      <sheetName val="품셈TABLE"/>
      <sheetName val="내역1"/>
      <sheetName val="기타유틸리티설비"/>
      <sheetName val="갑지"/>
      <sheetName val="변경-C"/>
      <sheetName val="HVAC"/>
      <sheetName val="전력구구조물산근"/>
      <sheetName val="안정계산"/>
      <sheetName val="단면검토"/>
      <sheetName val="부대대비"/>
      <sheetName val="냉연집계"/>
      <sheetName val=""/>
      <sheetName val="예가표"/>
      <sheetName val="대로근거"/>
      <sheetName val="BJJIN"/>
      <sheetName val="PROCESS"/>
      <sheetName val="1.설계조건"/>
      <sheetName val="플랜트 설치"/>
      <sheetName val="노임"/>
      <sheetName val="ABUT수량-A1"/>
      <sheetName val="1,2공구원가계산서"/>
      <sheetName val="1공구산출내역서"/>
      <sheetName val="인계"/>
      <sheetName val="품셈"/>
      <sheetName val="문학간접"/>
      <sheetName val="임율 Data"/>
      <sheetName val="CALCULATION"/>
      <sheetName val="FAB별"/>
      <sheetName val="식재인부"/>
      <sheetName val="슬래브(PF)(하류)"/>
      <sheetName val="Proposal"/>
      <sheetName val="Templ"/>
      <sheetName val="DWG-CAB-I"/>
      <sheetName val="5. 차단기 용량계산"/>
      <sheetName val="단면가정"/>
      <sheetName val="노무비(첨부4-4)"/>
      <sheetName val="22-2M단"/>
      <sheetName val="22-1소단"/>
      <sheetName val="조명율데이타"/>
      <sheetName val="인원01"/>
      <sheetName val="L형옹벽측구"/>
      <sheetName val="APT내역"/>
      <sheetName val="3BL공동구 수량"/>
      <sheetName val="수량산출서"/>
      <sheetName val="FOOTING단면력"/>
      <sheetName val="4월가격"/>
      <sheetName val="2F 회의실견적(5_14 일대)"/>
      <sheetName val="표지 (2)"/>
      <sheetName val="인건-측정"/>
      <sheetName val="시설물일위"/>
      <sheetName val="[OSO아산.XLS][OSO아산.XLS]B__OSO__2"/>
      <sheetName val="[OSO아산.XLS][OSO아산.XLS]B__OSO__3"/>
      <sheetName val="AHU집계"/>
      <sheetName val="Customer Databas"/>
      <sheetName val="원가총차"/>
      <sheetName val="장기3차 "/>
      <sheetName val="원가3차"/>
      <sheetName val="설계변경조서총차"/>
      <sheetName val="설계변경조서2차"/>
      <sheetName val="차수계산"/>
      <sheetName val="신규비목"/>
      <sheetName val="VXXX"/>
      <sheetName val="XXXX"/>
      <sheetName val="공가"/>
      <sheetName val="공원"/>
      <sheetName val="집"/>
      <sheetName val="기"/>
      <sheetName val="전"/>
      <sheetName val="건"/>
      <sheetName val="토"/>
      <sheetName val="조"/>
      <sheetName val="부"/>
      <sheetName val="시갑"/>
      <sheetName val="시"/>
      <sheetName val="훈"/>
      <sheetName val="예"/>
      <sheetName val="잡설비내역"/>
      <sheetName val="Sheet6"/>
      <sheetName val="영업소실적"/>
      <sheetName val="OSO아산.XLS"/>
      <sheetName val="OSO%EC%95%84%EC%82%B0.XLS"/>
      <sheetName val="주관사업"/>
      <sheetName val="테이블"/>
      <sheetName val="수량집계"/>
      <sheetName val="총괄집계표"/>
      <sheetName val="대치판정"/>
      <sheetName val="설계예산서"/>
      <sheetName val="수리결과"/>
      <sheetName val="투찰"/>
      <sheetName val="C-18"/>
      <sheetName val="COA-17"/>
      <sheetName val="시중노임"/>
      <sheetName val="적용기준"/>
      <sheetName val="구조물토적"/>
      <sheetName val="백호우계수"/>
      <sheetName val="산출내역서"/>
      <sheetName val="국내조달(통합-1)"/>
      <sheetName val="총괄표"/>
      <sheetName val="N賃率-職"/>
      <sheetName val="U-TYPE(1)"/>
      <sheetName val="자료입력"/>
      <sheetName val="L"/>
      <sheetName val="G"/>
      <sheetName val="J"/>
      <sheetName val="C-F"/>
      <sheetName val="B"/>
      <sheetName val="Z"/>
      <sheetName val="N"/>
      <sheetName val="I"/>
      <sheetName val="H"/>
      <sheetName val="M"/>
      <sheetName val="2"/>
      <sheetName val="1"/>
      <sheetName val="품셈기준"/>
      <sheetName val="총물량표"/>
    </sheetNames>
    <definedNames>
      <definedName name="복사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Sheet1"/>
      <sheetName val="DATA"/>
      <sheetName val="실행철강하도"/>
      <sheetName val="LX-CAL"/>
      <sheetName val="LOPCALC"/>
      <sheetName val="수안보-MBR1"/>
      <sheetName val="단면치수"/>
      <sheetName val="흥양2교토공집계표"/>
      <sheetName val="매입세"/>
      <sheetName val="공사비집계"/>
      <sheetName val="BQ(실행)"/>
      <sheetName val="우각부보강"/>
      <sheetName val="Cost bd-&quot;A&quot;"/>
      <sheetName val="사용성검토"/>
      <sheetName val="Graph (LGEN)"/>
      <sheetName val="out_prog"/>
      <sheetName val="선적schedule (2)"/>
      <sheetName val="설계"/>
      <sheetName val="기기리스트"/>
      <sheetName val="계수시트"/>
      <sheetName val="원가계산서"/>
      <sheetName val="Total"/>
      <sheetName val="Pjny"/>
      <sheetName val="내역서"/>
      <sheetName val="????"/>
      <sheetName val="CONCRETE"/>
      <sheetName val="공종단가"/>
      <sheetName val="외천교"/>
      <sheetName val="COPING"/>
      <sheetName val="5.모델링"/>
      <sheetName val="Macro(차단기)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동해title"/>
      <sheetName val="자압"/>
      <sheetName val="Sheet7"/>
      <sheetName val="매입세율"/>
      <sheetName val="PIPE내역(FCN)"/>
      <sheetName val="감가상각"/>
      <sheetName val="#REF"/>
      <sheetName val="JUCKEYK"/>
      <sheetName val="MOTOR"/>
      <sheetName val="현금"/>
      <sheetName val="ELECTRIC"/>
      <sheetName val="Macro1"/>
      <sheetName val="준검 내역서"/>
      <sheetName val="와동25-3(변경)"/>
      <sheetName val="Data&amp;Result"/>
      <sheetName val="BSD (2)"/>
      <sheetName val="DATE"/>
      <sheetName val="교대"/>
      <sheetName val="내역"/>
      <sheetName val="유동표(변경)"/>
      <sheetName val="소상 &quot;1&quot;"/>
      <sheetName val="PROJECT BRIEF(EX.NEW)"/>
      <sheetName val="Parem"/>
      <sheetName val="2.손익계산서"/>
      <sheetName val="부하(반월)"/>
      <sheetName val="Dae_Jiju"/>
      <sheetName val="Sikje_ingun"/>
      <sheetName val="TREE_D"/>
      <sheetName val="Sheet3"/>
      <sheetName val="TARGET"/>
      <sheetName val="기계내역"/>
      <sheetName val="Factor"/>
      <sheetName val="1.설계조건"/>
      <sheetName val="가설건물"/>
      <sheetName val="2.단면가정"/>
      <sheetName val="c_balju"/>
      <sheetName val="자압1"/>
      <sheetName val="본선 토공 분배표"/>
      <sheetName val="정부노임단가"/>
      <sheetName val="공용시설내역"/>
      <sheetName val="회로내역(승인)"/>
      <sheetName val="환율적용표"/>
      <sheetName val="표지 (2)"/>
      <sheetName val="부대내역"/>
      <sheetName val="노임"/>
      <sheetName val="IN"/>
      <sheetName val="unit"/>
      <sheetName val="Macro2"/>
      <sheetName val="BID"/>
      <sheetName val="10.1"/>
      <sheetName val="공사개요"/>
      <sheetName val="청구내역(9807)"/>
      <sheetName val="ITEM"/>
      <sheetName val="약품설비"/>
      <sheetName val="현관"/>
      <sheetName val="데이타"/>
      <sheetName val="일위대가목차"/>
      <sheetName val="NA"/>
      <sheetName val="h-013211-2"/>
      <sheetName val="VESSEL Sh. 1"/>
      <sheetName val="S0"/>
      <sheetName val="6PILE  (돌출)"/>
      <sheetName val="Sheet6"/>
      <sheetName val="수질정화시설"/>
      <sheetName val="일반공사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동원(3)"/>
      <sheetName val="예정(3)"/>
      <sheetName val="지급자재"/>
      <sheetName val="입고장부 (4)"/>
      <sheetName val="월선수금"/>
      <sheetName val="List(rev.B)"/>
      <sheetName val="설계가"/>
      <sheetName val="1공구(을)"/>
      <sheetName val="플랜트 설치"/>
      <sheetName val="1을"/>
      <sheetName val="세부내역서"/>
      <sheetName val="G.R300경비"/>
      <sheetName val="기계경비(시간당)"/>
      <sheetName val="램머"/>
      <sheetName val="POOM_MOTO"/>
      <sheetName val="JUCK"/>
      <sheetName val="부하LOAD"/>
      <sheetName val="분석가정"/>
      <sheetName val="공사기본자료"/>
      <sheetName val="KL HSMT tinh thieu"/>
      <sheetName val="가도공"/>
      <sheetName val="교각계산"/>
      <sheetName val="Sheet17"/>
      <sheetName val="집수정(600-700)"/>
      <sheetName val="노무비"/>
      <sheetName val="평가데이터"/>
      <sheetName val="우배수"/>
      <sheetName val="계산식"/>
      <sheetName val="인원투입계획"/>
      <sheetName val="공사개요(사업승인변경)"/>
      <sheetName val="ABUT수량-A1"/>
      <sheetName val="총괄내역"/>
      <sheetName val="청천내"/>
      <sheetName val="식재총괄"/>
      <sheetName val="일위목록"/>
      <sheetName val="L_RPTA05_목록"/>
      <sheetName val="INPUT"/>
      <sheetName val="공량산출서"/>
      <sheetName val="일위대가"/>
      <sheetName val="대치판정"/>
      <sheetName val="부하계산서"/>
      <sheetName val="EP0618"/>
      <sheetName val="20관리비율"/>
      <sheetName val="list"/>
      <sheetName val="22-2M단"/>
      <sheetName val="22-1소단"/>
      <sheetName val="MFAB"/>
      <sheetName val="MFRT"/>
      <sheetName val="MPKG"/>
      <sheetName val="MPRD"/>
      <sheetName val="정산내임"/>
      <sheetName val="수량산출"/>
      <sheetName val="표지(1)"/>
      <sheetName val="ⴭⴭⴭⴭ"/>
      <sheetName val="목차"/>
      <sheetName val="copy"/>
      <sheetName val="장비내역서"/>
      <sheetName val="참고"/>
      <sheetName val="Y-WORK"/>
      <sheetName val="A-4"/>
      <sheetName val="상세내역,전력산출서"/>
      <sheetName val="SELTDATA"/>
      <sheetName val="배수내역"/>
      <sheetName val="명세서"/>
      <sheetName val="입력DATA"/>
      <sheetName val="특별교실"/>
      <sheetName val="입찰보고"/>
      <sheetName val="MOTOR3"/>
      <sheetName val="b_balju_cho"/>
      <sheetName val="경상비"/>
      <sheetName val="말뚝지지력산정"/>
      <sheetName val="입찰내역서"/>
      <sheetName val="차액보증"/>
      <sheetName val="배수공 주요자재 집계표"/>
      <sheetName val="포설list원본"/>
      <sheetName val="설계조건"/>
      <sheetName val="6호기"/>
      <sheetName val="지수"/>
      <sheetName val="단가"/>
      <sheetName val="공통(20-91)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일위대가목록"/>
      <sheetName val="단가대비표"/>
      <sheetName val="EQT-ESTN"/>
      <sheetName val="A"/>
      <sheetName val="cost"/>
      <sheetName val="산출근거"/>
      <sheetName val="기술자료 (광화문)"/>
      <sheetName val="TABLE"/>
      <sheetName val="쌍송교"/>
      <sheetName val="LG제품"/>
      <sheetName val="노임단가"/>
      <sheetName val="투찰"/>
      <sheetName val="L형 옹벽"/>
      <sheetName val="구의33고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입찰안"/>
      <sheetName val="설계서(설치)"/>
      <sheetName val="TSS Part List"/>
      <sheetName val="슬래브1"/>
      <sheetName val="조도계산"/>
      <sheetName val="표지판단위"/>
      <sheetName val="TNHCHINH"/>
      <sheetName val="왕십리방향"/>
      <sheetName val="내역(정지)"/>
      <sheetName val="2000전체분"/>
      <sheetName val="2000년1차"/>
      <sheetName val="조명율데이타"/>
      <sheetName val="품셈(기초)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을지"/>
      <sheetName val="시설일위"/>
      <sheetName val="1-1"/>
      <sheetName val="부하(성남)"/>
      <sheetName val="N賃率-職"/>
      <sheetName val="MAT"/>
      <sheetName val="견적정보"/>
      <sheetName val="조정금액결과표 (차수별)"/>
      <sheetName val="Summary - Budget"/>
      <sheetName val="tggwan(mac)"/>
      <sheetName val="05년"/>
      <sheetName val="XXXXXX"/>
      <sheetName val="진로도급"/>
      <sheetName val="SG"/>
      <sheetName val="STORAGE"/>
      <sheetName val="가로등제어반 설치공사(수량)"/>
      <sheetName val="잡비"/>
      <sheetName val="BACK DATA"/>
      <sheetName val="____"/>
      <sheetName val="#2_일위대가목록"/>
      <sheetName val="Key assumption"/>
      <sheetName val="indirect"/>
      <sheetName val="cable-data"/>
      <sheetName val="견적기준"/>
      <sheetName val="매입부가세율(동림)"/>
      <sheetName val="일위대가 "/>
      <sheetName val="일위대가-1"/>
      <sheetName val="환경기계공정표 (3)"/>
      <sheetName val="L형측구단위수량"/>
      <sheetName val="L형측구연장조서"/>
      <sheetName val="도로경계블럭단위수량"/>
      <sheetName val="도로경계블럭단위토공"/>
      <sheetName val="구조물철거타공정이월"/>
      <sheetName val="C3"/>
      <sheetName val="동력부하(도산)"/>
      <sheetName val="3련 BOX"/>
      <sheetName val="CALCULATION"/>
      <sheetName val="신관(1)"/>
      <sheetName val="2월가격"/>
      <sheetName val="EPro"/>
      <sheetName val="BJJIN"/>
      <sheetName val="의왕F사"/>
      <sheetName val="가공사"/>
      <sheetName val="001"/>
      <sheetName val="토공A"/>
      <sheetName val="전기"/>
      <sheetName val="전차선로 물량표"/>
      <sheetName val="한강운반비"/>
      <sheetName val="종배수관"/>
      <sheetName val="과천MAIN"/>
      <sheetName val="SRC-B3U2"/>
      <sheetName val="토공집계"/>
      <sheetName val="총괄집계표"/>
      <sheetName val="토사(PE)"/>
      <sheetName val="일위대가(계측기설치)"/>
      <sheetName val="터파기및재료"/>
      <sheetName val="MEXICO-C"/>
      <sheetName val="의왕"/>
      <sheetName val="견적사양비교표"/>
      <sheetName val="기초계산(Pmax)"/>
      <sheetName val="07피뢰침설비공사"/>
      <sheetName val="대포2교접속"/>
      <sheetName val="조명율표"/>
      <sheetName val="견적"/>
      <sheetName val="주형"/>
      <sheetName val="중동상가"/>
      <sheetName val="UPDATA"/>
      <sheetName val="수입"/>
      <sheetName val="입력정보"/>
      <sheetName val="Data &amp; Result"/>
      <sheetName val="토목내역서"/>
      <sheetName val="설비내역서"/>
      <sheetName val="Param"/>
      <sheetName val="HVAC"/>
      <sheetName val="품셈집계표"/>
      <sheetName val="자재조사표(참고용)"/>
      <sheetName val="일반부표집계표"/>
      <sheetName val="&quot;u&quot;_TYPE_구간_조명1"/>
      <sheetName val="&quot;U&quot;TYPE_전압강하1"/>
      <sheetName val="TR용량_(2)1"/>
      <sheetName val="간선굵기_설명1"/>
      <sheetName val="불평형_계산식1"/>
      <sheetName val="실행내역서 "/>
      <sheetName val="건축내역서"/>
      <sheetName val="우수"/>
      <sheetName val="정산K산출"/>
      <sheetName val="타공종이기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PROJECT BRIEF_EX_NEW_"/>
      <sheetName val="REDUCER"/>
      <sheetName val="WE'T"/>
      <sheetName val="최종"/>
      <sheetName val="공통가설"/>
      <sheetName val="자재수량"/>
      <sheetName val="1"/>
      <sheetName val="411-00 외화장기"/>
      <sheetName val="GRACE"/>
      <sheetName val="Site Expenses"/>
      <sheetName val="토공사"/>
      <sheetName val="96작생능"/>
      <sheetName val="토목"/>
      <sheetName val="Licences"/>
      <sheetName val="입력"/>
      <sheetName val="총괄표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OZ049E"/>
      <sheetName val="배수개거재(신)"/>
      <sheetName val="우수공"/>
      <sheetName val="ilch"/>
      <sheetName val="인건-측정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통합"/>
      <sheetName val="1,2공구원가계산서"/>
      <sheetName val="2공구산출내역"/>
      <sheetName val="1공구산출내역서"/>
      <sheetName val="토공(완충)"/>
      <sheetName val="계산근거"/>
      <sheetName val="집계표"/>
      <sheetName val="0001(arch)"/>
      <sheetName val="설산1.나"/>
      <sheetName val="본사S"/>
      <sheetName val="밸브설치"/>
      <sheetName val="WORK"/>
      <sheetName val="적격"/>
      <sheetName val="단가 "/>
      <sheetName val="일위총괄표"/>
      <sheetName val="No-&gt;Code"/>
      <sheetName val="WC96709"/>
      <sheetName val="갑지"/>
      <sheetName val="유동표"/>
      <sheetName val="9.3 단면력집계"/>
      <sheetName val="2. 설계단면"/>
      <sheetName val="기계-설변"/>
      <sheetName val="2월가격표-ESG-1월"/>
      <sheetName val="SPEC"/>
      <sheetName val="노무비 "/>
      <sheetName val="안정검토(온1)"/>
      <sheetName val="단중표-ST"/>
      <sheetName val="piping"/>
      <sheetName val="수량산출서"/>
      <sheetName val="2000년하반기"/>
      <sheetName val="철골수량"/>
      <sheetName val="품셈TABLE"/>
      <sheetName val="현황산출서"/>
      <sheetName val="옹벽기초자료"/>
      <sheetName val="집1"/>
      <sheetName val="담당자"/>
      <sheetName val="3.하중산정4.지지력"/>
      <sheetName val="현장관리비 산출내역"/>
      <sheetName val="도담구내 개소별 명세"/>
      <sheetName val="2F 회의실견적(5_14 일대)"/>
      <sheetName val="약품공급2"/>
      <sheetName val="LAB"/>
      <sheetName val="수문일1"/>
      <sheetName val="연결관암거"/>
      <sheetName val="가로등내역서"/>
      <sheetName val="원가"/>
      <sheetName val="건축내역"/>
      <sheetName val="간접비"/>
      <sheetName val="현황CODE"/>
      <sheetName val="손익현황"/>
      <sheetName val="전기내역서"/>
      <sheetName val="ROOF(ALKALI)"/>
      <sheetName val="물량산출근거"/>
      <sheetName val="154TW"/>
      <sheetName val="충주"/>
      <sheetName val="자재"/>
      <sheetName val="출근부"/>
      <sheetName val="문화재 시굴조사비(표지)"/>
      <sheetName val="공종별집계표"/>
      <sheetName val="9902"/>
      <sheetName val="전기일위목록"/>
      <sheetName val="당초"/>
      <sheetName val="CAT_5"/>
      <sheetName val="P-산#1-1(WOWA1)"/>
      <sheetName val="기계경비"/>
      <sheetName val="시설물일위"/>
      <sheetName val="골조시행"/>
      <sheetName val="바닥판"/>
      <sheetName val="1.Pre"/>
      <sheetName val="Food court "/>
      <sheetName val="직원동원계획"/>
      <sheetName val="견적조건"/>
      <sheetName val="기초자료입력"/>
      <sheetName val="기준"/>
      <sheetName val="학생내역"/>
      <sheetName val="CT "/>
      <sheetName val="중갑지"/>
      <sheetName val="기본DATA"/>
      <sheetName val="배선DATA"/>
      <sheetName val="역삼"/>
      <sheetName val="자재단가"/>
      <sheetName val="sw1"/>
      <sheetName val="NOMUBI"/>
      <sheetName val="2000상반기노임"/>
      <sheetName val="문학간접"/>
      <sheetName val="간접"/>
      <sheetName val="보차도경계석"/>
      <sheetName val="적용기준"/>
      <sheetName val="(A)내역서"/>
      <sheetName val="적용단위길이"/>
      <sheetName val="종배수관(신)"/>
      <sheetName val="3BL공동구 수량"/>
      <sheetName val="FOOTING단면력"/>
      <sheetName val="적정심사"/>
      <sheetName val="금액내역서"/>
      <sheetName val="대로근거"/>
      <sheetName val="중로근거"/>
      <sheetName val="하수BOX이설"/>
      <sheetName val="TYPE-1"/>
      <sheetName val="표지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터널조도"/>
      <sheetName val="YES"/>
      <sheetName val="Upgrades pricing"/>
      <sheetName val="연습장소"/>
      <sheetName val="조명율표"/>
      <sheetName val="동원(3)"/>
      <sheetName val="예정(3)"/>
      <sheetName val="Macro(차단기)"/>
      <sheetName val="주형"/>
      <sheetName val="MOTOR"/>
      <sheetName val="기둥(원형)"/>
      <sheetName val="WORK"/>
      <sheetName val="工완성공사율"/>
      <sheetName val="노임"/>
      <sheetName val="과천MAIN"/>
      <sheetName val="원가총괄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견적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을"/>
      <sheetName val="FILE1"/>
      <sheetName val="0.집계"/>
      <sheetName val="1.수변전설비공사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조건"/>
      <sheetName val="1.설계기준"/>
      <sheetName val="3차설계"/>
      <sheetName val="현황CODE"/>
      <sheetName val="손익현황"/>
      <sheetName val="옹벽"/>
      <sheetName val="ABUT수량-A1"/>
      <sheetName val="밸브설치"/>
      <sheetName val="Sheet1 (2)"/>
      <sheetName val="3.바닥판설계"/>
      <sheetName val="현금"/>
      <sheetName val="현장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데이타"/>
      <sheetName val="설계조건"/>
      <sheetName val="t형"/>
      <sheetName val="총계"/>
      <sheetName val="수안보-MBR1"/>
      <sheetName val="입력DATA"/>
      <sheetName val="8. 안정검토"/>
      <sheetName val="산출(전주P7)"/>
      <sheetName val="9GNG운반"/>
      <sheetName val="시공계획"/>
      <sheetName val="DANGA"/>
      <sheetName val="집계표"/>
      <sheetName val="단가"/>
      <sheetName val="총괄표"/>
      <sheetName val="실행철강하도"/>
      <sheetName val="내역서2안"/>
      <sheetName val="소야공정계획표"/>
      <sheetName val="단가 및 재료비"/>
      <sheetName val="수량산출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Module11"/>
      <sheetName val="2000년1차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001"/>
      <sheetName val="산출내역서집계표"/>
      <sheetName val="건축공사"/>
      <sheetName val="1차설계변경내역"/>
      <sheetName val="ASP포장"/>
      <sheetName val="내역서(전기)"/>
      <sheetName val="일위대가표"/>
      <sheetName val="단가산출서(기계)"/>
      <sheetName val="3BL공동구 수량"/>
      <sheetName val="에너지동"/>
      <sheetName val="Total"/>
      <sheetName val="수주현황2월"/>
      <sheetName val="토공유동표"/>
      <sheetName val="교각계산"/>
      <sheetName val="단면 (2)"/>
      <sheetName val="날개벽(TYPE3)"/>
      <sheetName val="BQ"/>
      <sheetName val="비교표"/>
      <sheetName val="코드표"/>
      <sheetName val="교각1"/>
      <sheetName val="요율"/>
      <sheetName val="자재대"/>
      <sheetName val="노무비단가"/>
      <sheetName val="실행내역서"/>
      <sheetName val="BID-도로"/>
      <sheetName val="내력서"/>
      <sheetName val="설계"/>
      <sheetName val="대창(함평)-창열"/>
      <sheetName val="대창(장성)"/>
      <sheetName val="설 계"/>
      <sheetName val="조건표"/>
      <sheetName val="JJ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정화조동내역"/>
      <sheetName val="IMP(MAIN)"/>
      <sheetName val="IMP (REACTOR)"/>
      <sheetName val="전기일위대가"/>
      <sheetName val="시설물일위"/>
      <sheetName val="기계내역"/>
      <sheetName val="단면(RW1)"/>
      <sheetName val="소비자가"/>
      <sheetName val="ilch"/>
      <sheetName val="A-4"/>
      <sheetName val="차액보증"/>
      <sheetName val="오산갈곳"/>
      <sheetName val="맨홀수량집계"/>
      <sheetName val="BLOCK(1)"/>
      <sheetName val="여흥"/>
      <sheetName val="노무비 근거"/>
      <sheetName val="H-PILE수량집계"/>
      <sheetName val="__MAIN"/>
      <sheetName val="Ampecity Data"/>
      <sheetName val="BASIC (2)"/>
      <sheetName val="MCC제원"/>
      <sheetName val="일반동력(380V)"/>
      <sheetName val="NOMUBI"/>
      <sheetName val="sw1"/>
      <sheetName val="IMPEADENCE MAP 취수장"/>
      <sheetName val="6PILE  (돌출)"/>
      <sheetName val="UNIT"/>
      <sheetName val="48신설수량"/>
      <sheetName val="통합"/>
      <sheetName val="BOX"/>
      <sheetName val="TC표지"/>
      <sheetName val="설직재-1"/>
      <sheetName val="20관리비율"/>
      <sheetName val="2006기계경비산출표"/>
      <sheetName val="2공구수량"/>
      <sheetName val="cost"/>
      <sheetName val="일위대가표(유단가)"/>
      <sheetName val="적용(기계)"/>
      <sheetName val="총괄집계표"/>
      <sheetName val="DATA1"/>
      <sheetName val="점검총괄"/>
      <sheetName val="자재목록"/>
      <sheetName val="옹벽수량집계"/>
      <sheetName val="자재단가표"/>
      <sheetName val="고창터널(고창방향)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소요자재"/>
      <sheetName val="노무산출서"/>
      <sheetName val="동력부하(도산)"/>
      <sheetName val="1차증가원가계산"/>
      <sheetName val="가감수량"/>
      <sheetName val="맨홀수량산출"/>
      <sheetName val="단가조사서"/>
      <sheetName val="관로"/>
      <sheetName val="AS포장복구 "/>
      <sheetName val="간접1"/>
      <sheetName val="통장출금액"/>
      <sheetName val="기계경비(시간당)"/>
      <sheetName val="램머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방음벽기초(H=4m)"/>
      <sheetName val="우수맨홀공제단위수량"/>
      <sheetName val="스톱로그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연결관산출조서"/>
      <sheetName val="조경일람"/>
      <sheetName val="일위대가목록"/>
      <sheetName val="직공비"/>
      <sheetName val="주관사업"/>
      <sheetName val="수문일1"/>
      <sheetName val="발주설계서(당초)"/>
      <sheetName val="가설건물"/>
      <sheetName val="BOX전기내역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경비2내역"/>
      <sheetName val="현장관리비내역서"/>
      <sheetName val="포장복구집계"/>
      <sheetName val="교대(A1-A2)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조명시설"/>
      <sheetName val="방음벽 기초 일반수량"/>
      <sheetName val="I.설계조건"/>
      <sheetName val="단면가정"/>
      <sheetName val="부재력정리"/>
      <sheetName val="단면치수"/>
      <sheetName val="NEYOK"/>
      <sheetName val="토목내역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단위단가"/>
      <sheetName val="금리계산"/>
      <sheetName val="98NS-N"/>
      <sheetName val="3.공통공사대비"/>
      <sheetName val="90.03실행 "/>
      <sheetName val="96보완계획7.12"/>
      <sheetName val="지진시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가공비"/>
      <sheetName val="STBOX"/>
      <sheetName val="설비"/>
    </sheetNames>
    <definedNames>
      <definedName name="Macro9" sheetId="0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태화42 "/>
      <sheetName val="JUCKEYK"/>
      <sheetName val="노임"/>
      <sheetName val="기둥(원형)"/>
      <sheetName val="5.전사투자계획종함안"/>
      <sheetName val="Q-ty-1"/>
      <sheetName val="내역서"/>
      <sheetName val="Sheet1"/>
      <sheetName val="인건비"/>
      <sheetName val="직노"/>
      <sheetName val="인건-측정"/>
      <sheetName val="工완성공사율"/>
      <sheetName val="빌딩 안내"/>
      <sheetName val="I一般比"/>
      <sheetName val="__MAIN"/>
      <sheetName val="Sheet2"/>
      <sheetName val="실행철강하도"/>
      <sheetName val="#REF"/>
      <sheetName val="정부노임단가"/>
      <sheetName val="과천MAIN"/>
      <sheetName val="내역"/>
      <sheetName val="POOM_MOTO"/>
      <sheetName val="POOM_MOTO2"/>
      <sheetName val="평가데이터"/>
      <sheetName val="COVER"/>
      <sheetName val="JUCK"/>
      <sheetName val="합계금액"/>
      <sheetName val="옹벽"/>
      <sheetName val="하수급견적대비"/>
      <sheetName val="3차설계"/>
      <sheetName val="Sheet1 (2)"/>
      <sheetName val="설계조건"/>
      <sheetName val="DATA"/>
      <sheetName val="3BL공동구 수량"/>
      <sheetName val="woo(mac)"/>
      <sheetName val="3.바닥판설계"/>
      <sheetName val="일위"/>
      <sheetName val="단가비교표"/>
      <sheetName val="8. 안정검토"/>
      <sheetName val="ABUT수량-A1"/>
      <sheetName val="INPUT"/>
      <sheetName val="STBOX"/>
      <sheetName val="터널조도"/>
      <sheetName val="DATE"/>
      <sheetName val="착공내역서"/>
      <sheetName val="대공종"/>
      <sheetName val="터파기및재료"/>
      <sheetName val="MACRO(전선관)"/>
      <sheetName val="자료입력"/>
      <sheetName val="내역서적용수량 (지방도893)"/>
      <sheetName val="98지급계획"/>
      <sheetName val="집수정(600-700)"/>
      <sheetName val="플랜트 설치"/>
      <sheetName val="우수공"/>
      <sheetName val="2-1포천(각세)(외제)"/>
      <sheetName val="수안보-MBR1"/>
      <sheetName val="원형1호맨홀토공수량"/>
      <sheetName val="조건표"/>
      <sheetName val="교각계산"/>
      <sheetName val="6PILE  (돌출)"/>
      <sheetName val="우각부보강"/>
      <sheetName val="H-PILE수량집계"/>
      <sheetName val="조명시설"/>
      <sheetName val="부대내역"/>
      <sheetName val="보도경계블럭"/>
      <sheetName val="IBASE"/>
      <sheetName val="말뚝기초"/>
      <sheetName val="토공분배표"/>
      <sheetName val="6작업1"/>
      <sheetName val="단면치수"/>
      <sheetName val="여흥"/>
      <sheetName val="정부노임(2000.상)"/>
      <sheetName val="A공구"/>
      <sheetName val="1SPAN"/>
      <sheetName val="공사진행"/>
      <sheetName val="Piping Design Data"/>
      <sheetName val="주형"/>
      <sheetName val="을"/>
      <sheetName val="경희대"/>
      <sheetName val="결합부검토"/>
      <sheetName val="일위대가"/>
      <sheetName val="수량산출"/>
      <sheetName val="Y-WORK"/>
      <sheetName val="sw1"/>
      <sheetName val="NOMUBI"/>
      <sheetName val="맨홀방수수량(변경)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종배수관"/>
      <sheetName val="Macro1"/>
      <sheetName val="증감대비"/>
      <sheetName val="기초자료"/>
      <sheetName val="tggwan(mac)"/>
      <sheetName val="송도(A3)-가야"/>
      <sheetName val="설명"/>
      <sheetName val="유기공정"/>
      <sheetName val="부하계산서"/>
      <sheetName val="부하(성남)"/>
      <sheetName val="BID"/>
      <sheetName val="MOTOR"/>
      <sheetName val="옹벽수량집계표"/>
      <sheetName val="토목품셈"/>
      <sheetName val="토공1차"/>
      <sheetName val="총수량집계표"/>
      <sheetName val="COPING"/>
      <sheetName val="본체"/>
      <sheetName val="Sheet6"/>
      <sheetName val="TYPE-A"/>
      <sheetName val="시공계획"/>
      <sheetName val="소상 &quot;1&quot;"/>
      <sheetName val="Project Brief"/>
      <sheetName val="03하반기내역서"/>
      <sheetName val="04상반기"/>
      <sheetName val="PROCESS"/>
      <sheetName val="LU"/>
      <sheetName val="설비"/>
      <sheetName val="산출내역서"/>
      <sheetName val="견적-내역"/>
      <sheetName val="WORK"/>
      <sheetName val="총계"/>
      <sheetName val="문학터널-9255(관보고-실)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연수구보건소"/>
      <sheetName val="98지급계획"/>
      <sheetName val="조건"/>
      <sheetName val="2000년1차"/>
      <sheetName val="2000전체분"/>
      <sheetName val="ALINE"/>
      <sheetName val="Sheet1"/>
      <sheetName val="터널조도"/>
      <sheetName val="화재 탐지 설비"/>
      <sheetName val="물가시세"/>
      <sheetName val="__MAIN"/>
      <sheetName val="NOMUBI"/>
      <sheetName val="sw1"/>
      <sheetName val="대공종"/>
      <sheetName val="우수"/>
      <sheetName val="내역서"/>
      <sheetName val="제4절-1"/>
      <sheetName val="공량산출서"/>
      <sheetName val="Sheet2"/>
      <sheetName val=""/>
      <sheetName val="MACRO(전선관)"/>
      <sheetName val="DATA"/>
      <sheetName val="용량(1-2)"/>
      <sheetName val="IT-BAT"/>
      <sheetName val="운동장 (2)"/>
      <sheetName val="ABUT수량-A1"/>
      <sheetName val="T형( 파일기초) 공현1교"/>
      <sheetName val="JUCKEYK"/>
      <sheetName val="BSD (2)"/>
      <sheetName val="갑지1"/>
      <sheetName val="연부97-1"/>
      <sheetName val="연습장소"/>
      <sheetName val="충주"/>
      <sheetName val="품셈"/>
      <sheetName val="설계조건"/>
      <sheetName val="일위대가"/>
      <sheetName val="데이타"/>
      <sheetName val="수로단위수량"/>
      <sheetName val="MACRO(MCC)"/>
      <sheetName val="정부노임단가"/>
      <sheetName val="8.석축단위(H=1.5M)"/>
      <sheetName val="과천MAIN"/>
      <sheetName val="교량대비"/>
      <sheetName val="사기도장"/>
      <sheetName val="노임"/>
      <sheetName val="POOM_MOTO"/>
      <sheetName val="POOM_MOTO2"/>
      <sheetName val="빌딩 안내"/>
      <sheetName val="견적"/>
      <sheetName val="내역서-원본"/>
      <sheetName val="N賃率-職"/>
      <sheetName val="제경비"/>
      <sheetName val="하수급견적대비"/>
      <sheetName val="사전공사"/>
      <sheetName val="당초"/>
      <sheetName val="일위목록"/>
      <sheetName val="품셈총괄표"/>
      <sheetName val="ITEM"/>
      <sheetName val="ÄÉÀÌºí½Å¼³"/>
      <sheetName val="Sheet1 (2)"/>
      <sheetName val="수량산출서-2"/>
      <sheetName val="Y-WORK"/>
      <sheetName val="산출내역서"/>
      <sheetName val="부대내역"/>
      <sheetName val="COVER"/>
      <sheetName val="표지"/>
      <sheetName val="1"/>
      <sheetName val="공사개요"/>
      <sheetName val="_____D_______________________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적격"/>
      <sheetName val="집수정(600-700)"/>
      <sheetName val="토공집계표"/>
      <sheetName val="기기리스트"/>
      <sheetName val="계수시트"/>
      <sheetName val="원가계산서"/>
      <sheetName val="동해title"/>
      <sheetName val="우수공"/>
      <sheetName val="노무비 근거"/>
      <sheetName val="EQT-ESTN"/>
      <sheetName val="DATE"/>
      <sheetName val="BID"/>
      <sheetName val="SG"/>
      <sheetName val="cable-data"/>
      <sheetName val="tggwan(mac)"/>
      <sheetName val="S0"/>
      <sheetName val="단가대비표"/>
      <sheetName val="횡배수공토공집계"/>
      <sheetName val="본체"/>
      <sheetName val="설계가"/>
      <sheetName val="CAL"/>
      <sheetName val="일위대가목차"/>
      <sheetName val="JUCKEYK"/>
      <sheetName val="배수내역"/>
      <sheetName val="수입"/>
      <sheetName val="G.R300경비"/>
      <sheetName val="하수급견적대비"/>
      <sheetName val="C3"/>
      <sheetName val="실행내역서 "/>
      <sheetName val="자재단가"/>
      <sheetName val="견적조건"/>
      <sheetName val="집계표"/>
      <sheetName val="전기일위대가"/>
      <sheetName val="22수량"/>
      <sheetName val="토목"/>
      <sheetName val="내역서-대공연장"/>
      <sheetName val="ITEM"/>
      <sheetName val="bm(CIcable)"/>
      <sheetName val="내역(정지)"/>
      <sheetName val="입찰내역서"/>
      <sheetName val="견적대비"/>
      <sheetName val="BID-도로"/>
      <sheetName val="예정(3)"/>
      <sheetName val="동원(3)"/>
      <sheetName val="단가비교표"/>
      <sheetName val="견적서"/>
      <sheetName val="Sensitivity and GC Value"/>
      <sheetName val="단중표-ST"/>
      <sheetName val="N賃率-職"/>
      <sheetName val="대치판정"/>
      <sheetName val="2.손익계산서"/>
      <sheetName val="Factor"/>
      <sheetName val="제출내역 (2)"/>
      <sheetName val="총괄집계표"/>
      <sheetName val="TARGET"/>
      <sheetName val="A"/>
      <sheetName val="직재"/>
      <sheetName val="유동표"/>
      <sheetName val="가도공"/>
      <sheetName val="교대시점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MOTOR"/>
      <sheetName val="부하LOAD"/>
      <sheetName val="PT_ED"/>
      <sheetName val="토공A"/>
      <sheetName val="건축공사"/>
      <sheetName val="지수"/>
      <sheetName val="중갑지"/>
      <sheetName val="1NYS(당)"/>
      <sheetName val="입찰안"/>
      <sheetName val="7.PILE  (돌출)"/>
      <sheetName val="비교표"/>
      <sheetName val="차액보증"/>
      <sheetName val="시설일위"/>
      <sheetName val="교대"/>
      <sheetName val="Total"/>
      <sheetName val="노임단가"/>
      <sheetName val="청구내역(9807)"/>
      <sheetName val="2.대외공문"/>
      <sheetName val="터널조도"/>
      <sheetName val="수량산출"/>
      <sheetName val="공량산출서"/>
      <sheetName val="전차선로 물량표"/>
      <sheetName val="EP0618"/>
      <sheetName val="을지"/>
      <sheetName val="슬래브1"/>
      <sheetName val="COVER"/>
      <sheetName val="INPUT"/>
      <sheetName val="설계조건"/>
      <sheetName val="충주"/>
      <sheetName val="TDTKP"/>
      <sheetName val="DK-KH"/>
      <sheetName val="연결관산출조서"/>
      <sheetName val="원형1호맨홀토공수량"/>
      <sheetName val="총괄"/>
      <sheetName val="음봉방향"/>
      <sheetName val="단면 (2)"/>
      <sheetName val="Baby일위대가"/>
      <sheetName val="1.설계조건"/>
      <sheetName val="화재 탐지 설비"/>
      <sheetName val="b t mong"/>
      <sheetName val="노임"/>
      <sheetName val="플랜트 설치"/>
      <sheetName val="갑지(추정)"/>
      <sheetName val="슬래브"/>
      <sheetName val="우각부보강"/>
      <sheetName val="JUCK"/>
      <sheetName val="UPDATA"/>
      <sheetName val="UNIT"/>
      <sheetName val="품셈(기초)"/>
      <sheetName val="Macro(차단기)"/>
      <sheetName val="기계경비(시간당)"/>
      <sheetName val="램머"/>
      <sheetName val="설계내역(2000)"/>
      <sheetName val="전체철근집계"/>
      <sheetName val="내역"/>
      <sheetName val="잡철물"/>
      <sheetName val="가설공사내역"/>
      <sheetName val="401"/>
      <sheetName val="#REF"/>
      <sheetName val="Áý¼öÁ¤(600-700)"/>
      <sheetName val="Åä°øÁý°èÇ¥"/>
      <sheetName val="°è¼ö½ÃÆ®"/>
      <sheetName val="¿ø°¡°è»ê¼­"/>
      <sheetName val="도면자료제출일정"/>
      <sheetName val="울산시산표"/>
      <sheetName val="부대내역"/>
      <sheetName val="내역서"/>
      <sheetName val="LOPCALC"/>
      <sheetName val="3차설계"/>
      <sheetName val="1경간당 상부수량"/>
      <sheetName val="품셈TABLE"/>
      <sheetName val="일위대가"/>
      <sheetName val="2_대외공문"/>
      <sheetName val="청하배수"/>
      <sheetName val="단중표"/>
      <sheetName val="토목주소"/>
      <sheetName val="프랜트면허"/>
      <sheetName val="집수정_600_700_"/>
      <sheetName val="왕십리방향"/>
      <sheetName val="RFP002"/>
      <sheetName val="간접비"/>
      <sheetName val="부하계산서"/>
      <sheetName val="부하(성남)"/>
      <sheetName val="조도계산서 (도서)"/>
      <sheetName val="SUMMARY"/>
      <sheetName val="수량산출(수평맹암거)"/>
      <sheetName val="COPING"/>
      <sheetName val="수량산출서"/>
      <sheetName val="빌딩 안내"/>
      <sheetName val="설계명세서"/>
      <sheetName val="예산명세서"/>
      <sheetName val="자료입력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주현(해보)"/>
      <sheetName val="주현(영광)"/>
      <sheetName val="001"/>
      <sheetName val="단가"/>
      <sheetName val="명세서"/>
      <sheetName val="견적을"/>
      <sheetName val="견적시담(송포2공구)"/>
      <sheetName val="일위대가목록"/>
      <sheetName val="일반공사"/>
      <sheetName val="실행철강하도"/>
      <sheetName val="CODE"/>
      <sheetName val="노무비산출"/>
      <sheetName val="표지 (2)"/>
      <sheetName val="천마갑지"/>
      <sheetName val="Final(1)summary"/>
      <sheetName val="의정부문예회관변경내역"/>
      <sheetName val="월별수입"/>
      <sheetName val="노무비"/>
      <sheetName val="ABUT수량-A1"/>
      <sheetName val="인건-측정"/>
      <sheetName val="WORK"/>
      <sheetName val="내역1"/>
      <sheetName val="CA"/>
      <sheetName val="3련 BOX"/>
      <sheetName val="가설건물"/>
      <sheetName val="Piping Design Data"/>
      <sheetName val="SLAB"/>
      <sheetName val="P-산#1-1(WOWA1)"/>
      <sheetName val="FCM"/>
      <sheetName val="MatchCode"/>
      <sheetName val="suk(mac)"/>
      <sheetName val="증감대비"/>
      <sheetName val="정부노임단가"/>
      <sheetName val="단위내역서"/>
      <sheetName val="잡철단가대비"/>
      <sheetName val="M-MG1"/>
      <sheetName val="인부신상자료"/>
      <sheetName val="411-00 외화장기"/>
      <sheetName val="당정동경상이수"/>
      <sheetName val="당정동공통이수"/>
      <sheetName val="HVAC"/>
      <sheetName val="자동제어"/>
      <sheetName val="수량집계"/>
      <sheetName val="인건비"/>
      <sheetName val="일위대가표"/>
      <sheetName val="archi(본사)"/>
      <sheetName val="1.설계기준"/>
      <sheetName val="FORM"/>
      <sheetName val="갑지"/>
      <sheetName val="Price List"/>
      <sheetName val="계정"/>
      <sheetName val="일위(PN)"/>
      <sheetName val="자동화재탐지"/>
      <sheetName val="RangeObject"/>
      <sheetName val="관급원내역"/>
      <sheetName val="Y-WORK"/>
      <sheetName val="L_RPTA05_목록"/>
      <sheetName val="b_balju_cho"/>
      <sheetName val="노무비단가"/>
      <sheetName val="일위대가 "/>
      <sheetName val="입출재고현황 (2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지명송금"/>
      <sheetName val="환율"/>
      <sheetName val="실행간접비"/>
      <sheetName val="(A)내역서"/>
      <sheetName val="수량산출서-2"/>
      <sheetName val="산근-10"/>
      <sheetName val="ATS단가"/>
      <sheetName val="중기일위대가"/>
      <sheetName val="집계표1"/>
      <sheetName val="도체종-상수표"/>
      <sheetName val="자재"/>
      <sheetName val="토공연장"/>
      <sheetName val="ⴭⴭⴭⴭ"/>
      <sheetName val="동력부하(도산)"/>
      <sheetName val="우각부검토"/>
      <sheetName val="보할공정"/>
      <sheetName val="산출근거"/>
      <sheetName val="2F 회의실견적(5_14 일대)"/>
      <sheetName val="Macro상수"/>
      <sheetName val="일위"/>
      <sheetName val="설계자료"/>
      <sheetName val="설계산출표지"/>
      <sheetName val="공사비예산서(토목분)"/>
      <sheetName val="공종별자재"/>
      <sheetName val="FOOTING단면력"/>
      <sheetName val="DESIGN CRETERIA"/>
      <sheetName val="품의서(TL)"/>
      <sheetName val="농협-입금"/>
      <sheetName val="list"/>
      <sheetName val="가로등제어반 설치공사(수량)"/>
      <sheetName val="설계내역서"/>
      <sheetName val="기술자료 (연수)"/>
      <sheetName val="1"/>
      <sheetName val="교통대책내역"/>
      <sheetName val="공종별지급자재"/>
      <sheetName val="Control"/>
      <sheetName val="LANGUAGE"/>
      <sheetName val="조도계산"/>
      <sheetName val="PF_일반수량(35m)"/>
      <sheetName val="2000년1차"/>
      <sheetName val="2000전체분"/>
      <sheetName val="건축내역"/>
      <sheetName val="참조-(1)"/>
      <sheetName val="데이타"/>
      <sheetName val="양식"/>
      <sheetName val="아수배전(1회)"/>
      <sheetName val="표지"/>
      <sheetName val="6.노임"/>
      <sheetName val="INDEX"/>
      <sheetName val="민감도분석"/>
      <sheetName val="시청방향슬래브수량"/>
      <sheetName val="파일의이용"/>
      <sheetName val="내역(을)"/>
      <sheetName val="잡비"/>
      <sheetName val="설계기준 및 하중계산"/>
      <sheetName val="3.하중계산"/>
      <sheetName val="견적보고"/>
      <sheetName val="중기단가LIST"/>
      <sheetName val="사급자재총괄"/>
      <sheetName val="장비"/>
      <sheetName val="Proposal"/>
      <sheetName val="예가표"/>
      <sheetName val="링크해지용"/>
      <sheetName val="MAT"/>
      <sheetName val="터파기및재료"/>
      <sheetName val="ASP"/>
      <sheetName val="공사개요"/>
      <sheetName val="96.12"/>
      <sheetName val="001BA"/>
      <sheetName val="연결관암거"/>
      <sheetName val="우수"/>
      <sheetName val="TYPE-B 평균H"/>
      <sheetName val="위치조서"/>
      <sheetName val="교각1"/>
      <sheetName val="보차도경계석"/>
      <sheetName val="G_R300경비"/>
      <sheetName val="TTDZ 679"/>
      <sheetName val="영동(D)"/>
      <sheetName val="조명율표"/>
      <sheetName val="물량산출"/>
      <sheetName val="전 기"/>
      <sheetName val="단"/>
      <sheetName val="부대공"/>
      <sheetName val="자재단가_사급"/>
      <sheetName val="중기적산목록"/>
      <sheetName val="????"/>
      <sheetName val="건축내역서"/>
      <sheetName val="설비내역서"/>
      <sheetName val="전기내역서"/>
      <sheetName val="조건"/>
      <sheetName val="약전닥트"/>
      <sheetName val="건축부하"/>
      <sheetName val="FA설치명세"/>
      <sheetName val="FD"/>
      <sheetName val="교각(P1)수량"/>
      <sheetName val="기본"/>
      <sheetName val="DAN"/>
      <sheetName val="신우"/>
      <sheetName val="금호"/>
      <sheetName val="당초"/>
      <sheetName val="MixBed"/>
      <sheetName val="CondPol"/>
      <sheetName val="Languages"/>
      <sheetName val="날개벽수량표"/>
      <sheetName val="국내조달(통합-1)"/>
      <sheetName val="견적서-을지"/>
      <sheetName val="__MAIN"/>
      <sheetName val="static.cal"/>
      <sheetName val="단면치수"/>
      <sheetName val="설계예산서"/>
      <sheetName val="Macro1"/>
      <sheetName val="노무비 "/>
      <sheetName val="입찰결과보고"/>
      <sheetName val="Hauptdaten"/>
      <sheetName val="FB25JN"/>
      <sheetName val="TABLE"/>
      <sheetName val="산근1,2"/>
      <sheetName val="TRAY Data"/>
      <sheetName val="동력부하"/>
      <sheetName val="우배수"/>
      <sheetName val="말뚝지지력산정"/>
      <sheetName val="공통비"/>
      <sheetName val="설계변경원가계산총괄표(근린,시설,가로,공공)"/>
      <sheetName val="무산소조"/>
      <sheetName val="IW-LIST"/>
      <sheetName val="3.바닥판설계"/>
      <sheetName val="일위대가양식"/>
      <sheetName val="일위대가서식"/>
      <sheetName val="주형"/>
      <sheetName val="Variables"/>
      <sheetName val="RCSPlan"/>
      <sheetName val="6PILE  (돌출)"/>
      <sheetName val="본부소개"/>
      <sheetName val="날개벽(시점좌측)"/>
      <sheetName val="내역기준"/>
      <sheetName val="4.5 휨응력"/>
      <sheetName val="경계석"/>
      <sheetName val="골재집계"/>
      <sheetName val="기계경비"/>
      <sheetName val="3.하중산정4.지지력"/>
      <sheetName val="Sheet1 (2)"/>
      <sheetName val="토공계산서(부체도로)"/>
      <sheetName val="가시설"/>
      <sheetName val="PROJECT BRIEF"/>
      <sheetName val="PROJECT BRIEF(EX.NEW)"/>
      <sheetName val="입고장부 (4)"/>
      <sheetName val="로우프"/>
      <sheetName val="장비가동집계표"/>
      <sheetName val="_shtOpr_"/>
      <sheetName val="케이블DATA"/>
      <sheetName val="중기사용료"/>
      <sheetName val="토공"/>
      <sheetName val="참조"/>
      <sheetName val="을"/>
      <sheetName val="내역(한신APT)"/>
      <sheetName val="(4-2)열관류값-2"/>
      <sheetName val="조명율데이타"/>
      <sheetName val="단가표"/>
      <sheetName val="중동상가"/>
      <sheetName val="건축집계표"/>
      <sheetName val="견"/>
      <sheetName val="ROOF(ALKALI)"/>
      <sheetName val="CP(1)"/>
      <sheetName val="실행내역"/>
      <sheetName val="세원견적서"/>
      <sheetName val="포장공"/>
      <sheetName val="DB"/>
      <sheetName val="철근집계표"/>
      <sheetName val="타견적(을)"/>
      <sheetName val="작성"/>
      <sheetName val="과천MAIN"/>
      <sheetName val="공문"/>
      <sheetName val="선급법인세 (2)"/>
      <sheetName val="2000자금소요"/>
      <sheetName val="수질정화시설"/>
      <sheetName val="직접공사비집계표"/>
      <sheetName val="견적정보"/>
      <sheetName val="단가조사"/>
      <sheetName val="6m기존암거철거공"/>
      <sheetName val="신규일위대가"/>
      <sheetName val="안정검토"/>
      <sheetName val="현금"/>
      <sheetName val="물가시세"/>
      <sheetName val="6.교좌면보강"/>
      <sheetName val="수주추정"/>
      <sheetName val="도로토적"/>
      <sheetName val="3.공통공사대비"/>
      <sheetName val="LCS-SEAT"/>
      <sheetName val="A-4"/>
      <sheetName val="10월판관"/>
      <sheetName val="공정계획(내부계획25%,내부w.f)"/>
      <sheetName val="CTEMCOST"/>
      <sheetName val="대가수량"/>
      <sheetName val="뚝토공"/>
      <sheetName val="업무분장"/>
      <sheetName val="방송(체육관)"/>
      <sheetName val="구조물"/>
      <sheetName val="기둥(원형)"/>
      <sheetName val="Sheet17"/>
      <sheetName val="간선DATA"/>
      <sheetName val="세부내역서"/>
      <sheetName val="48일위"/>
      <sheetName val="내역서1"/>
      <sheetName val="약품공급2"/>
      <sheetName val="Macro2"/>
      <sheetName val="단가 및 재료비"/>
      <sheetName val="중기사용료산출근거"/>
      <sheetName val="가공비"/>
      <sheetName val="소방일위 "/>
      <sheetName val="건축"/>
      <sheetName val="TOP"/>
      <sheetName val="5.전사투자계획종함안"/>
      <sheetName val="0001new"/>
      <sheetName val="POWER"/>
      <sheetName val="A_7"/>
      <sheetName val="제품정보"/>
      <sheetName val="D040416"/>
      <sheetName val="특별교실"/>
      <sheetName val="대림경상68억"/>
      <sheetName val="DATASPEC(VT1)"/>
      <sheetName val="96작생능"/>
      <sheetName val="공통(20-91)"/>
      <sheetName val="한강운반비"/>
      <sheetName val="총급여"/>
      <sheetName val="지진시"/>
      <sheetName val="SAN"/>
      <sheetName val="내역표지"/>
      <sheetName val="工완성공사율"/>
      <sheetName val="입출재고현황 _2_"/>
      <sheetName val="YOEMAGUM"/>
      <sheetName val="REDUCER"/>
      <sheetName val="WE'T"/>
      <sheetName val="6.7.8.우물통"/>
      <sheetName val="STBOX"/>
      <sheetName val="FT_금액"/>
      <sheetName val="조명율"/>
      <sheetName val="98수문일위"/>
      <sheetName val="일위대가(원본)"/>
      <sheetName val="200"/>
      <sheetName val="내역서적용수량 (지방도893)"/>
      <sheetName val="POOM_MOTO"/>
      <sheetName val="POOM_MOTO2"/>
      <sheetName val="수목데이타"/>
      <sheetName val="선택"/>
      <sheetName val="카렌스센터계량기설치공사"/>
      <sheetName val="투찰내역"/>
      <sheetName val="수산(A1)"/>
      <sheetName val="현장관리비 산출내역"/>
      <sheetName val="DATA 입력란"/>
      <sheetName val="용수지선토적"/>
      <sheetName val="용량(1-2)"/>
      <sheetName val="3BL공동구 수량"/>
      <sheetName val="전력구구조물산근"/>
      <sheetName val="6호기"/>
      <sheetName val="설"/>
      <sheetName val="기본일위"/>
      <sheetName val="Pricelist TAC AB"/>
      <sheetName val="물가정보자료"/>
      <sheetName val="현장지지물물량"/>
      <sheetName val="MEXICO-C"/>
      <sheetName val="변경비교-을"/>
      <sheetName val="전계가"/>
      <sheetName val="케이블규격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총괄표"/>
      <sheetName val="기계"/>
      <sheetName val="TOTAL_BOQ"/>
      <sheetName val="기계경비일람"/>
      <sheetName val="단면검토"/>
      <sheetName val="주요공사"/>
      <sheetName val="schtable"/>
      <sheetName val="1호토공"/>
      <sheetName val="12호기내역서(건축분)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s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조명율표"/>
      <sheetName val="설계예산서"/>
      <sheetName val="수량집계"/>
      <sheetName val="수량산출"/>
      <sheetName val="DATA"/>
      <sheetName val="총괄"/>
      <sheetName val="토목"/>
      <sheetName val="내역"/>
      <sheetName val="가로등내역서"/>
      <sheetName val="보증수수료산출"/>
      <sheetName val="일위대가"/>
      <sheetName val="수량산출서"/>
      <sheetName val="2000.11월설계내역"/>
      <sheetName val="bid"/>
      <sheetName val="수목데이타 "/>
      <sheetName val="변압기 및 발전기 용량"/>
      <sheetName val="#REF"/>
      <sheetName val="단가"/>
      <sheetName val="총괄표"/>
      <sheetName val="말뚝지지력산정"/>
      <sheetName val="터파기및재료"/>
      <sheetName val="집계표"/>
      <sheetName val="전선 및 전선관"/>
      <sheetName val="실행철강하도"/>
      <sheetName val="내역서2안"/>
      <sheetName val="내역서"/>
      <sheetName val="단가산출"/>
      <sheetName val="소야공정계획표"/>
      <sheetName val="입찰안"/>
      <sheetName val="준검 내역서"/>
      <sheetName val="교각1"/>
      <sheetName val="1.수인터널"/>
      <sheetName val="JUCK"/>
      <sheetName val="일위대가표(유단가)"/>
      <sheetName val="20관리비율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단가 및 재료비"/>
      <sheetName val="상수도토공집계표"/>
      <sheetName val="제수변수량"/>
      <sheetName val="공기변수량"/>
      <sheetName val="자재단가"/>
      <sheetName val="점검총괄"/>
      <sheetName val="자재목록"/>
      <sheetName val="6호기"/>
      <sheetName val="봉양~조차장간고하개명(신설)"/>
      <sheetName val="하조서"/>
      <sheetName val="기계경비"/>
      <sheetName val="가로등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부대내역"/>
      <sheetName val="단가조사"/>
      <sheetName val="일위대가표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물가자료"/>
      <sheetName val="품의서"/>
      <sheetName val="부하계산서"/>
      <sheetName val="물가시세"/>
      <sheetName val="SG"/>
      <sheetName val="전신환매도율"/>
      <sheetName val="2000년1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CABLE SIZE-3"/>
      <sheetName val="A-4"/>
      <sheetName val="탑(을지)"/>
      <sheetName val="대치판정"/>
      <sheetName val="신우"/>
      <sheetName val="에너지동"/>
      <sheetName val="견적대비"/>
      <sheetName val="부속동"/>
      <sheetName val="단가조사서"/>
      <sheetName val="예산갑지"/>
      <sheetName val="단면 (2)"/>
      <sheetName val="ABUT수량-A1"/>
      <sheetName val="공구원가계산"/>
      <sheetName val="1차증가원가계산"/>
      <sheetName val="일위대가(목록)"/>
      <sheetName val="재료비"/>
      <sheetName val="부서현황"/>
      <sheetName val="3BL공동구 수량"/>
      <sheetName val="내역서(전기)"/>
      <sheetName val="연습"/>
      <sheetName val="Total"/>
      <sheetName val="원가계산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ETC"/>
      <sheetName val="돌망태단위수량"/>
      <sheetName val="말뚝물량"/>
      <sheetName val="요율"/>
      <sheetName val="자재대"/>
      <sheetName val="소요자재"/>
      <sheetName val="노무산출서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AS포장복구 "/>
      <sheetName val="데이타"/>
      <sheetName val="BQ"/>
      <sheetName val="현장지지물물량"/>
      <sheetName val="48일위"/>
      <sheetName val="가감수량"/>
      <sheetName val="맨홀수량산출"/>
      <sheetName val="EQUIP-H"/>
      <sheetName val="경비_원본"/>
      <sheetName val="기계경비시간당손료목록"/>
      <sheetName val="동력부하(도산)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우수맨홀공제단위수량"/>
      <sheetName val="본선차로수량집계표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2006기계경비산출표"/>
      <sheetName val="5.정산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간선계산"/>
      <sheetName val="연결관산출조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2000전체분"/>
      <sheetName val="일반수량"/>
      <sheetName val="외주"/>
      <sheetName val="Macro(차단기)"/>
      <sheetName val="BOX전기내역"/>
      <sheetName val="변경비교-을"/>
      <sheetName val="9-1차이내역"/>
      <sheetName val="일위집계표"/>
      <sheetName val="공종별원가계산"/>
      <sheetName val="증감대비"/>
      <sheetName val="공종단가"/>
      <sheetName val="AILC004"/>
      <sheetName val="BASIC (2)"/>
      <sheetName val="종합기별"/>
      <sheetName val="노무비명세서"/>
      <sheetName val="소요자재명세서"/>
      <sheetName val="구조물철거타공정이월"/>
      <sheetName val="참조-(1)"/>
      <sheetName val="적용(기계)"/>
      <sheetName val="통장출금액"/>
      <sheetName val="단면가정"/>
      <sheetName val="자재단가표"/>
      <sheetName val="고창터널(고창방향)"/>
      <sheetName val="터널조도"/>
      <sheetName val="AS복구"/>
      <sheetName val="중기터파기"/>
      <sheetName val="변수값"/>
      <sheetName val="중기상차"/>
      <sheetName val="MACRO(MCC)"/>
      <sheetName val="노무비 근거"/>
      <sheetName val="입출재고현황 (2)"/>
      <sheetName val="CTEMCOST"/>
      <sheetName val="노임"/>
      <sheetName val="담장산출"/>
      <sheetName val="수로교총재료집계"/>
      <sheetName val="견적조건"/>
      <sheetName val="견적조건(을지)"/>
      <sheetName val="식생블럭단위수량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XL4Poppy"/>
      <sheetName val="동원(3)"/>
      <sheetName val="예정(3)"/>
      <sheetName val="주형"/>
      <sheetName val="설계조건"/>
      <sheetName val="날개벽(TYPE3)"/>
      <sheetName val="비교표"/>
      <sheetName val="아산추가1220"/>
      <sheetName val="당초"/>
      <sheetName val="3-1.CB"/>
      <sheetName val="일위대가목차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설계"/>
      <sheetName val="대창(함평)-창열"/>
      <sheetName val="대창(장성)"/>
      <sheetName val="설 계"/>
      <sheetName val="조건표"/>
      <sheetName val="JJ"/>
      <sheetName val="Data&amp;Result"/>
      <sheetName val="일위대가(출입)"/>
      <sheetName val="일위대가(계측기설치)"/>
      <sheetName val="감액총괄표"/>
      <sheetName val="KMT물량"/>
      <sheetName val="재료집계"/>
      <sheetName val="VA_code"/>
      <sheetName val="말고개터널조명전압강하"/>
      <sheetName val="전기일위대가"/>
      <sheetName val="단면(RW1)"/>
      <sheetName val="WORK"/>
      <sheetName val="시설물일위"/>
      <sheetName val="소비자가"/>
      <sheetName val="ilch"/>
      <sheetName val="IMP(MAIN)"/>
      <sheetName val="IMP (REACTOR)"/>
      <sheetName val="차액보증"/>
      <sheetName val="오산갈곳"/>
      <sheetName val="맨홀수량집계"/>
      <sheetName val="1.설계기준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약품설비"/>
      <sheetName val="PO-BOQ"/>
      <sheetName val="관로"/>
      <sheetName val="아파트기별"/>
      <sheetName val="공리일"/>
      <sheetName val="일위대가목록"/>
      <sheetName val="단가일람"/>
      <sheetName val="조경일람"/>
      <sheetName val="인건비 "/>
      <sheetName val="포장공"/>
      <sheetName val="일반수량총괄"/>
      <sheetName val="의왕내역"/>
      <sheetName val="견적의뢰서"/>
      <sheetName val="간접비"/>
      <sheetName val="물량표"/>
      <sheetName val="신공항A-9(원가수정)"/>
      <sheetName val="DATE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토목주소"/>
      <sheetName val="프랜트면허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기자재대비표"/>
      <sheetName val="Mc1"/>
      <sheetName val="2000,9월 일위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조건"/>
      <sheetName val="여흥"/>
      <sheetName val="가설건물"/>
      <sheetName val="설계가"/>
      <sheetName val="전기혼잡제경비(45)"/>
      <sheetName val="현장관리비 "/>
      <sheetName val="하수급견적대비"/>
      <sheetName val="금액결정"/>
      <sheetName val="전차선로 물량표"/>
      <sheetName val="LP-S"/>
      <sheetName val="제품별"/>
      <sheetName val="철거산출근거"/>
      <sheetName val="48전력선로일위"/>
      <sheetName val="96보완계획7.12"/>
      <sheetName val="계수시트"/>
      <sheetName val="AIR SHOWER(3인용)"/>
      <sheetName val="자료입력"/>
      <sheetName val="2F 회의실견적(5_14 일대)"/>
      <sheetName val="재집"/>
      <sheetName val="직재"/>
      <sheetName val="원가계산서"/>
      <sheetName val="금리계산"/>
      <sheetName val="손익분석"/>
      <sheetName val="ITB COST"/>
      <sheetName val="Macro2"/>
      <sheetName val="보차도경계석"/>
      <sheetName val="제-노임"/>
      <sheetName val="제직재"/>
      <sheetName val="우배수"/>
      <sheetName val="맨홀"/>
      <sheetName val="금호"/>
      <sheetName val="예산명세서"/>
      <sheetName val="부하(성남)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3.공통공사대비"/>
      <sheetName val="고등학교"/>
      <sheetName val="90.03실행 "/>
    </sheetNames>
    <definedNames>
      <definedName name="Macro13"/>
      <definedName name="Macro6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/>
      <sheetData sheetId="526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xxxx"/>
      <sheetName val="설계서표지"/>
      <sheetName val="목차"/>
      <sheetName val="계획서,설명서"/>
      <sheetName val="예산서"/>
      <sheetName val="시방서"/>
      <sheetName val="공정표"/>
      <sheetName val="설계서"/>
      <sheetName val="노임단가"/>
      <sheetName val="공종단가"/>
      <sheetName val="일반시방서"/>
      <sheetName val="99상단가"/>
      <sheetName val="공사개요"/>
      <sheetName val="소요(갑)"/>
      <sheetName val="소요(을)"/>
      <sheetName val="예산내역"/>
      <sheetName val="설치비"/>
      <sheetName val="제각공사"/>
      <sheetName val="258 GIS설계"/>
      <sheetName val="설계요약"/>
      <sheetName val="철거운반"/>
      <sheetName val="공종"/>
      <sheetName val="25.8운반"/>
      <sheetName val="공정표 (3)"/>
      <sheetName val="공정표 (2)"/>
      <sheetName val="표지"/>
      <sheetName val="팩킹LIST"/>
      <sheetName val="철거자재"/>
      <sheetName val="경제성검토"/>
      <sheetName val="EP061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내역서"/>
      <sheetName val="하도급사항"/>
      <sheetName val="견적서"/>
      <sheetName val="하도급내역"/>
      <sheetName val="견적내역"/>
      <sheetName val="연습"/>
      <sheetName val="철콘"/>
      <sheetName val="설계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단가"/>
      <sheetName val="H-PILE수량집계"/>
      <sheetName val="토적표"/>
      <sheetName val="돌담교 상부수량"/>
      <sheetName val="SLAB&quot;1&quot;"/>
      <sheetName val="수량-가로등"/>
      <sheetName val="말뚝지지력산정"/>
      <sheetName val="총괄"/>
      <sheetName val="기초단가"/>
      <sheetName val="중기손료"/>
      <sheetName val="산출근거"/>
      <sheetName val="개산공사비"/>
      <sheetName val="해평견적"/>
      <sheetName val="자재단가"/>
      <sheetName val="노임단가"/>
      <sheetName val="전기"/>
      <sheetName val="6PILE  (돌출)"/>
      <sheetName val="소비자가"/>
      <sheetName val="건축내역"/>
      <sheetName val="기안"/>
      <sheetName val="우수받이"/>
      <sheetName val="1단계"/>
      <sheetName val="노임이"/>
      <sheetName val="실행철강하도"/>
      <sheetName val="수량산출"/>
      <sheetName val="3BL공동구 수량"/>
      <sheetName val="견적단가"/>
      <sheetName val="단위수량"/>
      <sheetName val="가시설수량"/>
      <sheetName val="기계경비(시간당)"/>
      <sheetName val="램머"/>
      <sheetName val="원가계산"/>
      <sheetName val="내역서1999.8최종"/>
      <sheetName val="테이블"/>
      <sheetName val="역T형교대(말뚝기초)"/>
      <sheetName val="건축"/>
      <sheetName val="토목주소"/>
      <sheetName val="일위대가9803"/>
      <sheetName val="데이타"/>
      <sheetName val="식재인부"/>
      <sheetName val="b_balju_cho"/>
      <sheetName val="POL6차-PIPING"/>
      <sheetName val="대림경상68억"/>
      <sheetName val="신규보류입력"/>
      <sheetName val="이름정의"/>
      <sheetName val="입력"/>
      <sheetName val="공사개요"/>
      <sheetName val="초기화면"/>
      <sheetName val="노무자도장2"/>
      <sheetName val="수목단가"/>
      <sheetName val="시설수량표"/>
      <sheetName val="식재수량표"/>
      <sheetName val="일위목록"/>
      <sheetName val="입력자료"/>
      <sheetName val="SAP_INPUT"/>
      <sheetName val="산근"/>
      <sheetName val="내역표지"/>
      <sheetName val="#REF"/>
      <sheetName val="날개벽수량표"/>
      <sheetName val="AS포장복구 "/>
      <sheetName val="I一般比"/>
      <sheetName val="노임,재료비"/>
      <sheetName val="정부노임단가"/>
      <sheetName val="제원및배치"/>
      <sheetName val="철거산출근거"/>
      <sheetName val="수로BOX"/>
      <sheetName val="sw1"/>
      <sheetName val="8.석축단위(H=1.5M)"/>
      <sheetName val="목포방향"/>
      <sheetName val="표지"/>
      <sheetName val="BID"/>
      <sheetName val="2.가정단면"/>
      <sheetName val="CON'C"/>
      <sheetName val="단면치수"/>
      <sheetName val="데리네이타현황"/>
      <sheetName val="6호기"/>
      <sheetName val="적용기준"/>
      <sheetName val="갑지(추정)"/>
      <sheetName val="노무비단가"/>
      <sheetName val="2.토목공사"/>
      <sheetName val="T13(P68~72,78)"/>
      <sheetName val="단중표"/>
      <sheetName val="INPUT"/>
      <sheetName val="Macro2"/>
      <sheetName val="설계명세서"/>
      <sheetName val="내역서 제출"/>
      <sheetName val="년도별노임표"/>
      <sheetName val="중기목록표"/>
      <sheetName val="단가조사서"/>
      <sheetName val="터파기및재료"/>
      <sheetName val="안전장치"/>
      <sheetName val="공사비 증감 내역서"/>
      <sheetName val="갑지"/>
      <sheetName val="설계기준"/>
      <sheetName val="내역1"/>
      <sheetName val="Sheet3"/>
      <sheetName val="2000전체분"/>
      <sheetName val="2000년1차"/>
      <sheetName val="관급자재대"/>
      <sheetName val="입찰안"/>
      <sheetName val="2호맨홀공제수량"/>
      <sheetName val="설계예시"/>
      <sheetName val="건축명"/>
      <sheetName val="기계명"/>
      <sheetName val="전기명"/>
      <sheetName val="토목명"/>
      <sheetName val="대전가오_견출_집계표"/>
      <sheetName val="공사"/>
      <sheetName val="사급자재"/>
      <sheetName val="돌담교_상부수량"/>
      <sheetName val="CON기초"/>
      <sheetName val="FILE1"/>
      <sheetName val="ABUT수량-A1"/>
      <sheetName val="구체"/>
      <sheetName val="좌측날개벽"/>
      <sheetName val="우측날개벽"/>
      <sheetName val="건축일위"/>
      <sheetName val="그라우팅일위"/>
      <sheetName val="대비"/>
      <sheetName val="집계표"/>
      <sheetName val="대창(함평)"/>
      <sheetName val="대창(장성)"/>
      <sheetName val="대창(함평)-창열"/>
      <sheetName val="단가대비표"/>
      <sheetName val="BOX-1510"/>
      <sheetName val="방음벽기초"/>
      <sheetName val="중동공구"/>
      <sheetName val="건물철거"/>
      <sheetName val="기타배수구조물깨기-단위수량"/>
      <sheetName val="7.PILE  (돌출)"/>
      <sheetName val="집수정(600-700)"/>
      <sheetName val="교각계산"/>
      <sheetName val="8.PILE  (돌출)"/>
      <sheetName val="내역을"/>
      <sheetName val="COPING"/>
      <sheetName val="노임"/>
      <sheetName val="토공개요"/>
      <sheetName val="토공(1)"/>
      <sheetName val="문산방향-교대(A2)"/>
      <sheetName val="건축내역서"/>
      <sheetName val="설비내역서"/>
      <sheetName val="전기내역서"/>
      <sheetName val="EQUIP LIST"/>
      <sheetName val="원가계산서"/>
      <sheetName val="방수"/>
      <sheetName val="포장자재집계표"/>
      <sheetName val="용수량(생활용수)"/>
      <sheetName val="수량"/>
      <sheetName val="setup"/>
      <sheetName val="덕전리"/>
      <sheetName val="내역"/>
      <sheetName val="Sheet1"/>
      <sheetName val="Sheet2"/>
      <sheetName val="맨홀수량"/>
      <sheetName val="보도교산출근거"/>
      <sheetName val="작업입력"/>
      <sheetName val="Macro1"/>
      <sheetName val="2003상반기노임기준"/>
      <sheetName val="단가 및 재료비"/>
      <sheetName val="중기사용료산출근거"/>
      <sheetName val="공종별자재"/>
      <sheetName val="우수공"/>
      <sheetName val="환경기계공정표 (3)"/>
      <sheetName val="기본단가표"/>
      <sheetName val="철거현황"/>
      <sheetName val="개별직종노임단가(2003.9)"/>
      <sheetName val="A2"/>
      <sheetName val="기존건물 깨기원단위"/>
      <sheetName val="Total"/>
      <sheetName val="집계"/>
      <sheetName val="pier-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기초입력 DATA"/>
      <sheetName val="주포터널"/>
      <sheetName val="철거산출근거"/>
      <sheetName val="청천내"/>
      <sheetName val="확약서"/>
      <sheetName val="중강당 내역"/>
      <sheetName val="총괄표"/>
      <sheetName val="설계명세서"/>
      <sheetName val="노임"/>
      <sheetName val="기본단가표"/>
      <sheetName val="원가계산서 "/>
      <sheetName val="수량-가로등"/>
      <sheetName val="수량산출서"/>
      <sheetName val="단가 (2)"/>
      <sheetName val="전선 및 전선관"/>
      <sheetName val="Sheet1"/>
      <sheetName val="조명시설"/>
      <sheetName val="가시설단위수량"/>
      <sheetName val="SORCE1"/>
      <sheetName val="단위수량"/>
      <sheetName val="소방"/>
      <sheetName val="SAM"/>
      <sheetName val="단가대비"/>
      <sheetName val="견적단가"/>
      <sheetName val="기자재비"/>
      <sheetName val="총괄내역서"/>
      <sheetName val="2-1. 경관조명 내역총괄표"/>
      <sheetName val="데이타"/>
      <sheetName val="단가"/>
      <sheetName val="공량산출서"/>
      <sheetName val="2011공임"/>
      <sheetName val="기중"/>
      <sheetName val="1"/>
      <sheetName val="직재"/>
      <sheetName val="설계내역서"/>
      <sheetName val="DATE"/>
      <sheetName val="전기"/>
      <sheetName val="공사원가계산서 "/>
      <sheetName val="전동기"/>
      <sheetName val="2.1 전선굵기"/>
      <sheetName val="일위대가"/>
      <sheetName val="노임단가"/>
      <sheetName val="자재단가_사급"/>
      <sheetName val="중기적산목록"/>
      <sheetName val="식재수량표"/>
      <sheetName val="내역서"/>
      <sheetName val="해평견적"/>
      <sheetName val="우수받이"/>
      <sheetName val="목차"/>
      <sheetName val="1.설계설명서"/>
      <sheetName val="평가데이터"/>
      <sheetName val="내역"/>
      <sheetName val="실행대비"/>
      <sheetName val="단가조사-2"/>
      <sheetName val="데리네이타현황"/>
      <sheetName val="수량산출"/>
      <sheetName val="일위대가 "/>
      <sheetName val="대조표(0108)"/>
      <sheetName val="일위대가표"/>
      <sheetName val="2.재료비"/>
      <sheetName val="12.보오링"/>
      <sheetName val="18.공내수압탄성자연"/>
      <sheetName val="최종견"/>
      <sheetName val="단가(자재)"/>
      <sheetName val="단가(노임)"/>
      <sheetName val="기초목록"/>
      <sheetName val="Sheet5"/>
      <sheetName val="내역을"/>
      <sheetName val="VALUATESheet13"/>
      <sheetName val="참조"/>
      <sheetName val="물집"/>
      <sheetName val="분전반계산서(석관)"/>
      <sheetName val="한일양산"/>
      <sheetName val="관접합및부설"/>
      <sheetName val="현장경상비"/>
      <sheetName val="아파트기별"/>
      <sheetName val="공리일"/>
      <sheetName val="DATA1"/>
      <sheetName val="한강운반비"/>
      <sheetName val="동원인원"/>
      <sheetName val="입력"/>
      <sheetName val="자재단가"/>
      <sheetName val="총 원가계산"/>
      <sheetName val="금액"/>
      <sheetName val="산출내역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공사비 증감 내역서"/>
      <sheetName val="집계표"/>
      <sheetName val="Total"/>
      <sheetName val="A 견적"/>
      <sheetName val="기초단가"/>
      <sheetName val="작성"/>
      <sheetName val="일위목록"/>
      <sheetName val="식재인부"/>
      <sheetName val="요율"/>
      <sheetName val="서대문대장"/>
      <sheetName val="현장경비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효성CB 1P기초"/>
      <sheetName val="A4288"/>
      <sheetName val="말뚝지지력산정"/>
      <sheetName val="2000전체분"/>
      <sheetName val="2000년1차"/>
      <sheetName val="수목단가"/>
      <sheetName val="공사개요"/>
      <sheetName val="BID"/>
      <sheetName val="산출3-동력"/>
      <sheetName val="산출4-전등"/>
      <sheetName val="DATA"/>
      <sheetName val="원가계산"/>
      <sheetName val="공량(전기)"/>
      <sheetName val="산출7-유도등"/>
      <sheetName val="조명율표"/>
      <sheetName val="견적1"/>
      <sheetName val="할증 "/>
      <sheetName val="대치판정"/>
      <sheetName val="값"/>
      <sheetName val="토공연장"/>
      <sheetName val="자재"/>
      <sheetName val="용수량(생활용수)"/>
      <sheetName val="변수값"/>
      <sheetName val="중기상차"/>
      <sheetName val="AS복구"/>
      <sheetName val="중기터파기"/>
      <sheetName val="#REF"/>
      <sheetName val="차도조도계산"/>
      <sheetName val="진주방향"/>
      <sheetName val="샘플표지"/>
      <sheetName val="직접경비"/>
      <sheetName val="직접인건비"/>
      <sheetName val="부표총괄"/>
      <sheetName val="3월팀계 "/>
      <sheetName val="수안보-MBR1"/>
      <sheetName val="설계예산서"/>
      <sheetName val="예산내역서"/>
      <sheetName val="소상 &quot;1&quot;"/>
      <sheetName val="경율산정.XLS"/>
      <sheetName val="산출9-TRAY"/>
      <sheetName val="내역서1999.8최종"/>
      <sheetName val="견적가(공덕)"/>
      <sheetName val="6호기"/>
      <sheetName val="공사"/>
      <sheetName val="AS포장복구 "/>
      <sheetName val="품셈TABLE"/>
      <sheetName val="농협-입금"/>
      <sheetName val="Macro(차단기)"/>
      <sheetName val="품의서(TL)"/>
      <sheetName val="실행철강하도"/>
      <sheetName val="단가산출서"/>
      <sheetName val="단가산출서 (2)"/>
      <sheetName val="견적가"/>
      <sheetName val="설명서 "/>
      <sheetName val="토목"/>
      <sheetName val="단가조사표"/>
      <sheetName val="건축내역"/>
      <sheetName val="일위대가목록표"/>
      <sheetName val="단가표"/>
      <sheetName val="Front"/>
      <sheetName val="wall"/>
      <sheetName val="연결임시"/>
      <sheetName val="합천내역"/>
      <sheetName val="입찰견적보고서"/>
      <sheetName val="산출내역서집계표"/>
      <sheetName val="4차원가계산서"/>
      <sheetName val="산출내역(K2)"/>
      <sheetName val="갑지"/>
      <sheetName val="공정표"/>
      <sheetName val="공사설명서"/>
      <sheetName val="가도공"/>
      <sheetName val="ABUT수량-A1"/>
      <sheetName val="이름정의"/>
      <sheetName val="주상복합실비산출"/>
      <sheetName val="주상복합"/>
      <sheetName val="기안"/>
      <sheetName val="수지표"/>
      <sheetName val="셀명"/>
      <sheetName val="ITEM"/>
      <sheetName val="재집"/>
      <sheetName val="시설수량표"/>
      <sheetName val="H-PILE수량집계"/>
      <sheetName val="플랜트 설치"/>
      <sheetName val="Sheet1 (2)"/>
      <sheetName val="건축내역서"/>
      <sheetName val="설비내역서"/>
      <sheetName val="전기내역서"/>
    </sheetNames>
    <sheetDataSet>
      <sheetData sheetId="0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1" refreshError="1">
        <row r="6">
          <cell r="G6">
            <v>2555056</v>
          </cell>
        </row>
        <row r="7">
          <cell r="G7">
            <v>226075</v>
          </cell>
        </row>
      </sheetData>
      <sheetData sheetId="2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3" refreshError="1">
        <row r="5">
          <cell r="C5" t="str">
            <v>주포터널외 3개소 전력설비 보수공사</v>
          </cell>
        </row>
      </sheetData>
      <sheetData sheetId="4"/>
      <sheetData sheetId="5" refreshError="1">
        <row r="25">
          <cell r="E25">
            <v>1.6160000000000001</v>
          </cell>
        </row>
      </sheetData>
      <sheetData sheetId="6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지"/>
      <sheetName val="집계표"/>
      <sheetName val="총괄원가"/>
      <sheetName val="집계"/>
      <sheetName val="건축표지"/>
      <sheetName val="건축원가 (합산)"/>
      <sheetName val="건축원가"/>
      <sheetName val="건축"/>
      <sheetName val="조경표지"/>
      <sheetName val="조경원가"/>
      <sheetName val="조경"/>
      <sheetName val="토목표지"/>
      <sheetName val="토목원가"/>
      <sheetName val="토목"/>
      <sheetName val="설비표지"/>
      <sheetName val="설비원가"/>
      <sheetName val="설비"/>
      <sheetName val="하도급사항"/>
      <sheetName val="원가계산하도"/>
      <sheetName val="건축 (하도급)"/>
      <sheetName val="건축 (견적)"/>
      <sheetName val="설비 (하도급)"/>
      <sheetName val="설비 (견적)"/>
      <sheetName val="원가계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"/>
      <sheetName val="동원내역"/>
      <sheetName val="동원인원"/>
      <sheetName val="설계표"/>
      <sheetName val="공구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설계예산서"/>
      <sheetName val="예산내역서"/>
      <sheetName val="예정공정표"/>
      <sheetName val="총계"/>
      <sheetName val="DATE"/>
      <sheetName val="총괄"/>
      <sheetName val="토목"/>
      <sheetName val="본체"/>
      <sheetName val="진주방향"/>
      <sheetName val="기초입력 DATA"/>
      <sheetName val="단가대비표"/>
      <sheetName val="철거산출근거"/>
      <sheetName val="협력업체"/>
      <sheetName val="한강운반비"/>
      <sheetName val="요율"/>
      <sheetName val="동원"/>
      <sheetName val="일위대가 "/>
      <sheetName val="데이타"/>
      <sheetName val="단가 (2)"/>
      <sheetName val="목차"/>
      <sheetName val="1.설계설명서"/>
      <sheetName val="변수값"/>
      <sheetName val="중기상차"/>
      <sheetName val="AS복구"/>
      <sheetName val="중기터파기"/>
      <sheetName val="전차선로 물량표"/>
      <sheetName val="1안"/>
      <sheetName val="식재인부"/>
      <sheetName val="전기혼잡제경비(45)"/>
      <sheetName val="직접경비"/>
      <sheetName val="직접인건비"/>
      <sheetName val="집계"/>
      <sheetName val="설계명세서"/>
      <sheetName val="집계표"/>
      <sheetName val="공사예산하조서"/>
      <sheetName val="1-최종안"/>
      <sheetName val="사업분석-분양가결정"/>
      <sheetName val="일(4)"/>
      <sheetName val="공사내역"/>
      <sheetName val="설계산출표지"/>
      <sheetName val="Total"/>
      <sheetName val="고압수량(철거)"/>
      <sheetName val="30집계표"/>
      <sheetName val="수량"/>
      <sheetName val="부하LOAD"/>
      <sheetName val="2.단가산출서(총괄)"/>
      <sheetName val="5.일위대가"/>
      <sheetName val="단가표"/>
      <sheetName val="CODE"/>
      <sheetName val="COVER"/>
      <sheetName val="노무비"/>
      <sheetName val="내역"/>
      <sheetName val="자재단가"/>
      <sheetName val="총물량표"/>
      <sheetName val="기계경비(시간당)"/>
      <sheetName val="램머"/>
      <sheetName val="단가"/>
      <sheetName val="손익분기점 데이터"/>
      <sheetName val="전기"/>
      <sheetName val="주요자재단가"/>
      <sheetName val="노임단가"/>
      <sheetName val="3.내역서"/>
      <sheetName val="Macro1"/>
      <sheetName val="설계산출기초"/>
      <sheetName val="공사원가계산서"/>
      <sheetName val="도급예산내역서총괄표"/>
      <sheetName val="을부담운반비"/>
      <sheetName val="운반비산출"/>
      <sheetName val="1.수량집계(경전선)"/>
      <sheetName val="1.수량집계(부산신항)"/>
      <sheetName val="제안서입력"/>
      <sheetName val="프랜트면허"/>
      <sheetName val="Macro(MCC)"/>
      <sheetName val="총괄내역서"/>
      <sheetName val="FOB발"/>
      <sheetName val="중기비"/>
      <sheetName val="일위대가"/>
      <sheetName val="현장경비"/>
      <sheetName val="세금자료"/>
      <sheetName val="인건비"/>
      <sheetName val="예비"/>
      <sheetName val="합천내역"/>
      <sheetName val="도급예산내역서봉투"/>
    </sheetNames>
    <sheetDataSet>
      <sheetData sheetId="0"/>
      <sheetData sheetId="1"/>
      <sheetData sheetId="2" refreshError="1">
        <row r="127">
          <cell r="E127">
            <v>48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증"/>
      <sheetName val="기초자료입력"/>
      <sheetName val="공사철표지"/>
      <sheetName val="설계임명"/>
      <sheetName val="설계계획"/>
      <sheetName val="표 지"/>
      <sheetName val="계획서"/>
      <sheetName val="설명서"/>
      <sheetName val="예산서"/>
      <sheetName val="공정표"/>
      <sheetName val="설계명세서"/>
      <sheetName val="공종산출내역서"/>
      <sheetName val="준공정산"/>
      <sheetName val="준공보고"/>
      <sheetName val="산출명세서"/>
      <sheetName val="간이공사"/>
      <sheetName val="간이예산"/>
      <sheetName val="예가조견표"/>
      <sheetName val="일반시방서"/>
      <sheetName val="특기시방서"/>
      <sheetName val="품질구매시방서"/>
      <sheetName val="설계검토"/>
      <sheetName val="설계검토착안사항"/>
      <sheetName val="계약의뢰"/>
      <sheetName val="청렴계약이행각서"/>
      <sheetName val="청렴계약특수조건"/>
      <sheetName val="특수조건"/>
      <sheetName val="부조리방지"/>
      <sheetName val="감독임명"/>
      <sheetName val="품질안전회의록"/>
      <sheetName val="청렴계약"/>
      <sheetName val="작업전안전회의록"/>
      <sheetName val="작업통보서(앞)"/>
      <sheetName val="작업통보서(뒤)"/>
      <sheetName val="휴전회의록"/>
      <sheetName val="야간출입"/>
      <sheetName val="자재수불부"/>
      <sheetName val="반출증"/>
      <sheetName val="중지통보"/>
      <sheetName val="중지알림"/>
      <sheetName val="추가통보"/>
      <sheetName val="추가알림"/>
      <sheetName val="재착공통보"/>
      <sheetName val="재착공알림"/>
      <sheetName val="환입보관의뢰서"/>
      <sheetName val="준공검사원임명"/>
      <sheetName val="시공품질평가서"/>
      <sheetName val="준공점검표"/>
      <sheetName val="시공품질점검보고"/>
      <sheetName val="부조리예방확인서"/>
      <sheetName val="공사결과보고"/>
      <sheetName val="도급비지불"/>
      <sheetName val="구입품의서"/>
      <sheetName val="소요물자명세서"/>
      <sheetName val="자재수배조서"/>
      <sheetName val="취득정산"/>
      <sheetName val="사용자목록"/>
      <sheetName val="원가계산하도"/>
    </sheetNames>
    <sheetDataSet>
      <sheetData sheetId="0"/>
      <sheetData sheetId="1">
        <row r="24">
          <cell r="B24" t="str">
            <v xml:space="preserve">  우리 전력소 성남외 8개S/S에 설치, 운전중인 154kV GIS Air Compressor에 대한   </v>
          </cell>
        </row>
        <row r="25">
          <cell r="B25" t="str">
            <v xml:space="preserve"> 보통 및 정밀점검을 시행하여 공기압축기 및 차단기의 안정적인 운전에 만전을</v>
          </cell>
        </row>
        <row r="26">
          <cell r="B26" t="str">
            <v xml:space="preserve"> 기하고자 함.</v>
          </cell>
        </row>
        <row r="27">
          <cell r="B27" t="str">
            <v xml:space="preserve"> </v>
          </cell>
        </row>
        <row r="28">
          <cell r="B28" t="str">
            <v xml:space="preserve"> 가. 성남외 8개S/S 154kV GIS Air Compressor 보통(18대) 및 정밀(4대)점검</v>
          </cell>
        </row>
        <row r="29">
          <cell r="B29" t="str">
            <v xml:space="preserve">    - 압축기유 및 Filter 교체</v>
          </cell>
        </row>
        <row r="30">
          <cell r="B30" t="str">
            <v xml:space="preserve">    - O-Ring, Gasket ring, Piston ring 교체</v>
          </cell>
        </row>
        <row r="31">
          <cell r="B31" t="str">
            <v xml:space="preserve">    - Packing 및  Metal bearing 교체</v>
          </cell>
        </row>
        <row r="32">
          <cell r="B32" t="str">
            <v xml:space="preserve">    - 소모성 부품 교체</v>
          </cell>
        </row>
        <row r="33">
          <cell r="B33" t="str">
            <v xml:space="preserve"> 나. 기타 부대공사 1식</v>
          </cell>
        </row>
        <row r="36">
          <cell r="B36" t="str">
            <v xml:space="preserve"> </v>
          </cell>
        </row>
        <row r="37">
          <cell r="B37" t="str">
            <v xml:space="preserve"> 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H7">
            <v>13962630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출력창"/>
      <sheetName val="표 지"/>
      <sheetName val="계획서"/>
      <sheetName val="설명서"/>
      <sheetName val="간이공사"/>
      <sheetName val="간이예산"/>
      <sheetName val="예산서"/>
      <sheetName val="공정표"/>
      <sheetName val="설계명세서"/>
      <sheetName val="표지"/>
      <sheetName val="공사설명서"/>
      <sheetName val="공사비총괄표"/>
      <sheetName val="예산내역표"/>
      <sheetName val="공사비예산서"/>
      <sheetName val="자재비"/>
      <sheetName val="노무비"/>
      <sheetName val="경  비"/>
      <sheetName val="일반관리비,이윤"/>
      <sheetName val="작업물량"/>
      <sheetName val="공종단가"/>
      <sheetName val="공사시방서"/>
      <sheetName val="부록4-1"/>
      <sheetName val="부록4-2"/>
      <sheetName val="NCR"/>
      <sheetName val="설계서"/>
      <sheetName val="설계서(8)"/>
      <sheetName val="표지(갑지)"/>
      <sheetName val="내역서(을지)"/>
      <sheetName val="평가데이터"/>
      <sheetName val="공사개별자료입력"/>
      <sheetName val="단가조사"/>
    </sheetNames>
    <sheetDataSet>
      <sheetData sheetId="0" refreshError="1">
        <row r="5">
          <cell r="B5" t="str">
            <v xml:space="preserve"> EXCEL 설계서 제작공사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9">
          <cell r="H9">
            <v>295025000</v>
          </cell>
        </row>
        <row r="11">
          <cell r="H11">
            <v>11259915</v>
          </cell>
        </row>
        <row r="17">
          <cell r="H17">
            <v>295005000</v>
          </cell>
        </row>
        <row r="183">
          <cell r="H183">
            <v>7316612</v>
          </cell>
        </row>
        <row r="286">
          <cell r="H286">
            <v>20000</v>
          </cell>
        </row>
        <row r="298">
          <cell r="H298">
            <v>1024873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공사명입력"/>
      <sheetName val="근로자자료입력"/>
      <sheetName val="참고자료"/>
      <sheetName val="동원인원"/>
      <sheetName val="사통"/>
      <sheetName val="예산내~1"/>
      <sheetName val="일위대가"/>
      <sheetName val="30신설일위대가"/>
      <sheetName val="40총괄"/>
      <sheetName val="30집계표"/>
      <sheetName val="40집계"/>
      <sheetName val="경산"/>
      <sheetName val="견적대비"/>
      <sheetName val="N賃率-職"/>
      <sheetName val="관급_File"/>
      <sheetName val="내역서"/>
      <sheetName val="Price List"/>
      <sheetName val="2003 일위대가"/>
      <sheetName val="민감도"/>
      <sheetName val="준검 내역서"/>
      <sheetName val="백암비스타내역"/>
      <sheetName val="데이타"/>
      <sheetName val="식재인부"/>
      <sheetName val="지급자재"/>
      <sheetName val="중강당 내역"/>
      <sheetName val="총괄표"/>
      <sheetName val="산출근거"/>
      <sheetName val="을"/>
      <sheetName val="표지"/>
      <sheetName val="원가+내역"/>
      <sheetName val="원가계산서 "/>
      <sheetName val="일위대가목록"/>
      <sheetName val="평가데이터"/>
      <sheetName val="03전반노무비"/>
      <sheetName val="초기화면"/>
      <sheetName val="도급"/>
      <sheetName val="횡표지"/>
      <sheetName val="설계서"/>
      <sheetName val="원가계산서"/>
      <sheetName val="총괄내역서"/>
      <sheetName val="일위목록"/>
      <sheetName val="기초일위"/>
      <sheetName val="자재단가"/>
      <sheetName val="노임"/>
      <sheetName val="단가산출서(총괄)"/>
      <sheetName val="단가산출서"/>
      <sheetName val="기계경비산출내역"/>
      <sheetName val="기계경비일람표"/>
      <sheetName val="중기사용료"/>
      <sheetName val="일위대가 "/>
      <sheetName val="Y-WORK"/>
      <sheetName val="노무비"/>
      <sheetName val="#REF"/>
      <sheetName val="관급자재"/>
      <sheetName val="폐기물"/>
      <sheetName val="설계명세서"/>
      <sheetName val="일위산출"/>
      <sheetName val="공사원가계산서"/>
      <sheetName val="도급예산내역서총괄표"/>
      <sheetName val="본사업"/>
      <sheetName val="DATE"/>
      <sheetName val="정공공사"/>
      <sheetName val="고내분기~한림"/>
      <sheetName val="광령~경마장"/>
      <sheetName val="세기~광령"/>
      <sheetName val="예정(3)"/>
      <sheetName val="심사물량"/>
      <sheetName val="AS복구"/>
      <sheetName val="중기터파기"/>
      <sheetName val="변수값"/>
      <sheetName val="중기상차"/>
      <sheetName val="공사설계서"/>
      <sheetName val="착공계"/>
      <sheetName val="공내역서"/>
      <sheetName val="청천내"/>
      <sheetName val="자료입력"/>
      <sheetName val="예산명세서"/>
      <sheetName val="전체"/>
      <sheetName val="산출내역서"/>
      <sheetName val="FAX"/>
      <sheetName val="금액"/>
      <sheetName val="실행대비"/>
      <sheetName val="갑지"/>
      <sheetName val="집계표"/>
      <sheetName val="설계예산서"/>
      <sheetName val="예산내역서"/>
      <sheetName val="예정공정표"/>
      <sheetName val="총계"/>
      <sheetName val="설계산출기초"/>
      <sheetName val="도급예산내역서봉투"/>
      <sheetName val="설계산출표지"/>
      <sheetName val="을부담운반비"/>
      <sheetName val="운반비산출"/>
      <sheetName val="기초자료입력"/>
      <sheetName val="준공정산"/>
      <sheetName val="Sheet2 (2)"/>
      <sheetName val="구천"/>
      <sheetName val="2공구하도급내역서"/>
      <sheetName val="경비실"/>
      <sheetName val="1"/>
      <sheetName val="2"/>
      <sheetName val="3"/>
      <sheetName val="4"/>
      <sheetName val="5"/>
      <sheetName val="6"/>
      <sheetName val="요율"/>
      <sheetName val="자재대"/>
      <sheetName val="도로단위당"/>
      <sheetName val="구조물5월기성내역"/>
      <sheetName val="11-2.아파트내역"/>
      <sheetName val="Sheet1"/>
      <sheetName val="3차분발주내역"/>
      <sheetName val="간접"/>
      <sheetName val="공주-교대(A1)"/>
      <sheetName val="횡배수관"/>
      <sheetName val="재료"/>
      <sheetName val="설치자재"/>
      <sheetName val="심사계산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내역서1999.8최종"/>
      <sheetName val="식재일위대가"/>
      <sheetName val="세부내역"/>
      <sheetName val="실행견적"/>
      <sheetName val="공사개요"/>
      <sheetName val="단가 (2)"/>
      <sheetName val="인건비"/>
      <sheetName val="1차 내역서"/>
      <sheetName val="3.내역서"/>
      <sheetName val="단가산출"/>
      <sheetName val="설계내역서"/>
      <sheetName val="Sheet2"/>
      <sheetName val="공구"/>
      <sheetName val="노무"/>
      <sheetName val="간선계산"/>
      <sheetName val="VII-2현장경비"/>
      <sheetName val="Ⅴ-2.공종별내역"/>
      <sheetName val="공사현황"/>
      <sheetName val="일위"/>
      <sheetName val="J直材4"/>
      <sheetName val="C-직노1"/>
      <sheetName val="D-경비1"/>
      <sheetName val="개요"/>
      <sheetName val="직재"/>
      <sheetName val="조명율"/>
      <sheetName val="1-2접지"/>
      <sheetName val="Total"/>
      <sheetName val="기초입력 DATA"/>
      <sheetName val="금액결정"/>
      <sheetName val="공통가설"/>
      <sheetName val="원가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총괄"/>
      <sheetName val="Sheet1"/>
      <sheetName val="#REF"/>
      <sheetName val="용수량(생활용수)"/>
      <sheetName val="가중치"/>
      <sheetName val="공구"/>
      <sheetName val="기계경비(시간당)"/>
      <sheetName val="램머"/>
      <sheetName val="장비집계"/>
      <sheetName val="3BL공동구 수량"/>
      <sheetName val="자재집계표"/>
      <sheetName val="말뚝지지력산정"/>
      <sheetName val="제-노임"/>
      <sheetName val="제직재"/>
      <sheetName val="경산"/>
      <sheetName val="신표지1"/>
      <sheetName val="내역서"/>
      <sheetName val="DATE"/>
      <sheetName val="평가데이터"/>
      <sheetName val="수량산출"/>
      <sheetName val="산출금액내역"/>
      <sheetName val="구천"/>
      <sheetName val="설계예산서"/>
      <sheetName val="연결관암거"/>
      <sheetName val="9GNG운반"/>
      <sheetName val="설계내역서"/>
      <sheetName val="단면가정"/>
      <sheetName val="설계조건"/>
      <sheetName val="ABUT수량-A1"/>
      <sheetName val="집계표"/>
      <sheetName val="청천내"/>
      <sheetName val="명세서"/>
      <sheetName val="내역"/>
      <sheetName val="일위"/>
      <sheetName val="기계경비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동원인원"/>
      <sheetName val="주차구획선수량"/>
      <sheetName val="요율"/>
      <sheetName val="조경내역서"/>
      <sheetName val="포장공"/>
      <sheetName val="2공구하도급내역서"/>
      <sheetName val="3BL공동구_수량"/>
      <sheetName val="안정검토"/>
      <sheetName val="단면설계"/>
      <sheetName val="6PILE  (돌출)"/>
      <sheetName val="Total"/>
      <sheetName val="공사기본내용입력"/>
      <sheetName val="공제수량총집계표"/>
      <sheetName val="임금단가"/>
      <sheetName val="토적표"/>
      <sheetName val="한강운반비"/>
      <sheetName val="신우"/>
      <sheetName val="원본(갑지)"/>
      <sheetName val="단열-자재"/>
      <sheetName val="공사개요"/>
      <sheetName val="수량3"/>
      <sheetName val="설계예산"/>
      <sheetName val="터파기및재료"/>
      <sheetName val="원가"/>
      <sheetName val="9.정착구 보강"/>
      <sheetName val="CTEMCOST"/>
      <sheetName val="현장경비"/>
      <sheetName val="방배동내역(리라)"/>
      <sheetName val="건축공사집계표"/>
      <sheetName val="방배동내역 (총괄)"/>
      <sheetName val="부대공사총괄"/>
      <sheetName val="빗물받이(910-510-410)"/>
      <sheetName val="설계서을"/>
      <sheetName val="3.공통공사대비"/>
      <sheetName val="옹벽일반수량"/>
      <sheetName val="TOTAL_BOQ"/>
      <sheetName val="산출근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범례표"/>
      <sheetName val="품셈집계표"/>
      <sheetName val="자재조사표"/>
      <sheetName val="공사비집계"/>
      <sheetName val="환경기계공정표 (3)"/>
      <sheetName val="총투입계"/>
      <sheetName val="맨홀수량"/>
      <sheetName val="대치판정"/>
      <sheetName val="96보완계획7.12"/>
      <sheetName val="Sheet5"/>
      <sheetName val="INPUT"/>
      <sheetName val="설비"/>
      <sheetName val="시운전연료"/>
      <sheetName val="노임"/>
      <sheetName val="b_balju"/>
      <sheetName val="원하도급내역서(당초)"/>
      <sheetName val="총집계표"/>
      <sheetName val="설계"/>
      <sheetName val="가압장(토목)"/>
      <sheetName val="현금흐름"/>
      <sheetName val="SANBAISU"/>
      <sheetName val="화설내"/>
      <sheetName val="날개벽수량표"/>
      <sheetName val="공사"/>
      <sheetName val="조건"/>
      <sheetName val="간지"/>
      <sheetName val="자재단가"/>
      <sheetName val="입력란"/>
      <sheetName val="97노임단가"/>
      <sheetName val="본선차로수량집계표"/>
      <sheetName val="조명율표"/>
      <sheetName val="WORK"/>
      <sheetName val="토사(PE)"/>
      <sheetName val="하조서"/>
      <sheetName val="날개벽"/>
      <sheetName val="현장경상비"/>
      <sheetName val="bid"/>
      <sheetName val="빙장비사양"/>
      <sheetName val="준검 내역서"/>
      <sheetName val="대창(함평)"/>
      <sheetName val="대창(장성)"/>
      <sheetName val="대창(함평)-창열"/>
      <sheetName val="심사공종"/>
      <sheetName val="database"/>
      <sheetName val="파형강관집계"/>
      <sheetName val="데이타"/>
      <sheetName val="2002하반기노임기준"/>
      <sheetName val="단가 (2)"/>
      <sheetName val="절대삭제금지"/>
      <sheetName val="부하계산서"/>
      <sheetName val="전선 및 전선관"/>
      <sheetName val="연습"/>
      <sheetName val="코드표"/>
      <sheetName val="견적"/>
      <sheetName val="신호등일위대가"/>
      <sheetName val="덕전리"/>
      <sheetName val="흄관기초"/>
      <sheetName val="배수철근"/>
      <sheetName val="DATA 입력란"/>
      <sheetName val="1. 설계조건 2.단면가정 3. 하중계산"/>
      <sheetName val="초기화면"/>
      <sheetName val="관급자재"/>
      <sheetName val="배관배선 단가조사"/>
      <sheetName val="일위대가집계"/>
      <sheetName val="목차"/>
      <sheetName val="을"/>
      <sheetName val="SG"/>
      <sheetName val="15"/>
      <sheetName val="12호기내역서(건축분)"/>
      <sheetName val="98NS-N"/>
      <sheetName val="집수정(600-700)"/>
      <sheetName val="우수맨홀공제단위수량"/>
      <sheetName val="내역서단가산출용"/>
      <sheetName val="단가산출"/>
      <sheetName val="교대(A1)"/>
      <sheetName val="Sheet2"/>
      <sheetName val="몰탈"/>
      <sheetName val="일반수량"/>
      <sheetName val="프랜트면허"/>
      <sheetName val="준공평가"/>
      <sheetName val="증감내역서"/>
      <sheetName val="98수문일위"/>
      <sheetName val="수량증감표"/>
      <sheetName val="터파기운반비산출"/>
      <sheetName val="산적토운반비산출"/>
      <sheetName val="적용단가"/>
      <sheetName val="시선유도표지집계표"/>
      <sheetName val="70%"/>
      <sheetName val="철근량"/>
      <sheetName val="비교1"/>
      <sheetName val="물량표"/>
      <sheetName val="Sheet4"/>
      <sheetName val="구의33고"/>
      <sheetName val="시설물단가표"/>
      <sheetName val="노무비단가표"/>
      <sheetName val="기초자료입력"/>
      <sheetName val="설계명세서"/>
      <sheetName val="설계예시"/>
      <sheetName val="식재인부"/>
      <sheetName val="H-PILE수량집계"/>
      <sheetName val="구조물터파기수량집계"/>
      <sheetName val="배수공 시멘트 및 골재량 산출"/>
      <sheetName val="공량(1월22일)"/>
      <sheetName val="전기단가조사서"/>
      <sheetName val="측구터파기공수량집계"/>
      <sheetName val="단위수량산출"/>
      <sheetName val="용산1(해보)"/>
      <sheetName val="Sheet3"/>
      <sheetName val="(A)내역서"/>
      <sheetName val="실행대비"/>
      <sheetName val="COPING"/>
      <sheetName val="실행내역서"/>
      <sheetName val="TYPE-A"/>
      <sheetName val="파일의이용"/>
      <sheetName val="배수공"/>
      <sheetName val="200"/>
      <sheetName val="총괄내역서"/>
      <sheetName val="노임이"/>
      <sheetName val="기초코드"/>
      <sheetName val="8.PILE  (돌출)"/>
      <sheetName val="간접"/>
      <sheetName val="danga"/>
      <sheetName val="ilch"/>
      <sheetName val="자료입력"/>
      <sheetName val="설계내역"/>
      <sheetName val="T13(P68~72,78)"/>
      <sheetName val="토목검측서"/>
      <sheetName val="1차 내역서"/>
      <sheetName val="slurrywall설계가"/>
      <sheetName val="Sheet1 (2)"/>
      <sheetName val="내역서(전기)"/>
      <sheetName val="노임단가"/>
      <sheetName val="VXXXXXX"/>
      <sheetName val="할증"/>
      <sheetName val="입찰안"/>
      <sheetName val="설계산출기초"/>
      <sheetName val="관경별내역서"/>
      <sheetName val="일위대가표"/>
      <sheetName val="변경비교-을"/>
      <sheetName val="데리네이타현황"/>
      <sheetName val="수량집계"/>
      <sheetName val="guard(mac)"/>
      <sheetName val="원형맨홀수량"/>
      <sheetName val="이토변실(A3-LINE)"/>
      <sheetName val="내역갑지"/>
      <sheetName val="계양가시설"/>
      <sheetName val="갑지1"/>
      <sheetName val="본사공가현황"/>
      <sheetName val="GI-LIST"/>
      <sheetName val="실행내역"/>
      <sheetName val="EACT10"/>
      <sheetName val="해평견적"/>
      <sheetName val="단가조사-2"/>
      <sheetName val="실행견적"/>
      <sheetName val="건축공사"/>
      <sheetName val="교각계산"/>
      <sheetName val="우각부보강"/>
      <sheetName val="고유코드_설계"/>
      <sheetName val="대비"/>
      <sheetName val="산출내역서집계표"/>
      <sheetName val="도장수량(하1)"/>
      <sheetName val="주형"/>
      <sheetName val="수입"/>
      <sheetName val="을지"/>
      <sheetName val="각형맨홀"/>
      <sheetName val="wall"/>
      <sheetName val="품셈"/>
      <sheetName val="인부임"/>
      <sheetName val="원가+내역"/>
      <sheetName val="선정요령"/>
      <sheetName val="중기사용료"/>
      <sheetName val="갑지"/>
      <sheetName val="연장및면적(좌측)"/>
      <sheetName val="수로단위수량"/>
      <sheetName val="기초일위"/>
      <sheetName val="수목단가"/>
      <sheetName val="시설수량표"/>
      <sheetName val="시설일위"/>
      <sheetName val="식재수량표"/>
      <sheetName val="단가"/>
      <sheetName val="부대내역"/>
      <sheetName val="내역서01"/>
      <sheetName val="1.수인터널"/>
      <sheetName val="마산방향"/>
      <sheetName val="진주방향"/>
      <sheetName val="PROJECT BRIEF(EX.NEW)"/>
      <sheetName val="Site Expenses"/>
      <sheetName val="토목(용인)"/>
      <sheetName val="공용(현대건설공구)"/>
      <sheetName val="현대건설공구(UNIT)"/>
      <sheetName val="낙석방지수량"/>
      <sheetName val="1차설계변경내역"/>
      <sheetName val="입찰견적보고서"/>
      <sheetName val="N賃率-職"/>
      <sheetName val="토공(우물통,기타) "/>
      <sheetName val="차액보증"/>
      <sheetName val="흙쌓기도수로설치현황"/>
      <sheetName val="시점교대"/>
      <sheetName val="계수시트"/>
      <sheetName val="11.1 단면hwp"/>
      <sheetName val="교각1"/>
      <sheetName val="대로근거"/>
      <sheetName val="중로근거"/>
      <sheetName val="전기"/>
      <sheetName val="포장복구집계"/>
      <sheetName val="다곡2교"/>
      <sheetName val="추가예산"/>
      <sheetName val="단중표"/>
      <sheetName val="현장관리비참조"/>
      <sheetName val="내역표지"/>
      <sheetName val="DATA"/>
      <sheetName val="상 부"/>
      <sheetName val="청 구"/>
      <sheetName val="앵커구조계산"/>
      <sheetName val="공사설명서"/>
      <sheetName val="조경"/>
      <sheetName val="금액"/>
      <sheetName val="공사비증감"/>
      <sheetName val="PI"/>
      <sheetName val="확약서"/>
      <sheetName val="SORCE1"/>
      <sheetName val="물가대비표"/>
      <sheetName val="Sheet2 (2)"/>
      <sheetName val="단위단가"/>
      <sheetName val="건축내역서 (경제상무실)"/>
      <sheetName val="원가계산하도"/>
      <sheetName val="입력자료"/>
      <sheetName val="설내역서 "/>
      <sheetName val="현장소운반"/>
      <sheetName val="관구보호몰탈"/>
      <sheetName val="BSD (2)"/>
      <sheetName val="단양 00 아파트-세부내역"/>
      <sheetName val="MAT"/>
      <sheetName val="기본일위"/>
      <sheetName val="정부노임단가"/>
      <sheetName val="일위대가_가설_"/>
      <sheetName val="환율CHANGE"/>
      <sheetName val="이름정의"/>
      <sheetName val="Macro1"/>
      <sheetName val="수산(당)"/>
      <sheetName val="배수통관(좌)"/>
      <sheetName val="INPUT(덕도방향-시점)"/>
      <sheetName val="직노"/>
      <sheetName val="pier-1"/>
      <sheetName val="일반수량총괄집계"/>
      <sheetName val="차선도색-연장,수량(1)"/>
      <sheetName val="배수공 주요자재 집계표"/>
      <sheetName val="관접합및부설"/>
      <sheetName val="내역서1999.8최종"/>
      <sheetName val="2호맨홀공제수량"/>
      <sheetName val="물가시세"/>
      <sheetName val="공내역"/>
      <sheetName val="7.PILE  (돌출)"/>
      <sheetName val="사  업  비  수  지  예  산  서"/>
      <sheetName val="교대철근집계"/>
      <sheetName val="s"/>
      <sheetName val="원형1호맨홀토공수량"/>
      <sheetName val="산수배수"/>
      <sheetName val="일위단위"/>
      <sheetName val="사유서제출현황-2"/>
      <sheetName val="옥룡잡비"/>
      <sheetName val="내역서 (2)"/>
      <sheetName val="마산월령동골조물량변경"/>
      <sheetName val="도기류"/>
      <sheetName val="건축내역"/>
      <sheetName val="표지"/>
      <sheetName val="노무비"/>
      <sheetName val="재료비단가"/>
      <sheetName val="옹벽공 수량집계표"/>
      <sheetName val="지중자재단가"/>
      <sheetName val="날개벽(시점좌측)"/>
      <sheetName val="견적서"/>
      <sheetName val="교사기준면적(중)"/>
      <sheetName val="시설물기초"/>
      <sheetName val="SLAB&quot;1&quot;"/>
      <sheetName val="수주추정"/>
      <sheetName val="Customer Databas"/>
      <sheetName val="실행간접비용"/>
      <sheetName val="기초단가"/>
      <sheetName val="우수공"/>
      <sheetName val="오수주요자재"/>
      <sheetName val="용역비내역-진짜"/>
      <sheetName val="1000 DB구축 부표"/>
      <sheetName val="Baby일위대가"/>
      <sheetName val="공통비(전체)"/>
      <sheetName val="공사명입력"/>
      <sheetName val="근로자자료입력"/>
      <sheetName val="참고자료"/>
      <sheetName val="은행"/>
      <sheetName val="내역_FILE"/>
      <sheetName val="1.설계조건"/>
      <sheetName val="토목공사"/>
      <sheetName val="공사분석"/>
      <sheetName val="연속벽현황"/>
      <sheetName val="원가서"/>
      <sheetName val="공량산출서"/>
      <sheetName val="03전반노무비"/>
      <sheetName val="예가표"/>
      <sheetName val="본문"/>
      <sheetName val="참조"/>
      <sheetName val="GAEYO"/>
      <sheetName val="남양내역"/>
      <sheetName val="MAIN_TABLE"/>
      <sheetName val="공사비 증감 내역서"/>
      <sheetName val="9-1차이내역"/>
      <sheetName val="하수급견적대비"/>
      <sheetName val="설계가"/>
      <sheetName val="인원투입"/>
      <sheetName val="금액내역서"/>
      <sheetName val="총괄표"/>
      <sheetName val="슬래브수량"/>
      <sheetName val="일위대가(1)"/>
      <sheetName val="VII-2현장경비"/>
      <sheetName val="Ⅴ-2.공종별내역"/>
      <sheetName val="포장물량집계"/>
      <sheetName val="표지 (2)"/>
      <sheetName val="날개벽(TYPE2)"/>
      <sheetName val="출장내역"/>
      <sheetName val="수안보-MBR1"/>
      <sheetName val="세부내역서"/>
      <sheetName val="감액총괄표"/>
      <sheetName val="입력시트"/>
      <sheetName val="연도별cash"/>
      <sheetName val="대림경상68억"/>
      <sheetName val="GR"/>
      <sheetName val="입력"/>
      <sheetName val="계림(함평)"/>
      <sheetName val="계림(장성)"/>
      <sheetName val="2공구산출내역"/>
      <sheetName val="음성방향"/>
      <sheetName val="산출기준자료"/>
      <sheetName val="구역화물"/>
      <sheetName val="단위목록"/>
      <sheetName val="시험비"/>
      <sheetName val="일위대가목록"/>
      <sheetName val="P4-C"/>
      <sheetName val="역T형교대(말뚝기초)"/>
      <sheetName val="A-8 PD(도로중앙)"/>
      <sheetName val="총괄서"/>
      <sheetName val="9811"/>
      <sheetName val="위치조서"/>
      <sheetName val="시점경사로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호프"/>
      <sheetName val="1차"/>
      <sheetName val="산근"/>
      <sheetName val="우수"/>
      <sheetName val="출력X"/>
      <sheetName val="1.CB"/>
      <sheetName val="변수"/>
      <sheetName val="품셈TABLE"/>
      <sheetName val="낙찰표"/>
      <sheetName val="단가(1)"/>
      <sheetName val="단 box"/>
      <sheetName val="보차도경계석"/>
      <sheetName val="일위대가(가설)"/>
      <sheetName val="중기사용료산출근거"/>
      <sheetName val="뚝토공"/>
      <sheetName val="단면 (2)"/>
      <sheetName val="관급자재대"/>
      <sheetName val="단가 및 재료비"/>
      <sheetName val="건축공사실행"/>
      <sheetName val="입력DATA"/>
      <sheetName val="바닥판"/>
      <sheetName val="직접경비"/>
      <sheetName val="직접인건비"/>
      <sheetName val="옹벽수량집계"/>
      <sheetName val="기둥(원형)"/>
      <sheetName val="APT"/>
      <sheetName val="보도포장연장조서-표준차도부"/>
      <sheetName val="표준차도부연장조서-ASP"/>
      <sheetName val="06 일위대가목록"/>
      <sheetName val="단가조건(02년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노임"/>
      <sheetName val="분전함신설"/>
      <sheetName val="접지1종"/>
      <sheetName val="기계경비(시간당)"/>
      <sheetName val="램머"/>
      <sheetName val="#REF"/>
      <sheetName val="준검 내역서"/>
      <sheetName val="공사개요"/>
      <sheetName val="조명율표"/>
      <sheetName val="빗물받이(910-510-410)"/>
      <sheetName val="내역서"/>
      <sheetName val="순공사비"/>
      <sheetName val="조명시설"/>
      <sheetName val="설비"/>
      <sheetName val="경산"/>
      <sheetName val="말뚝물량"/>
      <sheetName val="공사현황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평가데이터"/>
      <sheetName val="도급예산내역서봉투"/>
      <sheetName val="일위대가"/>
      <sheetName val="전선 및 전선관"/>
      <sheetName val="월래"/>
      <sheetName val="증산변경"/>
      <sheetName val="일반부표"/>
      <sheetName val="단가 (2)"/>
      <sheetName val="일위단위"/>
      <sheetName val="동원인원"/>
      <sheetName val="산출금액내역"/>
      <sheetName val="기초자료입력"/>
      <sheetName val="준공정산"/>
      <sheetName val="사통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설계명세서"/>
      <sheetName val="wall"/>
      <sheetName val="조경"/>
      <sheetName val="청천내"/>
      <sheetName val="공리일"/>
      <sheetName val="노임단가"/>
      <sheetName val="현장소운반"/>
      <sheetName val="관구보호몰탈"/>
      <sheetName val="2. 공원조도"/>
      <sheetName val="자재단가"/>
      <sheetName val="data spec"/>
      <sheetName val="견적단가"/>
      <sheetName val="데이타"/>
      <sheetName val="총괄메뉴"/>
      <sheetName val="기계경비_시간당_"/>
      <sheetName val="DATE"/>
      <sheetName val="직재"/>
      <sheetName val="공종목록표"/>
      <sheetName val="총투입계"/>
      <sheetName val="용수량(생활용수)"/>
      <sheetName val="30집계표"/>
      <sheetName val="원가계산서 "/>
      <sheetName val="본공사"/>
      <sheetName val="1차 내역서"/>
      <sheetName val="설계"/>
      <sheetName val="토목공사"/>
      <sheetName val="Baby일위대가"/>
      <sheetName val="철거산출근거"/>
      <sheetName val="입찰견적보고서"/>
      <sheetName val="중기사용료산출근거"/>
      <sheetName val="단가산출"/>
      <sheetName val="내역"/>
      <sheetName val="설계내역서"/>
      <sheetName val="단가조사-2"/>
      <sheetName val="토목"/>
      <sheetName val="단가"/>
      <sheetName val="기안"/>
      <sheetName val="본서하반기"/>
      <sheetName val="하반기(지구대)"/>
      <sheetName val="Sheet6"/>
      <sheetName val="자재대"/>
      <sheetName val="기초자료"/>
      <sheetName val="설계서"/>
      <sheetName val="Sheet1"/>
      <sheetName val="내역_FILE"/>
      <sheetName val="공사노임"/>
      <sheetName val="갑지"/>
      <sheetName val="점검총괄"/>
      <sheetName val="3.공통공사대비"/>
      <sheetName val="노무비"/>
      <sheetName val="이름정의"/>
      <sheetName val="기초"/>
      <sheetName val="L_RPTB02_01"/>
      <sheetName val="Sheet1 (2)"/>
      <sheetName val="라.공사비"/>
      <sheetName val="다.도서인쇄비"/>
      <sheetName val="수량산출"/>
      <sheetName val="요율"/>
      <sheetName val="단가표"/>
      <sheetName val="Y-WORK"/>
      <sheetName val="도근좌표"/>
      <sheetName val="1차공사-일위대가"/>
      <sheetName val="원가계산"/>
      <sheetName val="일위대가 "/>
      <sheetName val="단위수량"/>
      <sheetName val="시중노임"/>
      <sheetName val="설계예산서"/>
      <sheetName val="입력"/>
      <sheetName val="파일의이용"/>
      <sheetName val="초기화면"/>
      <sheetName val="단가산출2"/>
      <sheetName val="단가 및 재료비"/>
      <sheetName val="계양가시설"/>
      <sheetName val="SANBAISU"/>
      <sheetName val="database"/>
      <sheetName val="부하계산"/>
      <sheetName val="현장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단가조사"/>
      <sheetName val="노임"/>
      <sheetName val="내역서01"/>
      <sheetName val="자재단가"/>
      <sheetName val="1호인버트수량"/>
      <sheetName val="관급_File"/>
      <sheetName val="관로토공"/>
      <sheetName val="조도계산서 (도서)"/>
      <sheetName val="공량산출서"/>
      <sheetName val="내역"/>
      <sheetName val="Total"/>
      <sheetName val="DATE"/>
      <sheetName val="부하계산서"/>
      <sheetName val="기계경비(시간당)"/>
      <sheetName val="램머"/>
      <sheetName val="CTEMCOST"/>
      <sheetName val="당사"/>
      <sheetName val="2000년1차"/>
      <sheetName val="2000전체분"/>
      <sheetName val="효성CB 1P기초"/>
      <sheetName val="조명율표"/>
      <sheetName val="토사(PE)"/>
      <sheetName val="Y-WORK"/>
      <sheetName val="옥외외등집계표"/>
      <sheetName val="관급총괄"/>
      <sheetName val="예비"/>
      <sheetName val="견적의뢰"/>
      <sheetName val="설계명세서"/>
      <sheetName val="일위목록"/>
      <sheetName val="Customer Databas"/>
      <sheetName val="공종"/>
      <sheetName val="관로부문"/>
      <sheetName val="토목공사일반"/>
      <sheetName val="내역서"/>
      <sheetName val="공사개요"/>
      <sheetName val="설명"/>
      <sheetName val="계수시트"/>
      <sheetName val="전력구구조물산근"/>
      <sheetName val="교사기준면적(초등)"/>
      <sheetName val="노임단가"/>
      <sheetName val="단가비교표"/>
      <sheetName val="전선 및 전선관"/>
      <sheetName val="가로등내역서"/>
      <sheetName val="평가데이터"/>
      <sheetName val="단가"/>
      <sheetName val="내역서관로"/>
      <sheetName val="내역서설비"/>
      <sheetName val="내역서케이블"/>
      <sheetName val="도급내역"/>
      <sheetName val="총괄집계표"/>
      <sheetName val="일위대가"/>
      <sheetName val="공사원가계산서"/>
      <sheetName val="DATA"/>
      <sheetName val="임대견적서"/>
      <sheetName val="#REF"/>
      <sheetName val="성곽내역서"/>
      <sheetName val="수량산출"/>
      <sheetName val="투찰금액"/>
      <sheetName val="01"/>
      <sheetName val="도급기성"/>
      <sheetName val="내역(토목)"/>
      <sheetName val="홍보비디오"/>
      <sheetName val="내역서2안"/>
      <sheetName val="직노"/>
      <sheetName val="일산실행내역"/>
      <sheetName val="프랜트면허"/>
      <sheetName val="원가계산서"/>
      <sheetName val="데이타"/>
      <sheetName val="21301동"/>
      <sheetName val="오수토공"/>
      <sheetName val="공사비산출서"/>
      <sheetName val="6.관급자재조서"/>
      <sheetName val="구천"/>
      <sheetName val="재료"/>
      <sheetName val="공통가설"/>
      <sheetName val="본사공가현황"/>
      <sheetName val="단가산출"/>
      <sheetName val="순공사비"/>
      <sheetName val="Sheet1"/>
      <sheetName val="자재"/>
      <sheetName val="증감대비"/>
      <sheetName val="일위대가 "/>
      <sheetName val="노무비"/>
      <sheetName val="작성"/>
      <sheetName val="출력X"/>
      <sheetName val="재노경"/>
      <sheetName val="wall"/>
      <sheetName val="참조"/>
      <sheetName val="실행기초"/>
      <sheetName val="부하(성남)"/>
      <sheetName val="인제내역"/>
      <sheetName val="실행견적"/>
      <sheetName val="단가설계"/>
      <sheetName val="관급자재"/>
      <sheetName val="변경관급자재"/>
      <sheetName val="설계예산서"/>
      <sheetName val="총괄내역서"/>
      <sheetName val="적현로"/>
      <sheetName val="소비자가"/>
      <sheetName val="요율"/>
      <sheetName val="자재대"/>
      <sheetName val="빌딩 안내"/>
      <sheetName val="기초입력 DATA"/>
      <sheetName val="파일의이용"/>
      <sheetName val="22신설수량"/>
      <sheetName val="기계경비_시간당_"/>
      <sheetName val="토공"/>
      <sheetName val="원가+내역"/>
      <sheetName val="투찰가"/>
      <sheetName val="투찰내역"/>
      <sheetName val="(C)원내역"/>
      <sheetName val="표지"/>
      <sheetName val="설비원가"/>
      <sheetName val="한전일위"/>
      <sheetName val="여과지동"/>
      <sheetName val="기초자료"/>
      <sheetName val="예산조서"/>
      <sheetName val="물품구매"/>
      <sheetName val="XL4Poppy"/>
      <sheetName val="경산"/>
      <sheetName val="도로구조공사비"/>
      <sheetName val="도로토공공사비"/>
      <sheetName val="여수토공사비"/>
      <sheetName val="견적단가"/>
      <sheetName val="산출금액내역"/>
      <sheetName val="도급내역5+800"/>
      <sheetName val="도급금액"/>
      <sheetName val="9.운반비산출"/>
      <sheetName val="관급단가"/>
      <sheetName val="단"/>
      <sheetName val="Baby일위대가"/>
      <sheetName val="기둥(원형)"/>
      <sheetName val="시행예산"/>
      <sheetName val="공종구간"/>
      <sheetName val="공종목록표"/>
      <sheetName val="기본자료입력"/>
      <sheetName val="경상"/>
      <sheetName val="가설"/>
      <sheetName val="총괄표"/>
      <sheetName val="단위수량"/>
      <sheetName val="토사_PE_"/>
      <sheetName val="예산내역서"/>
      <sheetName val="청천내"/>
      <sheetName val="정부노임단가"/>
      <sheetName val="인건비"/>
      <sheetName val="기계경비"/>
      <sheetName val="공정코드"/>
      <sheetName val="공정집계"/>
      <sheetName val="전기"/>
      <sheetName val="1-최종안"/>
      <sheetName val="사업분석-분양가결정"/>
      <sheetName val="부대공"/>
      <sheetName val="포장공"/>
      <sheetName val="상호참고자료"/>
      <sheetName val="연결임시"/>
      <sheetName val="수량집계"/>
      <sheetName val="2.고용보험료산출근거"/>
      <sheetName val="한일양산"/>
      <sheetName val="제경비"/>
      <sheetName val="원가계산"/>
      <sheetName val="목차"/>
      <sheetName val="말뚝물량"/>
      <sheetName val="하조서"/>
      <sheetName val="우수관로집계"/>
      <sheetName val="1.토공집계"/>
      <sheetName val="30신설일위대가"/>
      <sheetName val="허용전류"/>
      <sheetName val="MCC"/>
      <sheetName val="2-1. 경관조명 내역총괄표"/>
      <sheetName val="구조물공집계"/>
      <sheetName val="49"/>
      <sheetName val="단가 및 재료비"/>
      <sheetName val="중기사용료산출근거"/>
      <sheetName val="도급"/>
      <sheetName val="판매시설"/>
      <sheetName val="주민복지관"/>
      <sheetName val="지하주차장"/>
      <sheetName val="실행간접비용"/>
      <sheetName val="관급자재내역서"/>
      <sheetName val="설계예산내역서"/>
      <sheetName val="일 위 대 가 표"/>
      <sheetName val="2009년설계(안)"/>
      <sheetName val="수주추정"/>
      <sheetName val="관접합및부설"/>
      <sheetName val="기초단가"/>
      <sheetName val="갑지"/>
      <sheetName val="굴착현장"/>
      <sheetName val="연장(직관)"/>
      <sheetName val="설비"/>
      <sheetName val="익산-"/>
      <sheetName val="Sheet5"/>
      <sheetName val="2-5. 예산조서"/>
      <sheetName val="주요자재단가"/>
      <sheetName val="단위단가"/>
      <sheetName val="1"/>
      <sheetName val="010101"/>
      <sheetName val="준검 내역서"/>
      <sheetName val="시설물"/>
      <sheetName val="식재출력용"/>
      <sheetName val="유지관리"/>
      <sheetName val="공정표"/>
      <sheetName val=" 견적서"/>
      <sheetName val="손익분석"/>
      <sheetName val="c_balju"/>
      <sheetName val="건축"/>
      <sheetName val="설치자재"/>
      <sheetName val="부대집계"/>
      <sheetName val="가시설단위수량"/>
      <sheetName val="SORCE1"/>
      <sheetName val="계림(함평)"/>
      <sheetName val="계림(장성)"/>
      <sheetName val="70%"/>
      <sheetName val="간선계산"/>
      <sheetName val="조경"/>
      <sheetName val="설계내역(2000)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은평작업지시대장"/>
      <sheetName val="G.R300경비"/>
      <sheetName val="물집"/>
      <sheetName val="유림골조"/>
      <sheetName val="기자재비"/>
      <sheetName val="대전-교대(A1-A2)"/>
      <sheetName val="건축내역서"/>
      <sheetName val="설비내역서"/>
      <sheetName val="전기내역서"/>
      <sheetName val="집계표"/>
      <sheetName val="일위대가표"/>
      <sheetName val="대가표(품셈)"/>
      <sheetName val="갑지1"/>
      <sheetName val="지급자재내역서"/>
      <sheetName val="코스모공장 (어음)"/>
      <sheetName val="일위대가목차"/>
      <sheetName val="도급예산내역서총괄표"/>
      <sheetName val="을"/>
      <sheetName val="설계내역서"/>
      <sheetName val="단면치수"/>
      <sheetName val="노무비 근거"/>
      <sheetName val="품셈TABLE"/>
      <sheetName val="재정비직인"/>
      <sheetName val="재정비내역"/>
      <sheetName val="지적고시내역"/>
      <sheetName val="코드표"/>
      <sheetName val="자재코드"/>
      <sheetName val="database"/>
      <sheetName val="배관표"/>
      <sheetName val="단가대비표"/>
      <sheetName val="소방"/>
      <sheetName val="전기공사일위대가"/>
      <sheetName val="Macro(차단기)"/>
      <sheetName val="원가 계산"/>
      <sheetName val="샤워실위생"/>
      <sheetName val="Macro1"/>
      <sheetName val="값"/>
      <sheetName val="차도조도계산"/>
      <sheetName val="전통건설"/>
      <sheetName val="개요"/>
      <sheetName val="구조물철거타공정이월"/>
      <sheetName val="기계공사물량집계"/>
      <sheetName val="산근"/>
      <sheetName val="SG"/>
      <sheetName val="조명시설"/>
      <sheetName val="공종단가"/>
      <sheetName val="Sheet3"/>
      <sheetName val="국내총괄"/>
      <sheetName val="1차 내역서"/>
      <sheetName val="건축내역"/>
      <sheetName val="건축일"/>
      <sheetName val="ABUT수량-A1"/>
      <sheetName val="유림총괄"/>
      <sheetName val="시운전연료"/>
      <sheetName val="수안보-MBR1"/>
      <sheetName val="1월"/>
      <sheetName val="공통비(전체)"/>
      <sheetName val="9GNG운반"/>
      <sheetName val="1.변압기용량"/>
      <sheetName val="투자비"/>
      <sheetName val="조성원가DATA"/>
      <sheetName val="사업비"/>
      <sheetName val="간접"/>
      <sheetName val="설계내역2"/>
      <sheetName val="부대공Ⅱ"/>
      <sheetName val="실행대비"/>
      <sheetName val="설변내역서"/>
      <sheetName val="철거산출근거"/>
      <sheetName val="서대문대장"/>
      <sheetName val="건축2"/>
      <sheetName val="공토공단위당"/>
      <sheetName val="물가자료"/>
      <sheetName val="빙장비사양"/>
      <sheetName val="장비사양"/>
      <sheetName val="총내역서"/>
      <sheetName val="동원인원"/>
      <sheetName val="현장관리비"/>
      <sheetName val="설비(제출)"/>
      <sheetName val="터널조도"/>
      <sheetName val="직재"/>
      <sheetName val="재집"/>
      <sheetName val="주소"/>
      <sheetName val="설계예시"/>
      <sheetName val="현장경비"/>
      <sheetName val="입적6-10"/>
      <sheetName val="도급예산내역서봉투"/>
      <sheetName val="설계산출기초"/>
      <sheetName val="설계산출표지"/>
      <sheetName val="을부담운반비"/>
      <sheetName val="운반비산출"/>
      <sheetName val="터파기및재료"/>
      <sheetName val="SCHEDULE"/>
      <sheetName val="토공사"/>
      <sheetName val="제경비율"/>
      <sheetName val="VII-2현장경비"/>
      <sheetName val="Ⅴ-2.공종별내역"/>
      <sheetName val="초기화면"/>
      <sheetName val="일위(열차무선)"/>
      <sheetName val="대구-교대(A1)"/>
      <sheetName val="OPGW기별"/>
      <sheetName val="N賃率-職"/>
      <sheetName val="을지"/>
      <sheetName val="I一般比"/>
      <sheetName val="2공구산출내역"/>
      <sheetName val="산출"/>
      <sheetName val="양식"/>
      <sheetName val="기본단가"/>
      <sheetName val="인건비단가"/>
      <sheetName val="총괄"/>
      <sheetName val="금액내역서"/>
      <sheetName val="cal"/>
      <sheetName val="품셈표"/>
      <sheetName val="협력업체"/>
      <sheetName val="단면 (2)"/>
      <sheetName val="용소리교"/>
      <sheetName val="기본단가표"/>
      <sheetName val="견적대비"/>
      <sheetName val="실행철강하도"/>
      <sheetName val="Hauptdaten"/>
      <sheetName val="TEL"/>
      <sheetName val="대가 (보완)"/>
      <sheetName val="갑지(추정)"/>
      <sheetName val="용산3(영광)"/>
      <sheetName val="세금자료"/>
      <sheetName val="현황CODE"/>
      <sheetName val="손익현황"/>
      <sheetName val="변수값"/>
      <sheetName val="도색및표지판 단위수량"/>
      <sheetName val="견적서"/>
      <sheetName val="물가대비표"/>
      <sheetName val="공사명입력"/>
      <sheetName val="근로자자료입력"/>
      <sheetName val="참고자료"/>
      <sheetName val="토건"/>
      <sheetName val="BSD (2)"/>
      <sheetName val="교차로(1) "/>
      <sheetName val="5지구단위"/>
      <sheetName val="공사기본내용입력"/>
      <sheetName val="내역서1999.8최종"/>
      <sheetName val="별표 "/>
      <sheetName val="배수공"/>
      <sheetName val="토공사(흙막이)"/>
      <sheetName val="공사원가"/>
      <sheetName val="GI-LIST"/>
      <sheetName val="일(4)"/>
      <sheetName val="출자한도"/>
      <sheetName val="사업수지"/>
      <sheetName val="주현(해보)"/>
      <sheetName val="주현(영광)"/>
      <sheetName val="화해(함평)"/>
      <sheetName val="화해(장성)"/>
      <sheetName val="환경기계공정표 (3)"/>
      <sheetName val="Inst."/>
      <sheetName val="1회갑지"/>
      <sheetName val="2회내역"/>
      <sheetName val="전선 및 전선관-자유로"/>
      <sheetName val="관로터파기-자유로"/>
      <sheetName val="03전반노무비"/>
      <sheetName val="견적서을"/>
      <sheetName val="골조시행"/>
      <sheetName val="PIPE"/>
      <sheetName val="공사비_NDE"/>
      <sheetName val="S0"/>
      <sheetName val="마포토정"/>
      <sheetName val="ELECTRIC"/>
      <sheetName val="일위대가목록"/>
      <sheetName val="기기리스트"/>
      <sheetName val="도장면"/>
      <sheetName val="도장면적"/>
      <sheetName val="냉난방(부대공사)"/>
      <sheetName val="단가 (2)"/>
      <sheetName val="총괄변경내역서"/>
      <sheetName val="제1회기성청구.20110620.xlsx"/>
      <sheetName val="4차공사"/>
      <sheetName val="기성내역서표지"/>
      <sheetName val="변경내역서간지"/>
      <sheetName val="남양시작동010313100%"/>
      <sheetName val=""/>
      <sheetName val="Option"/>
      <sheetName val="공통비총괄표"/>
      <sheetName val="Sheet2"/>
      <sheetName val="DATA1"/>
      <sheetName val="용역비내역-진짜"/>
      <sheetName val="단가표"/>
      <sheetName val="노임(1차)"/>
      <sheetName val="Sheet9"/>
      <sheetName val="Sheet14"/>
      <sheetName val="Sheet13"/>
      <sheetName val="Sheet10"/>
      <sheetName val="전기자료"/>
      <sheetName val="약품공급2"/>
      <sheetName val="기본자료"/>
      <sheetName val="인건-측정"/>
      <sheetName val="잡비계산"/>
      <sheetName val="중기"/>
      <sheetName val="시중노임"/>
      <sheetName val="분전함신설"/>
      <sheetName val="접지1종"/>
      <sheetName val="2003 일위대가"/>
      <sheetName val="기계설비품셈"/>
      <sheetName val="[자재물량.XLS]_____1_c_MAYBE______2"/>
      <sheetName val="시설물일위"/>
      <sheetName val="물량산출서"/>
      <sheetName val="일위대가(가설)"/>
      <sheetName val="계산서(곡선부)"/>
      <sheetName val="포장재료집계표"/>
      <sheetName val="공리일"/>
      <sheetName val="현장소운반"/>
      <sheetName val="관구보호몰탈"/>
      <sheetName val="기계공사"/>
      <sheetName val="NEYOK"/>
      <sheetName val="견적가"/>
      <sheetName val="대공종"/>
      <sheetName val="지중자재단가"/>
      <sheetName val="월래"/>
      <sheetName val="INPUT"/>
      <sheetName val="EP0618"/>
      <sheetName val="2003상반기노임기준"/>
      <sheetName val="교대(A1-A2)"/>
      <sheetName val="DS0 단위"/>
      <sheetName val="DS1 단위"/>
      <sheetName val="실적원가"/>
      <sheetName val="hvac(제어동)"/>
      <sheetName val="표지 (2)"/>
      <sheetName val="Gia vat tu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가로등 조도계산"/>
      <sheetName val="서울대규장각(가시설흙막이)"/>
      <sheetName val="신영교차로"/>
      <sheetName val="전기일위대가"/>
      <sheetName val="원가계산서 "/>
      <sheetName val="경비대가"/>
      <sheetName val="신기제1터널"/>
      <sheetName val="기안"/>
      <sheetName val="ITEM"/>
      <sheetName val="WORK"/>
      <sheetName val="우수관로터파기고"/>
      <sheetName val="기초목록"/>
      <sheetName val="자재물량.XLS"/>
      <sheetName val="%EC%9E%90%EC%9E%AC%EB%AC%BC%EB%"/>
      <sheetName val="본선및홈복구"/>
      <sheetName val="초"/>
      <sheetName val="토질조사"/>
      <sheetName val="[자재물량.XLS]_____1_c_MAYBE______5"/>
      <sheetName val="[자재물량.XLS]_____1_c_MAYBE______3"/>
      <sheetName val="[자재물량.XLS]_____1_c_MAYBE______4"/>
      <sheetName val="[자재물량.XLS]_____1_c_MAYBE______6"/>
      <sheetName val="[자재물량.XLS]_____1_c_MAYBE______7"/>
      <sheetName val="[자재물량.XLS]\\유기한1\c\MAYBE\자재물량.X"/>
      <sheetName val="관경별내역서"/>
      <sheetName val="구리토평1전기"/>
      <sheetName val="자료입력"/>
      <sheetName val="SLAB&quot;1&quot;"/>
      <sheetName val="청 구"/>
      <sheetName val="가로등"/>
      <sheetName val="관로공정"/>
      <sheetName val="DHEQSUPT"/>
      <sheetName val="편입용지조서"/>
      <sheetName val="도근좌표"/>
      <sheetName val="산출내역서집계표"/>
      <sheetName val="2차총원가"/>
      <sheetName val="4배"/>
      <sheetName val="3배"/>
      <sheetName val="6배"/>
      <sheetName val="5배"/>
      <sheetName val="1배"/>
      <sheetName val="중기일위대가"/>
      <sheetName val="6호기"/>
      <sheetName val="뚝토공"/>
      <sheetName val="용수량(생활용수)"/>
      <sheetName val="건축공사"/>
      <sheetName val="관급"/>
      <sheetName val="업종코드"/>
      <sheetName val="L_RPTB02_01"/>
      <sheetName val="원가"/>
      <sheetName val="부대내역"/>
      <sheetName val="공구"/>
      <sheetName val="건축토목내역"/>
      <sheetName val="총계"/>
      <sheetName val="변경내역서"/>
      <sheetName val="방식총괄"/>
      <sheetName val="몰탈콘크리트"/>
      <sheetName val="철근집계"/>
      <sheetName val="대비"/>
      <sheetName val="노임단가적용"/>
      <sheetName val="일위총괄"/>
      <sheetName val="변경증감(물량)대비표"/>
      <sheetName val="자단"/>
      <sheetName val="인건비기준"/>
      <sheetName val="3BL공동구 수량"/>
      <sheetName val="입력DATA"/>
      <sheetName val="바닥판"/>
      <sheetName val="말뚝지지력산정"/>
      <sheetName val="99총공사내역서"/>
      <sheetName val="설계예산서(1공구)"/>
      <sheetName val="노임이"/>
      <sheetName val="특별교실"/>
      <sheetName val="기성"/>
      <sheetName val="Sheet2 (2)"/>
      <sheetName val="기술부 VENDOR LIST"/>
      <sheetName val="시중노임단가"/>
      <sheetName val="단가 "/>
      <sheetName val="일반공사"/>
      <sheetName val="주차구획선수량"/>
      <sheetName val="입찰안"/>
      <sheetName val="계장 품셈표"/>
      <sheetName val="조건표"/>
      <sheetName val="4 노임단가"/>
      <sheetName val="관급 자재수량집계표"/>
      <sheetName val="장비비기준"/>
      <sheetName val="계정"/>
      <sheetName val="(당평)자재"/>
      <sheetName val="당초명세(평)"/>
      <sheetName val="BID"/>
      <sheetName val="우배수"/>
      <sheetName val="계산식"/>
      <sheetName val="라멘본체수량"/>
      <sheetName val="개략도"/>
      <sheetName val="케이블LIST(접속)"/>
      <sheetName val="케이블LIST"/>
      <sheetName val="자판실행"/>
      <sheetName val="수량집계표"/>
      <sheetName val="공종별수량집계"/>
      <sheetName val="빗물받이(910-510-410)"/>
      <sheetName val="투입내역"/>
      <sheetName val="이형관"/>
      <sheetName val="백룡교차로"/>
      <sheetName val="산정교차로"/>
      <sheetName val="내역서(사업소)"/>
      <sheetName val="단가산출2"/>
      <sheetName val="단가산출1"/>
      <sheetName val="C.배수관공"/>
      <sheetName val="계약내역서"/>
      <sheetName val="토목순공사비1차분"/>
      <sheetName val="보성조서"/>
      <sheetName val="08공임"/>
      <sheetName val="기중"/>
      <sheetName val="일위2"/>
      <sheetName val="설치공사비"/>
      <sheetName val="운반비(시흥)"/>
      <sheetName val="현장"/>
      <sheetName val="우수관로연장산출-토사"/>
      <sheetName val="공사착공계"/>
      <sheetName val="설계서"/>
      <sheetName val="익산"/>
      <sheetName val="시설물기초"/>
      <sheetName val="적요"/>
      <sheetName val="사통"/>
      <sheetName val="DATA(BAC)"/>
      <sheetName val="AP1"/>
      <sheetName val="감액총괄표"/>
      <sheetName val="배수관집계"/>
      <sheetName val="환율change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방침의의"/>
      <sheetName val="조직표"/>
      <sheetName val="안전지침"/>
      <sheetName val="시공안전"/>
      <sheetName val="교육종류"/>
      <sheetName val="교육총괄"/>
      <sheetName val="안전CYCLE"/>
      <sheetName val="안전사진양식"/>
      <sheetName val="비용"/>
      <sheetName val="비용2"/>
      <sheetName val="안전시설"/>
      <sheetName val="사진양식"/>
      <sheetName val="Sheet16"/>
      <sheetName val="Sheet16 (2)"/>
      <sheetName val="기초자료입력"/>
      <sheetName val="설계명세서"/>
      <sheetName val="성남안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제목 (3)"/>
      <sheetName val="제목 (2)"/>
      <sheetName val="제목"/>
      <sheetName val="내역서"/>
      <sheetName val="내역서 (2)"/>
      <sheetName val="내역서 (3)"/>
      <sheetName val="전기관급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경북"/>
      <sheetName val=" 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선 및 전선관"/>
      <sheetName val="처음"/>
      <sheetName val="집계모듈"/>
      <sheetName val="집계"/>
      <sheetName val="집계계산"/>
      <sheetName val="수량작업시트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자재물량"/>
      <sheetName val="단가조사"/>
      <sheetName val="일위대가목록"/>
      <sheetName val="노임"/>
      <sheetName val="선로의 %임피던스 "/>
      <sheetName val="효성CB 1P기초"/>
      <sheetName val="인건비"/>
    </sheetNames>
    <sheetDataSet>
      <sheetData sheetId="0" refreshError="1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산출"/>
      <sheetName val="단가"/>
      <sheetName val="N賃率-職"/>
      <sheetName val="전선 및 전선관"/>
      <sheetName val="쌍송교"/>
      <sheetName val="분당전기"/>
      <sheetName val="전차선로 물량표"/>
      <sheetName val="1차 내역서"/>
      <sheetName val="SAMPLE"/>
      <sheetName val="입찰안"/>
      <sheetName val="건물"/>
      <sheetName val="부대공"/>
      <sheetName val="포장공"/>
      <sheetName val="토공"/>
      <sheetName val="배관배선 단가조사"/>
      <sheetName val="옥외 전력간선공사"/>
      <sheetName val="터파기및재료"/>
      <sheetName val="INPUT"/>
      <sheetName val="원가계산서 "/>
      <sheetName val="MOTOR"/>
      <sheetName val="램머"/>
      <sheetName val="기계경비(시간당)"/>
      <sheetName val="부대내역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DATA"/>
      <sheetName val="데이타"/>
      <sheetName val="전기일위대가"/>
      <sheetName val="수량산출"/>
      <sheetName val="49일위"/>
      <sheetName val="48일위"/>
      <sheetName val="1안"/>
      <sheetName val="3.내역서"/>
      <sheetName val="가로등내역서"/>
      <sheetName val="내역서"/>
      <sheetName val="정산"/>
      <sheetName val="BEND LOSS"/>
      <sheetName val="수로단위수량"/>
      <sheetName val="산출"/>
      <sheetName val="내역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J直材4"/>
      <sheetName val="주소"/>
      <sheetName val="자재표"/>
      <sheetName val="재집"/>
      <sheetName val="직재"/>
      <sheetName val="빌딩 안내"/>
      <sheetName val="연부97-1"/>
      <sheetName val="갑지1"/>
      <sheetName val="Baby일위대가"/>
      <sheetName val="당사"/>
      <sheetName val="문학간접"/>
      <sheetName val="工관리비율"/>
      <sheetName val="工완성공사율"/>
      <sheetName val="98지급계획"/>
      <sheetName val="간선계산"/>
      <sheetName val="패널"/>
      <sheetName val="물가대비표"/>
      <sheetName val="요율"/>
      <sheetName val="#REF"/>
      <sheetName val="2공구산출내역"/>
      <sheetName val="직노"/>
      <sheetName val="CTEMCOST"/>
      <sheetName val="설비"/>
      <sheetName val="자재목록"/>
      <sheetName val="고압큐비클"/>
      <sheetName val="갑지"/>
      <sheetName val="집계표"/>
      <sheetName val="단가대비표"/>
      <sheetName val="금액내역서"/>
      <sheetName val="시설물기초"/>
      <sheetName val="단가표"/>
      <sheetName val="Sheet1"/>
      <sheetName val="덤프트럭계수"/>
      <sheetName val="이식운반"/>
      <sheetName val="설비2차"/>
      <sheetName val="일위대가"/>
      <sheetName val="기자재비"/>
      <sheetName val="교각1"/>
      <sheetName val="일위대가(출입)"/>
      <sheetName val="9811"/>
      <sheetName val="건축내역"/>
      <sheetName val="wall"/>
      <sheetName val="용수개거 내역수량집계표"/>
      <sheetName val="LIST"/>
      <sheetName val="guard(mac)"/>
      <sheetName val="손익분석"/>
      <sheetName val="말뚝물량"/>
      <sheetName val="변압기 및 발전기 용량"/>
      <sheetName val="수목표준대가"/>
      <sheetName val="토목"/>
      <sheetName val="공문"/>
      <sheetName val="노임단가"/>
      <sheetName val="대목"/>
      <sheetName val="일위목록"/>
      <sheetName val="ABUT수량-A1"/>
      <sheetName val="실행내역서"/>
      <sheetName val="조도계산(가로등NEW)"/>
      <sheetName val="조명율데이타"/>
      <sheetName val="70%"/>
      <sheetName val="I一般比"/>
      <sheetName val="중기손료"/>
      <sheetName val="기초단가"/>
      <sheetName val="설계조건"/>
      <sheetName val="건축공사 집계표"/>
      <sheetName val="골조"/>
      <sheetName val="용산1(해보)"/>
      <sheetName val="200"/>
      <sheetName val="수량집계"/>
      <sheetName val="잡비계산"/>
      <sheetName val="자재단가"/>
      <sheetName val="프랜트면허"/>
      <sheetName val="토목주소"/>
      <sheetName val="전국현황"/>
      <sheetName val="BOX전기내역"/>
      <sheetName val="1.설계기준"/>
      <sheetName val="중기사용료산출근거"/>
      <sheetName val="단가 및 재료비"/>
      <sheetName val="명일작업계획 (3)"/>
      <sheetName val="2000시행총괄"/>
      <sheetName val="설계명세서"/>
      <sheetName val="공리공제"/>
      <sheetName val="도로단위당"/>
      <sheetName val="전기변내역"/>
      <sheetName val="첨부1-1"/>
      <sheetName val="캔개발배경"/>
      <sheetName val="시장"/>
      <sheetName val="일정표"/>
      <sheetName val="등타입"/>
      <sheetName val="내역5"/>
      <sheetName val="일위대가(가설)"/>
      <sheetName val="DATE"/>
      <sheetName val="수정"/>
      <sheetName val="공통가설"/>
      <sheetName val="통장출금액"/>
      <sheetName val="4-7.중앙전기실(노임단가)"/>
      <sheetName val="노임9월"/>
      <sheetName val="공내역"/>
      <sheetName val="DATA 입력란"/>
      <sheetName val="1. 설계조건 2.단면가정 3. 하중계산"/>
      <sheetName val="터널조도"/>
      <sheetName val="CABLE SIZE-1"/>
      <sheetName val="토적표"/>
      <sheetName val="8설7발"/>
      <sheetName val="견적서"/>
      <sheetName val="부하계산서"/>
      <sheetName val="공종구간"/>
      <sheetName val="자료"/>
      <sheetName val="목록"/>
      <sheetName val="copy"/>
      <sheetName val="서식"/>
      <sheetName val="Total"/>
      <sheetName val="조견표"/>
      <sheetName val="일위대가표"/>
      <sheetName val="SLAB"/>
      <sheetName val="J형측구단위수량"/>
      <sheetName val="슬래브"/>
      <sheetName val="산출기초"/>
      <sheetName val="S1,3"/>
      <sheetName val="토사(PE)"/>
      <sheetName val="계약원가"/>
      <sheetName val="49단가"/>
      <sheetName val=""/>
      <sheetName val="Macro"/>
      <sheetName val="표지"/>
      <sheetName val="설비내역서"/>
      <sheetName val="건축내역서"/>
      <sheetName val="전기내역서"/>
      <sheetName val="사업수지"/>
      <sheetName val="물가자료"/>
      <sheetName val="Macro1"/>
      <sheetName val="일위대가목록"/>
      <sheetName val="단가산출-기,교"/>
      <sheetName val="일위목록-기"/>
      <sheetName val="제경비"/>
      <sheetName val="명단"/>
      <sheetName val="투찰추정"/>
      <sheetName val="통로box전기"/>
      <sheetName val="청천내"/>
      <sheetName val="공사비명세서"/>
      <sheetName val="삼동내역서적용수량"/>
      <sheetName val="구리토평1전기"/>
      <sheetName val="Sheet5"/>
      <sheetName val="단"/>
      <sheetName val="전기BOX내역서"/>
      <sheetName val="조명율표"/>
      <sheetName val="도근좌표"/>
      <sheetName val="JUCKEYK"/>
      <sheetName val="데리네이타현황"/>
      <sheetName val="단가및재료비"/>
      <sheetName val="수목데이타 "/>
      <sheetName val="단가일람"/>
      <sheetName val="조경일람"/>
      <sheetName val="토건"/>
      <sheetName val="호표"/>
      <sheetName val="단가최종"/>
      <sheetName val="대가목록"/>
      <sheetName val="인건비"/>
      <sheetName val="총괄내역서"/>
      <sheetName val="단중표"/>
      <sheetName val="하부철근수량"/>
      <sheetName val="시점교대"/>
      <sheetName val="공사개요"/>
      <sheetName val="도급양식"/>
      <sheetName val="내역서2안"/>
      <sheetName val="CON'C"/>
      <sheetName val="22일위"/>
      <sheetName val="49수량"/>
      <sheetName val="총괄표"/>
      <sheetName val="내역-2"/>
      <sheetName val="익산"/>
      <sheetName val="Sheet3"/>
      <sheetName val="노무비"/>
      <sheetName val="가공"/>
      <sheetName val="공사비증감"/>
      <sheetName val="값"/>
      <sheetName val="인원계획-미화"/>
      <sheetName val="수량산출서 갑지"/>
      <sheetName val="실행철강하도"/>
      <sheetName val="노임이"/>
      <sheetName val="골조시행"/>
      <sheetName val="Sheet1 (2)"/>
      <sheetName val="도급FORM"/>
      <sheetName val="자재"/>
      <sheetName val="96작생능"/>
      <sheetName val="예산내역"/>
      <sheetName val="총괄수지표"/>
      <sheetName val="신청서"/>
      <sheetName val="갑지(추정)"/>
      <sheetName val="BID"/>
      <sheetName val="1000 DB구축 부표"/>
      <sheetName val="Sheet13"/>
      <sheetName val="단가산출서"/>
      <sheetName val="철거산출근거"/>
      <sheetName val="국별인원"/>
      <sheetName val="고창터널(고창방향)"/>
      <sheetName val="비사급자재산출내역서 "/>
      <sheetName val="공정량산출내역서 "/>
      <sheetName val="일위대가 집계표"/>
      <sheetName val="날개벽"/>
      <sheetName val="예산명세서"/>
      <sheetName val="자료입력"/>
      <sheetName val="건축원가"/>
      <sheetName val="소방"/>
      <sheetName val="설계예시"/>
      <sheetName val="대공종"/>
      <sheetName val="카렌스센터계량기설치공사"/>
      <sheetName val="을지"/>
      <sheetName val="을"/>
      <sheetName val="효성CB 1P기초"/>
      <sheetName val="1호인버트수량"/>
      <sheetName val="설계내역2"/>
      <sheetName val="중기조종사 단위단가"/>
      <sheetName val="맨홀수량집계"/>
      <sheetName val="말뚝지지력산정"/>
      <sheetName val="우수공"/>
      <sheetName val="우각부보강"/>
      <sheetName val="WORK"/>
      <sheetName val="유리"/>
      <sheetName val="투찰금액"/>
      <sheetName val="2000년1차"/>
      <sheetName val="AV시스템"/>
      <sheetName val="견적을지"/>
      <sheetName val="b_balju-단가단가단가"/>
      <sheetName val="1.수인터널"/>
      <sheetName val="축종별판매량"/>
      <sheetName val="DATA1"/>
      <sheetName val="도급견적가"/>
      <sheetName val="세부내역서(소방)"/>
      <sheetName val="설계예산서"/>
      <sheetName val="예산내역서"/>
      <sheetName val="옥내등-형광등"/>
      <sheetName val="급수 (LPM)"/>
      <sheetName val="b_balju_cho"/>
      <sheetName val="관급자재대"/>
      <sheetName val="토목공사일반"/>
      <sheetName val="기계경비총괄표"/>
      <sheetName val="일위대가_현장"/>
      <sheetName val="자재단가표"/>
      <sheetName val="이토변실(A3-LINE)"/>
      <sheetName val="도급자재"/>
      <sheetName val=" 내역"/>
      <sheetName val="구조대가"/>
      <sheetName val="포설대가1"/>
      <sheetName val="부대대가"/>
      <sheetName val="단가조사서"/>
      <sheetName val="부안일위"/>
      <sheetName val="조명시설"/>
      <sheetName val="98수문일위"/>
      <sheetName val="코드표"/>
      <sheetName val="이름정의"/>
      <sheetName val="2004,상노임"/>
      <sheetName val="토공수량산출"/>
      <sheetName val="토적계산서"/>
      <sheetName val="Sheet15"/>
      <sheetName val="전기외주내역"/>
      <sheetName val="S&amp;R"/>
      <sheetName val="참조"/>
      <sheetName val="실행내역"/>
      <sheetName val="실행내역 "/>
      <sheetName val="관세구분시트"/>
      <sheetName val="1"/>
      <sheetName val="분전함신설"/>
      <sheetName val="접지1종"/>
      <sheetName val="Mc1"/>
      <sheetName val="COST"/>
      <sheetName val="토목검측서"/>
      <sheetName val="가설대가"/>
      <sheetName val="토공대가"/>
      <sheetName val="1.설계조건"/>
      <sheetName val="등록자료"/>
      <sheetName val="일위대가목차"/>
      <sheetName val="Sheet4"/>
      <sheetName val="수량산출서"/>
      <sheetName val="공량산출근거서"/>
      <sheetName val="정산내역서"/>
      <sheetName val="내역서1999.8최종"/>
      <sheetName val="data2"/>
      <sheetName val="COVER"/>
      <sheetName val="단가산출2"/>
      <sheetName val="대포2교접속"/>
      <sheetName val="천방교접속"/>
      <sheetName val="청주(철골발주의뢰서)"/>
      <sheetName val="준검 내역서"/>
      <sheetName val="수지예산"/>
      <sheetName val="경산"/>
      <sheetName val="해외생산"/>
      <sheetName val="정부노임단가"/>
      <sheetName val="동원인원산출"/>
      <sheetName val="Y-WORK"/>
      <sheetName val="인건비 "/>
      <sheetName val="BDATA"/>
      <sheetName val="48단가"/>
      <sheetName val="중기사용료"/>
      <sheetName val="시설물일위"/>
      <sheetName val="파일의이용"/>
      <sheetName val="증감대비"/>
      <sheetName val="원가계산설계서 "/>
      <sheetName val="동원인원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운반비"/>
      <sheetName val="자단"/>
      <sheetName val="단가조정표"/>
      <sheetName val="길어깨(현황)"/>
      <sheetName val="저수조"/>
      <sheetName val="도급내역"/>
      <sheetName val="ITEM"/>
      <sheetName val="보차도경계석"/>
      <sheetName val="단가비교표"/>
      <sheetName val="백암비스타내역"/>
      <sheetName val="토목내역서 (도급단가)"/>
      <sheetName val="산출근거"/>
      <sheetName val="XL4Poppy"/>
      <sheetName val="안전시설내역서"/>
      <sheetName val="화재 탐지 설비"/>
      <sheetName val="제직재"/>
      <sheetName val="표지1"/>
      <sheetName val="유림골조"/>
      <sheetName val="수량산출 (장애자램프)"/>
      <sheetName val="식재가격"/>
      <sheetName val="식재총괄"/>
      <sheetName val="[분당전기.XLS][분당전기.XLS]A____3____2"/>
      <sheetName val="6호기"/>
      <sheetName val="5.포리머산출서"/>
      <sheetName val="노임"/>
      <sheetName val="전선_및_전선관"/>
      <sheetName val="식재일위대가"/>
      <sheetName val="품셈표"/>
      <sheetName val="사업부배부A"/>
      <sheetName val="49-119"/>
      <sheetName val="구간재료"/>
      <sheetName val="판정1교토공"/>
      <sheetName val="내역서 (2)"/>
      <sheetName val="관급_File"/>
      <sheetName val="6PILE  (돌출)"/>
      <sheetName val="단위수량"/>
      <sheetName val="토량1-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저"/>
      <sheetName val="단가조사"/>
      <sheetName val="Y-WORK"/>
      <sheetName val="경산"/>
      <sheetName val="N賃率-職"/>
      <sheetName val="기계경비(시간당)"/>
      <sheetName val="램머"/>
      <sheetName val="일위대가"/>
      <sheetName val="노무비"/>
      <sheetName val="내역서(삼호)"/>
      <sheetName val="일위대가(4층원격)"/>
      <sheetName val="2003 일위대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철거산출근거"/>
      <sheetName val="단가산출"/>
      <sheetName val="내역"/>
      <sheetName val="70%"/>
      <sheetName val="Sheet1"/>
      <sheetName val="사당"/>
      <sheetName val="동원인원"/>
      <sheetName val="표지"/>
      <sheetName val="차액보증"/>
      <sheetName val="2공구산출내역"/>
      <sheetName val="내역서"/>
      <sheetName val="원가"/>
      <sheetName val="기계내역"/>
      <sheetName val="단위량"/>
      <sheetName val="재료집계표2"/>
      <sheetName val="토적집계표"/>
      <sheetName val="사급자재(1단계)"/>
      <sheetName val="노임단가"/>
      <sheetName val="직노"/>
      <sheetName val="정부노임단가"/>
      <sheetName val="COL"/>
      <sheetName val="열린교실"/>
      <sheetName val="대,유,램"/>
      <sheetName val=" 냉각수펌프"/>
      <sheetName val="청천내"/>
      <sheetName val="단가"/>
      <sheetName val="공사개요"/>
      <sheetName val="원가+내역"/>
      <sheetName val="내역서단가산출용"/>
      <sheetName val="평가데이터"/>
      <sheetName val="WEIGHT LIST"/>
      <sheetName val="#REF"/>
      <sheetName val="POL6차-PIPING"/>
      <sheetName val="산#2-1 (2)"/>
      <sheetName val="계측기"/>
      <sheetName val="원가계산서 "/>
      <sheetName val="기초자료입력"/>
      <sheetName val="견적내역"/>
      <sheetName val="제-노임"/>
      <sheetName val="식재일위대가"/>
      <sheetName val="DATA"/>
      <sheetName val="데이타"/>
      <sheetName val="통일일위1"/>
      <sheetName val="주소"/>
      <sheetName val="공사예산하조서(O.K)"/>
      <sheetName val="일위대가(출입)"/>
      <sheetName val="연결관암거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초기화면"/>
      <sheetName val="이름정의"/>
      <sheetName val="Base"/>
      <sheetName val="램프광속"/>
      <sheetName val="DATE"/>
      <sheetName val="1,2공구원가계산서"/>
      <sheetName val="1공구산출내역서"/>
      <sheetName val="중강당 내역"/>
      <sheetName val="총괄표"/>
      <sheetName val="일위대가목록"/>
      <sheetName val="일반전기C"/>
      <sheetName val="준검 내역서"/>
      <sheetName val="직재"/>
      <sheetName val="자재단가리스트"/>
      <sheetName val="터파기및재료"/>
      <sheetName val="요율"/>
      <sheetName val="1000 DB구축 부표"/>
      <sheetName val="전선 및 전선관"/>
      <sheetName val="증감대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대치판정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일위대가"/>
      <sheetName val="을"/>
      <sheetName val="FILE1"/>
      <sheetName val="0.집계"/>
      <sheetName val="1.수변전설비공사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단가산출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자재단가"/>
      <sheetName val="손익분석"/>
      <sheetName val="인건-측정"/>
      <sheetName val="보차도경계석"/>
      <sheetName val="부하계산서"/>
      <sheetName val="인건비"/>
      <sheetName val="아산추가1220"/>
      <sheetName val="당초"/>
      <sheetName val="3-1.CB"/>
      <sheetName val="부대내역"/>
      <sheetName val="unit 4"/>
      <sheetName val="ITB COST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중기일위대가"/>
      <sheetName val="타공종이기"/>
      <sheetName val="철거집계"/>
      <sheetName val="노무비단가"/>
      <sheetName val="본선차로수량집계표"/>
      <sheetName val="노원열병합  건축공사기성내역서"/>
      <sheetName val="기계경비(시간당)"/>
      <sheetName val="램머"/>
      <sheetName val="단위단가"/>
      <sheetName val="경율산정"/>
      <sheetName val="전기2005"/>
      <sheetName val="통신2005"/>
      <sheetName val="전선"/>
      <sheetName val="CABLE"/>
      <sheetName val="지급자재"/>
      <sheetName val="DANGA"/>
      <sheetName val="1차설계변경내역"/>
      <sheetName val="실행내역서"/>
      <sheetName val="BQ"/>
      <sheetName val="90.03실행 "/>
      <sheetName val="조명시설"/>
      <sheetName val="예산변경사항"/>
      <sheetName val="BID-도로"/>
      <sheetName val="001"/>
      <sheetName val="산출내역서집계표"/>
      <sheetName val="총계"/>
      <sheetName val="내력서"/>
      <sheetName val="집계표"/>
      <sheetName val="단가"/>
      <sheetName val="총괄표"/>
      <sheetName val="실행철강하도"/>
      <sheetName val="내역서2안"/>
      <sheetName val="소야공정계획표"/>
      <sheetName val="가설건물"/>
      <sheetName val="노임"/>
      <sheetName val="공종별내역서"/>
      <sheetName val="6PILE  (돌출)"/>
      <sheetName val="99총공사내역서"/>
      <sheetName val="98NS-N"/>
      <sheetName val="토량산출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96보완계획7.12"/>
      <sheetName val="지진시"/>
      <sheetName val="Total"/>
      <sheetName val="데이타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설비내역서"/>
      <sheetName val="건축내역서"/>
      <sheetName val="전기내역서"/>
      <sheetName val="기계경비"/>
      <sheetName val="봉양~조차장간고하개명(신설)"/>
      <sheetName val="단가 및 재료비"/>
      <sheetName val="주상도"/>
      <sheetName val="6호기"/>
      <sheetName val="INPUT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설직재-1"/>
      <sheetName val="부하LOAD"/>
      <sheetName val="내역서 (2)"/>
      <sheetName val="C3"/>
      <sheetName val="시중노임단가"/>
      <sheetName val="건축내역"/>
      <sheetName val="기본DATA"/>
      <sheetName val="전기일위대가"/>
      <sheetName val="원가계산서"/>
      <sheetName val="금리계산"/>
      <sheetName val="일위대가표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DATA1"/>
      <sheetName val="3BL공동구 수량"/>
      <sheetName val="비교표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터널조도"/>
      <sheetName val="노무비 근거"/>
      <sheetName val="효성CB 1P기초"/>
      <sheetName val="EQ-R1"/>
      <sheetName val="품목"/>
      <sheetName val="2006기계경비산출표"/>
      <sheetName val="교각1"/>
      <sheetName val="일용노임단가"/>
      <sheetName val="³ëÀÓ"/>
      <sheetName val="총괄집계표"/>
      <sheetName val="고창터널(고창방향)"/>
      <sheetName val="CA지입"/>
      <sheetName val="증감대비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체"/>
      <sheetName val="부대시설"/>
      <sheetName val="Apt내역"/>
      <sheetName val="한강운반비"/>
      <sheetName val="ASP포장"/>
      <sheetName val="단가산출서(기계)"/>
      <sheetName val="일위대가표(유단가)"/>
      <sheetName val="적용(기계)"/>
      <sheetName val="20관리비율"/>
      <sheetName val="점검총괄"/>
      <sheetName val="자재목록"/>
      <sheetName val="내역서(전기)"/>
      <sheetName val="옹벽수량집계"/>
      <sheetName val="에너지동"/>
      <sheetName val="코드표"/>
      <sheetName val="Sheet1 (2)"/>
      <sheetName val="BASIC (2)"/>
      <sheetName val="자재단가표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자재대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수입"/>
      <sheetName val="조건표"/>
      <sheetName val="JJ"/>
      <sheetName val="설계"/>
      <sheetName val="설 계"/>
      <sheetName val="예정(3)"/>
      <sheetName val="동원(3)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현황CODE"/>
      <sheetName val="손익현황"/>
      <sheetName val="3차설계"/>
      <sheetName val="ABUT수량-A1"/>
      <sheetName val="주형"/>
      <sheetName val="밸브설치"/>
      <sheetName val="3.바닥판설계"/>
      <sheetName val="안정계산"/>
      <sheetName val="단면검토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건축공사"/>
    </sheetNames>
    <definedNames>
      <definedName name="Macro13"/>
    </defined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"/>
      <sheetName val="통리지구"/>
      <sheetName val="적현로"/>
      <sheetName val="디스켁표지"/>
      <sheetName val="Sheet3"/>
      <sheetName val="갑지"/>
      <sheetName val="댐     퍼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공사명입력"/>
      <sheetName val="노임"/>
      <sheetName val="철거산출근거"/>
      <sheetName val="20관리비율"/>
      <sheetName val="9GNG운반"/>
      <sheetName val="경북"/>
      <sheetName val="Sheet4"/>
      <sheetName val="제직재"/>
      <sheetName val="수량산출"/>
      <sheetName val="국내조달(통합-1)"/>
      <sheetName val="전선 및 전선관"/>
      <sheetName val="준검 내역서"/>
      <sheetName val="직노"/>
      <sheetName val="을지"/>
      <sheetName val="기계경비단가"/>
      <sheetName val="⑻동원인원산출서⑧"/>
      <sheetName val="설직재-1"/>
      <sheetName val="제-노임"/>
      <sheetName val="내역서"/>
      <sheetName val="일위대가"/>
      <sheetName val="File_관급"/>
      <sheetName val="공정집계"/>
      <sheetName val="CT "/>
      <sheetName val="3"/>
      <sheetName val="IN"/>
      <sheetName val="설계명세서"/>
      <sheetName val="일위(열차무선)"/>
      <sheetName val="일위(역무통신)"/>
      <sheetName val="일위(철거)"/>
      <sheetName val="단가 "/>
      <sheetName val="일위목록"/>
      <sheetName val="요율"/>
      <sheetName val="서울1"/>
      <sheetName val="실행대비"/>
      <sheetName val="9811"/>
      <sheetName val="신천3호용수로"/>
      <sheetName val="별표"/>
      <sheetName val="인건비"/>
      <sheetName val="실행내역"/>
      <sheetName val="노임단가표"/>
      <sheetName val="일반부표"/>
      <sheetName val="G.R300경비"/>
      <sheetName val="자재단가"/>
      <sheetName val="교대(A1-A2)"/>
      <sheetName val="단가설계"/>
      <sheetName val="공정표 "/>
      <sheetName val="목차"/>
      <sheetName val="기계경비(시간당)"/>
      <sheetName val="램머"/>
      <sheetName val="BOQ"/>
      <sheetName val="굴착현장"/>
      <sheetName val="일위대가표"/>
      <sheetName val="일위"/>
      <sheetName val="Y-WORK"/>
      <sheetName val="단위단가"/>
      <sheetName val="데이타"/>
      <sheetName val="Baby일위대가"/>
      <sheetName val="순공사비"/>
      <sheetName val="공통가설"/>
      <sheetName val="식생블럭단위수량"/>
      <sheetName val="중기손료"/>
      <sheetName val="수목데이타 "/>
      <sheetName val="간선계산"/>
      <sheetName val="이설집계"/>
      <sheetName val="전송망집계"/>
      <sheetName val="철거수량(전송)"/>
      <sheetName val="단위수량"/>
      <sheetName val="입찰안"/>
      <sheetName val="Macro(차단기)"/>
      <sheetName val="I一般比"/>
      <sheetName val="내역"/>
      <sheetName val="관급"/>
      <sheetName val="변경품셈총괄"/>
      <sheetName val="IMPEADENCE MAP 취수장"/>
      <sheetName val="자료"/>
      <sheetName val="산출근거"/>
      <sheetName val="내역서(기계)"/>
      <sheetName val="현대물량"/>
      <sheetName val="토목"/>
      <sheetName val="토공사"/>
      <sheetName val="시중노임(공사)"/>
      <sheetName val="견적서"/>
      <sheetName val="직재"/>
      <sheetName val="재집"/>
      <sheetName val="기초일위대가"/>
      <sheetName val="식재일위대가"/>
      <sheetName val="단가대비표"/>
      <sheetName val="한강운반비"/>
      <sheetName val="표지1"/>
      <sheetName val="일위산출근거"/>
      <sheetName val="용산3(영광)"/>
      <sheetName val="DATE"/>
      <sheetName val="참조M"/>
      <sheetName val="계림(함평)"/>
      <sheetName val="계림(장성)"/>
      <sheetName val="대가목록"/>
      <sheetName val="인부노임"/>
      <sheetName val="기준.복잡도및기여도정의"/>
      <sheetName val="플랜트 설치"/>
      <sheetName val="식재인부"/>
      <sheetName val="Sheet1"/>
      <sheetName val="N賃率-職"/>
      <sheetName val="동원인원"/>
      <sheetName val="증감대비"/>
      <sheetName val="일위대가(가설)"/>
      <sheetName val="간선"/>
      <sheetName val="노무비(전지2기)"/>
      <sheetName val="노임단가"/>
      <sheetName val="11.닥트설치공사(bm)"/>
      <sheetName val="토공유동표"/>
      <sheetName val="Sheet3"/>
      <sheetName val="자재"/>
      <sheetName val="2터널시점"/>
      <sheetName val="이토변실"/>
      <sheetName val="단"/>
      <sheetName val="설계서을"/>
      <sheetName val="자탐_유도등"/>
      <sheetName val="준검_내역서"/>
      <sheetName val="CT_"/>
      <sheetName val="4. 주형설계"/>
      <sheetName val="#REF"/>
      <sheetName val="견적을지"/>
      <sheetName val="5Strand-장기처짐PCI"/>
      <sheetName val="6호기"/>
      <sheetName val="합의경상"/>
      <sheetName val="우석문틀"/>
      <sheetName val="원가계산서"/>
      <sheetName val="집계표"/>
      <sheetName val="역T형"/>
      <sheetName val="공조기휀"/>
      <sheetName val="기본일위"/>
      <sheetName val="재료"/>
      <sheetName val="설치자재"/>
      <sheetName val="2순기"/>
      <sheetName val="J直材4"/>
      <sheetName val="기초자료"/>
      <sheetName val="지급자재"/>
      <sheetName val="07급여표"/>
      <sheetName val="인건비 "/>
      <sheetName val="자재단가비교표"/>
      <sheetName val="날개벽(시점좌측)"/>
      <sheetName val="고창터널(고창방향)"/>
      <sheetName val="8.수량산출서"/>
      <sheetName val="9.단가조사서"/>
      <sheetName val="6.일위목록"/>
      <sheetName val="을-ATYPE"/>
      <sheetName val="물집"/>
      <sheetName val="도급"/>
      <sheetName val="대구-교대(A1)"/>
      <sheetName val="기초일위"/>
      <sheetName val="시설일위"/>
      <sheetName val="조명일위"/>
      <sheetName val="적현로"/>
      <sheetName val="1공구원가계산서"/>
      <sheetName val="단면설계"/>
      <sheetName val="안정검토"/>
      <sheetName val="단가"/>
      <sheetName val="건축공사실행"/>
      <sheetName val="총괄갑 "/>
      <sheetName val="기계공사"/>
      <sheetName val="일위목차"/>
      <sheetName val="년도별노임표"/>
      <sheetName val="중기목록표"/>
      <sheetName val="AQL(0.65)"/>
      <sheetName val="운영비"/>
      <sheetName val="코드"/>
      <sheetName val="03상노임"/>
      <sheetName val="충주"/>
      <sheetName val="단가목록"/>
      <sheetName val="일위대가(1)"/>
      <sheetName val="산거각호표"/>
      <sheetName val="9509"/>
      <sheetName val="(참조)케이블"/>
      <sheetName val="6.관급자재조서"/>
      <sheetName val="남양시작동010313100%"/>
      <sheetName val="품셈TABLE"/>
      <sheetName val="지주토목내역서"/>
      <sheetName val="SLAB&quot;1&quot;"/>
      <sheetName val="COPING"/>
      <sheetName val="을"/>
      <sheetName val="Sheet2"/>
      <sheetName val="인원"/>
      <sheetName val="일위대가목록"/>
      <sheetName val="Macro1"/>
      <sheetName val="성서방향-교대(A2)"/>
      <sheetName val="적용기준"/>
      <sheetName val="전신환매도율"/>
      <sheetName val="샤워실위생"/>
      <sheetName val="구조물공"/>
      <sheetName val="편성절차"/>
      <sheetName val="가도공"/>
      <sheetName val="하조서"/>
      <sheetName val="신대방33(적용)"/>
      <sheetName val="소야공정계획표"/>
      <sheetName val="일반수량"/>
      <sheetName val="소방"/>
      <sheetName val="200"/>
      <sheetName val="교대(A1)"/>
      <sheetName val="터파기및재료"/>
      <sheetName val="시화점실행"/>
      <sheetName val="Total"/>
      <sheetName val="1-1"/>
      <sheetName val="표지"/>
      <sheetName val="주공기준"/>
      <sheetName val="총괄"/>
      <sheetName val="표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1)"/>
      <sheetName val="목차(2)"/>
      <sheetName val="공사계획서(3)"/>
      <sheetName val="공사계획설명(4)"/>
      <sheetName val="총공사금액"/>
      <sheetName val="총공사비 예산내역"/>
      <sheetName val="예산내역(5)"/>
      <sheetName val="설계요약 (6)"/>
      <sheetName val="예산서(7)"/>
      <sheetName val="설계서(8)"/>
      <sheetName val="공종단가"/>
      <sheetName val="공정표  "/>
      <sheetName val="부표(10)"/>
      <sheetName val="물량집계표"/>
      <sheetName val="케이블산출내역표"/>
      <sheetName val="접지재산출내역표"/>
      <sheetName val="FOAM물량표"/>
      <sheetName val="케이블단면적"/>
      <sheetName val="SEALANT물량산출"/>
      <sheetName val="앵글물량"/>
      <sheetName val="운반비산출"/>
      <sheetName val="방화공종단가"/>
      <sheetName val="노임단가"/>
      <sheetName val="장비부표"/>
      <sheetName val="적현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시중노임"/>
      <sheetName val="기계경비"/>
      <sheetName val="자재가격"/>
      <sheetName val="변경일위대가"/>
      <sheetName val="일위대가표"/>
      <sheetName val="산출근거"/>
      <sheetName val="거리별운임"/>
      <sheetName val="설비단가표"/>
      <sheetName val="노무비"/>
      <sheetName val="수량산출"/>
      <sheetName val="화해(함평)"/>
      <sheetName val="화해(장성)"/>
      <sheetName val="새공통(96임금인상기준)"/>
      <sheetName val="투찰"/>
      <sheetName val="노임단가"/>
      <sheetName val="Sheet1 (2)"/>
      <sheetName val="I一般比"/>
      <sheetName val="조명시설"/>
      <sheetName val="터파기및재료"/>
      <sheetName val="인건-측정"/>
      <sheetName val="값"/>
      <sheetName val="N賃率-職"/>
      <sheetName val="내역"/>
      <sheetName val="노임"/>
      <sheetName val="Mc1"/>
      <sheetName val="guard(mac)"/>
      <sheetName val="설계서(8)"/>
    </sheetNames>
    <sheetDataSet>
      <sheetData sheetId="0"/>
      <sheetData sheetId="1" refreshError="1">
        <row r="7">
          <cell r="I7">
            <v>66461</v>
          </cell>
        </row>
        <row r="11">
          <cell r="I11">
            <v>63904</v>
          </cell>
        </row>
        <row r="16">
          <cell r="I16">
            <v>78296</v>
          </cell>
        </row>
        <row r="22">
          <cell r="I22">
            <v>60423</v>
          </cell>
        </row>
        <row r="23">
          <cell r="I23">
            <v>51152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  <sheetName val="내역서(변경)"/>
      <sheetName val="3.공통공사대비"/>
      <sheetName val="Sheet6"/>
      <sheetName val="#REF"/>
      <sheetName val="내역"/>
      <sheetName val="입찰"/>
      <sheetName val="현경"/>
      <sheetName val="수수료율표"/>
      <sheetName val="새공통"/>
      <sheetName val="wall"/>
      <sheetName val="Front"/>
      <sheetName val="골조시행"/>
      <sheetName val="공예을"/>
      <sheetName val="관리,공감"/>
      <sheetName val="식재인부"/>
      <sheetName val="4.2유효폭의 계산"/>
      <sheetName val="Baby일위대가"/>
      <sheetName val="공조기휀"/>
      <sheetName val="공주-교대(A1)"/>
      <sheetName val="Macro1"/>
      <sheetName val="을지"/>
      <sheetName val="공비대비"/>
      <sheetName val="주요기준"/>
      <sheetName val="Sheet1 (2)"/>
      <sheetName val="단가표"/>
      <sheetName val="투찰"/>
      <sheetName val="일위대가(가설)"/>
      <sheetName val="정부노임(2000.상)"/>
      <sheetName val="일위대가"/>
      <sheetName val="증감대비"/>
      <sheetName val="단가"/>
      <sheetName val="설계서(8)"/>
      <sheetName val="목차"/>
      <sheetName val="수지"/>
      <sheetName val="기초일위"/>
      <sheetName val="공통가설"/>
      <sheetName val="건축공사실행"/>
      <sheetName val="샤워실위생"/>
      <sheetName val="노임이"/>
      <sheetName val="개산공사비"/>
      <sheetName val="공사비산출내역"/>
      <sheetName val="I一般比"/>
      <sheetName val="인사자료총집계"/>
      <sheetName val="J直材4"/>
      <sheetName val="기본사항"/>
      <sheetName val="미드수량"/>
      <sheetName val="9GNG운반"/>
      <sheetName val="시중노임단가"/>
      <sheetName val="EP0618"/>
      <sheetName val="Sheet1 _2_"/>
      <sheetName val="노임단가"/>
      <sheetName val=""/>
      <sheetName val="건축토목내역"/>
      <sheetName val="QandAJunior"/>
      <sheetName val="산출내역서집계표"/>
      <sheetName val=" 냉각수펌프"/>
      <sheetName val="시설물일위"/>
      <sheetName val="공동"/>
      <sheetName val="단독"/>
      <sheetName val="수량산출"/>
      <sheetName val="몰운대초견적"/>
      <sheetName val="공조기"/>
      <sheetName val="노임"/>
      <sheetName val="백호우계수"/>
      <sheetName val="집계표"/>
      <sheetName val="횡배수관집현황(2공구)"/>
      <sheetName val="판매시설"/>
      <sheetName val="일위_파일"/>
      <sheetName val="내역서"/>
      <sheetName val="물가자료"/>
      <sheetName val="특별교실"/>
      <sheetName val="전기공사일위대가"/>
      <sheetName val="단가조사"/>
      <sheetName val="현장식당(1)"/>
      <sheetName val="건축일"/>
      <sheetName val="유림골조"/>
      <sheetName val="실행내역"/>
      <sheetName val="시중노임"/>
      <sheetName val="N賃率-職"/>
      <sheetName val="총괄갑 "/>
      <sheetName val="건축2"/>
      <sheetName val="장비선정"/>
      <sheetName val="부하집계"/>
      <sheetName val="일위대가표"/>
      <sheetName val="______001_____________________2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gyun"/>
      <sheetName val="수수료율표"/>
      <sheetName val="4.2유효폭의 계산"/>
      <sheetName val="Sheet1 (2)"/>
      <sheetName val="입찰"/>
      <sheetName val="현경"/>
      <sheetName val="관리,공감"/>
      <sheetName val="저감재산출표 "/>
      <sheetName val="투찰"/>
      <sheetName val="Macro1"/>
      <sheetName val="인사자료총집계"/>
      <sheetName val="#REF"/>
      <sheetName val="전체"/>
      <sheetName val="을지"/>
      <sheetName val="wall"/>
      <sheetName val="Front"/>
      <sheetName val="내역"/>
      <sheetName val="수지"/>
      <sheetName val="공통가설"/>
      <sheetName val="샤워실위생"/>
      <sheetName val="J直材4"/>
      <sheetName val="Sheet6"/>
      <sheetName val="개산공사비"/>
      <sheetName val="노임"/>
      <sheetName val="노무비"/>
      <sheetName val="인건비"/>
      <sheetName val="Sheet1"/>
      <sheetName val=""/>
      <sheetName val="백호우계수"/>
      <sheetName val="판매시설"/>
      <sheetName val="9GNG운반"/>
      <sheetName val="공예을"/>
      <sheetName val="증감대비"/>
      <sheetName val="식재인부"/>
      <sheetName val="저수조"/>
      <sheetName val="급,배기팬"/>
      <sheetName val="급탕순환펌프"/>
      <sheetName val="순환펌프"/>
      <sheetName val="수량산출"/>
      <sheetName val="몰운대초견적"/>
      <sheetName val="집계표"/>
      <sheetName val="특별교실"/>
      <sheetName val="공조기휀"/>
      <sheetName val="현장식당(1)"/>
      <sheetName val="I一般比"/>
      <sheetName val="남양시작동010313100%"/>
      <sheetName val="건축토목내역"/>
      <sheetName val="미드수량"/>
      <sheetName val="공사비산출내역"/>
      <sheetName val="일위대가"/>
      <sheetName val="물가자료"/>
      <sheetName val="______001_____________________2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"/>
      <sheetName val="DATA"/>
      <sheetName val="VXXXXXX"/>
      <sheetName val="4.배관총괄"/>
      <sheetName val="-1.hotair"/>
      <sheetName val="-2.htm"/>
      <sheetName val="-3.hw"/>
      <sheetName val="-4.dope"/>
      <sheetName val="-5.damc"/>
      <sheetName val="-6.dew"/>
      <sheetName val="-7.foil"/>
      <sheetName val="-8.brine"/>
      <sheetName val="-9.2stm"/>
      <sheetName val="-10.7ia"/>
      <sheetName val="-11.7pa"/>
      <sheetName val="-12.cow"/>
      <sheetName val="-13.chw"/>
      <sheetName val="-14.fw"/>
      <sheetName val="-15.air duct"/>
      <sheetName val="-16.UT'Y"/>
      <sheetName val="Sheet1"/>
      <sheetName val="실행(표지,갑,을)"/>
      <sheetName val="부대내역"/>
      <sheetName val="갑지(추정)"/>
      <sheetName val="(1)본선수량집계"/>
      <sheetName val="공사개요"/>
      <sheetName val="형틀공사"/>
      <sheetName val="설계"/>
      <sheetName val="노임"/>
      <sheetName val="입찰"/>
      <sheetName val="현경"/>
      <sheetName val="투찰"/>
      <sheetName val="공내역"/>
      <sheetName val="토목"/>
      <sheetName val="총관리비"/>
      <sheetName val="Total"/>
      <sheetName val="내역"/>
      <sheetName val="예가표"/>
      <sheetName val="본공사"/>
      <sheetName val="원가계산 (2)"/>
      <sheetName val="입력자료"/>
      <sheetName val="총물량"/>
      <sheetName val="을-ATYPE"/>
      <sheetName val="식재인부"/>
      <sheetName val="Sheet1 (2)"/>
      <sheetName val="국내조달(통합-1)"/>
      <sheetName val="4.2유효폭의 계산"/>
      <sheetName val="기초일위"/>
      <sheetName val="공통비(전체)"/>
      <sheetName val="일위대가"/>
      <sheetName val="공사비산출내역"/>
      <sheetName val="4_배관총괄"/>
      <sheetName val="-1_hotair"/>
      <sheetName val="-2_htm"/>
      <sheetName val="-3_hw"/>
      <sheetName val="-4_dope"/>
      <sheetName val="-5_damc"/>
      <sheetName val="-6_dew"/>
      <sheetName val="-7_foil"/>
      <sheetName val="-8_brine"/>
      <sheetName val="-9_2stm"/>
      <sheetName val="-10_7ia"/>
      <sheetName val="-11_7pa"/>
      <sheetName val="-12_cow"/>
      <sheetName val="-13_chw"/>
      <sheetName val="-14_fw"/>
      <sheetName val="-15_air_duct"/>
      <sheetName val="-16_UT'Y"/>
      <sheetName val="통장출금액"/>
      <sheetName val="노무비"/>
      <sheetName val="내역서"/>
      <sheetName val="단가"/>
      <sheetName val="Sheet6"/>
      <sheetName val="노무비단가"/>
      <sheetName val="적심사표"/>
      <sheetName val="Xunit (단위환산)"/>
      <sheetName val="SG"/>
      <sheetName val="대비표(토공1안)"/>
      <sheetName val="갑지_추정_"/>
      <sheetName val="새공통"/>
      <sheetName val="은행"/>
      <sheetName val="심의위원명단"/>
      <sheetName val="백호우계수"/>
      <sheetName val="실행내역"/>
      <sheetName val="직노"/>
      <sheetName val="단가표"/>
      <sheetName val="현장경비"/>
      <sheetName val="TIE-IN"/>
      <sheetName val="2-2.매출분석"/>
      <sheetName val="표준공사비-조명제외x10%up"/>
      <sheetName val="일위대가LIST"/>
      <sheetName val="기본사항"/>
      <sheetName val="I一般比"/>
      <sheetName val="개산공사비"/>
      <sheetName val="건축일"/>
      <sheetName val="회사정보"/>
      <sheetName val="입찰안"/>
      <sheetName val="계수시트"/>
      <sheetName val="원가계산서"/>
      <sheetName val="계약서"/>
      <sheetName val="옥룡잡비"/>
      <sheetName val="터파기및재료"/>
      <sheetName val="JA8-4"/>
      <sheetName val="공통(20-91)"/>
      <sheetName val="관리,공감"/>
      <sheetName val="노임단가"/>
      <sheetName val="자재단가"/>
      <sheetName val="공조기"/>
      <sheetName val="인건비"/>
      <sheetName val="전기"/>
      <sheetName val="NP-총정리"/>
      <sheetName val="1공구 건정토건 토공"/>
      <sheetName val="도근좌표"/>
      <sheetName val="Macro1"/>
      <sheetName val="유림골조"/>
      <sheetName val="gyun"/>
      <sheetName val="Sheet5"/>
      <sheetName val="1월"/>
      <sheetName val="일위대가(가설)"/>
      <sheetName val="수량산출"/>
      <sheetName val="갑지"/>
      <sheetName val="#REF"/>
      <sheetName val="삭제금지단가"/>
      <sheetName val="4_배관총괄1"/>
      <sheetName val="-1_hotair1"/>
      <sheetName val="-2_htm1"/>
      <sheetName val="-3_hw1"/>
      <sheetName val="-4_dope1"/>
      <sheetName val="-5_damc1"/>
      <sheetName val="-6_dew1"/>
      <sheetName val="-7_foil1"/>
      <sheetName val="-8_brine1"/>
      <sheetName val="-9_2stm1"/>
      <sheetName val="-10_7ia1"/>
      <sheetName val="-11_7pa1"/>
      <sheetName val="-12_cow1"/>
      <sheetName val="-13_chw1"/>
      <sheetName val="-14_fw1"/>
      <sheetName val="-15_air_duct1"/>
      <sheetName val="-16_UT'Y1"/>
      <sheetName val="원가계산_(2)"/>
      <sheetName val="4_2유효폭의_계산"/>
      <sheetName val="Sheet1_(2)"/>
      <sheetName val="2-2_매출분석"/>
      <sheetName val="Xunit_(단위환산)"/>
      <sheetName val="시중노임단가"/>
      <sheetName val="월별손익"/>
      <sheetName val="을지"/>
      <sheetName val="가설개략"/>
      <sheetName val="요율"/>
      <sheetName val="Transaction"/>
      <sheetName val="(4-2)열관류값-2"/>
      <sheetName val="3.공통공사대비"/>
      <sheetName val="내   역"/>
      <sheetName val="단위수량"/>
      <sheetName val="강재표"/>
      <sheetName val="화설내"/>
      <sheetName val="산출내역서집계표"/>
      <sheetName val="수지"/>
      <sheetName val="Sheet2"/>
      <sheetName val="품셈TABLE"/>
      <sheetName val="금속및금속창호"/>
      <sheetName val="노임,재료비"/>
      <sheetName val="슬래브(PF)(하류)"/>
      <sheetName val="★도급내역"/>
      <sheetName val="공통가설"/>
      <sheetName val="날개벽수량표"/>
      <sheetName val="개요"/>
      <sheetName val="시설물일위"/>
      <sheetName val="BID"/>
      <sheetName val="부관수량집계"/>
      <sheetName val="ABUT수량-A1"/>
      <sheetName val="적용기준"/>
      <sheetName val="실행"/>
      <sheetName val="제품표준규격"/>
      <sheetName val="사용자정의"/>
      <sheetName val="관급자재"/>
      <sheetName val="자재비"/>
      <sheetName val="제잡비계산"/>
      <sheetName val="수전1차"/>
      <sheetName val="건축공사실행"/>
      <sheetName val="내역(중앙)"/>
      <sheetName val="내역(창신)"/>
      <sheetName val="01상노임"/>
      <sheetName val="단가비교표"/>
      <sheetName val="단위내역목록"/>
      <sheetName val="덕전리"/>
      <sheetName val="샤워실위생"/>
      <sheetName val="산출내역서"/>
      <sheetName val="설계서"/>
      <sheetName val="공동"/>
      <sheetName val="단독"/>
      <sheetName val="물가대비표"/>
      <sheetName val="추천서"/>
      <sheetName val="TYPE-A"/>
      <sheetName val="2000년 공정표"/>
      <sheetName val="경영혁신본부"/>
      <sheetName val="CTEMCOST"/>
      <sheetName val="이름표"/>
      <sheetName val="하수급견적대비"/>
      <sheetName val="목적"/>
      <sheetName val="세금"/>
      <sheetName val="공조기휀"/>
      <sheetName val="재무조건"/>
      <sheetName val="poolupdate"/>
      <sheetName val="다곡2교"/>
      <sheetName val="데리네이타현황"/>
      <sheetName val="설계명세"/>
      <sheetName val="입찰내역 발주처 양식"/>
      <sheetName val="BOQ건축"/>
      <sheetName val="내역1"/>
      <sheetName val="단위단가"/>
      <sheetName val="토공사(흙막이)"/>
      <sheetName val="빗물받이(910-510-410)"/>
      <sheetName val="9GNG운반"/>
      <sheetName val="적현로"/>
      <sheetName val="고등학교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총괄갑 "/>
      <sheetName val="영업소실적"/>
      <sheetName val="노임단가 (2)"/>
      <sheetName val="9509"/>
      <sheetName val="CON'C"/>
      <sheetName val="108동"/>
      <sheetName val="101동"/>
      <sheetName val="7~8사이내림기초"/>
      <sheetName val="토목주소"/>
      <sheetName val="기안"/>
      <sheetName val="현금흐름"/>
      <sheetName val="플랜트 설치"/>
      <sheetName val="금액"/>
      <sheetName val="나.건축"/>
      <sheetName val="총괄표"/>
      <sheetName val="대전-교대(A1-A2)"/>
      <sheetName val="우석문틀"/>
      <sheetName val="인사자료총집계"/>
      <sheetName val="Requirement(Work Crew)"/>
      <sheetName val="건축원가"/>
      <sheetName val="국내총괄"/>
      <sheetName val="일반공사"/>
      <sheetName val="취합표"/>
      <sheetName val="시중노임"/>
      <sheetName val="입력"/>
      <sheetName val="B1(반포1차)"/>
      <sheetName val="Macro(차단기)"/>
      <sheetName val="토목2"/>
      <sheetName val="수리결과"/>
      <sheetName val="2공구산출내역"/>
      <sheetName val="수수료율표"/>
      <sheetName val="6호기"/>
      <sheetName val="1 자원총괄"/>
      <sheetName val="ERV 장비선정표"/>
      <sheetName val="EHP 장비선정표"/>
      <sheetName val="일위대가표"/>
      <sheetName val="01AC"/>
      <sheetName val="피벗테이블데이터분석"/>
      <sheetName val="적용단위길이"/>
      <sheetName val="흙쌓기도수로설치현황"/>
      <sheetName val=""/>
      <sheetName val="지불내역(자재외)"/>
      <sheetName val="기본가정"/>
      <sheetName val="종배수관"/>
      <sheetName val="설계기준"/>
      <sheetName val="설명"/>
      <sheetName val="예측단가간지"/>
      <sheetName val="우배수"/>
      <sheetName val="자재집계"/>
      <sheetName val="데이타"/>
      <sheetName val="6공구(당초)"/>
      <sheetName val="TEL"/>
      <sheetName val="2K08파업"/>
      <sheetName val="매출"/>
      <sheetName val="영업"/>
      <sheetName val="당사"/>
      <sheetName val="위치조서"/>
      <sheetName val="지급자재"/>
      <sheetName val="골조시행"/>
      <sheetName val="감액총괄표"/>
      <sheetName val="미드수량"/>
      <sheetName val="1,2,3,4,5단위수량"/>
      <sheetName val="1.토공"/>
      <sheetName val="Baby일위대가"/>
      <sheetName val="부대사업"/>
      <sheetName val="총투자비산정"/>
      <sheetName val="S-Curve"/>
      <sheetName val="견적"/>
      <sheetName val="신공덕"/>
      <sheetName val="기흥하도용"/>
      <sheetName val="교통대책내역"/>
      <sheetName val="예산내역"/>
      <sheetName val="현장관리비데이타"/>
      <sheetName val="총괄수지표"/>
      <sheetName val="목록"/>
      <sheetName val="중기"/>
      <sheetName val="basic_info"/>
      <sheetName val="Data&amp;Result"/>
      <sheetName val="마산월령동골조물량변경"/>
      <sheetName val="법정동"/>
      <sheetName val="행정동"/>
      <sheetName val="부대공수량"/>
      <sheetName val="PAC"/>
      <sheetName val="2000년1차"/>
      <sheetName val="집계표"/>
      <sheetName val="4_배관총괄2"/>
      <sheetName val="-1_hotair2"/>
      <sheetName val="-2_htm2"/>
      <sheetName val="-3_hw2"/>
      <sheetName val="-4_dope2"/>
      <sheetName val="-5_damc2"/>
      <sheetName val="-6_dew2"/>
      <sheetName val="-7_foil2"/>
      <sheetName val="-8_brine2"/>
      <sheetName val="-9_2stm2"/>
      <sheetName val="-10_7ia2"/>
      <sheetName val="-11_7pa2"/>
      <sheetName val="-12_cow2"/>
      <sheetName val="-13_chw2"/>
      <sheetName val="-14_fw2"/>
      <sheetName val="-15_air_duct2"/>
      <sheetName val="-16_UT'Y2"/>
      <sheetName val="원가계산_(2)1"/>
      <sheetName val="Sheet1_(2)1"/>
      <sheetName val="4_2유효폭의_계산1"/>
      <sheetName val="Xunit_(단위환산)1"/>
      <sheetName val="2-2_매출분석1"/>
      <sheetName val="1공구_건정토건_토공"/>
      <sheetName val="내___역"/>
      <sheetName val="3_공통공사대비"/>
      <sheetName val="나_건축"/>
      <sheetName val="2000년_공정표"/>
      <sheetName val="플랜트_설치"/>
      <sheetName val="Requirement(Work_Crew)"/>
      <sheetName val="Flaer_Area"/>
      <sheetName val="1_자원총괄"/>
      <sheetName val="1_토공"/>
      <sheetName val="총괄갑_"/>
      <sheetName val="노임단가_(2)"/>
      <sheetName val="실행내역서 "/>
      <sheetName val="정부노임(2000.상)"/>
      <sheetName val="익산"/>
      <sheetName val="주관사업"/>
      <sheetName val="PI"/>
      <sheetName val="차액보증"/>
      <sheetName val="1차 내역서"/>
      <sheetName val="물량표"/>
      <sheetName val="내역서2안"/>
      <sheetName val="물량내역서"/>
      <sheetName val="수목표준대가"/>
      <sheetName val="현장관리비"/>
      <sheetName val="기초목"/>
      <sheetName val="database"/>
      <sheetName val="실행철강하도"/>
      <sheetName val="일위대가(건축)"/>
      <sheetName val="건축내역"/>
      <sheetName val="NOMUBI"/>
      <sheetName val="옥외배관기본공량"/>
      <sheetName val="추가예산"/>
      <sheetName val="아파트_9"/>
      <sheetName val="증감대비"/>
      <sheetName val="물량"/>
      <sheetName val="내역서(변경)"/>
      <sheetName val="3.경비"/>
      <sheetName val="1.급료"/>
      <sheetName val="유첨3.적용기준"/>
      <sheetName val="매립"/>
      <sheetName val="명부"/>
      <sheetName val="unit 4"/>
      <sheetName val="본지사합"/>
      <sheetName val="기초코드"/>
      <sheetName val="대차대조표"/>
      <sheetName val="신공"/>
      <sheetName val="사업추진일정"/>
      <sheetName val="토목착공이월"/>
      <sheetName val="48전력선로일위"/>
      <sheetName val="70%"/>
      <sheetName val="boq"/>
      <sheetName val="참고"/>
      <sheetName val="DATE"/>
      <sheetName val="C.배수관공"/>
      <sheetName val="학생내역"/>
      <sheetName val="삼홍테크"/>
      <sheetName val="수로단위수량"/>
      <sheetName val="설계예산서"/>
      <sheetName val="일반부표"/>
      <sheetName val="초기화면"/>
      <sheetName val="wall"/>
      <sheetName val="Front"/>
      <sheetName val="3BL공동구 수량"/>
      <sheetName val="총괄"/>
      <sheetName val="교대(A1-A2)"/>
      <sheetName val="환산"/>
      <sheetName val="IN2"/>
      <sheetName val="노임이"/>
      <sheetName val="98'자재"/>
      <sheetName val="기안1"/>
      <sheetName val="재료"/>
      <sheetName val="설치자재"/>
      <sheetName val="입찰내역_발주처_양식"/>
      <sheetName val="결재란"/>
      <sheetName val="총괄내역서"/>
      <sheetName val="실행대비"/>
      <sheetName val="JUCKEYK"/>
      <sheetName val="S0"/>
    </sheetNames>
    <sheetDataSet>
      <sheetData sheetId="0" refreshError="1">
        <row r="4">
          <cell r="I4" t="str">
            <v>A000</v>
          </cell>
          <cell r="J4" t="str">
            <v>대표이사실</v>
          </cell>
          <cell r="K4" t="str">
            <v>H</v>
          </cell>
        </row>
        <row r="5">
          <cell r="I5" t="str">
            <v>A010</v>
          </cell>
          <cell r="J5" t="str">
            <v>감사실</v>
          </cell>
          <cell r="K5" t="str">
            <v>H</v>
          </cell>
        </row>
        <row r="6">
          <cell r="I6" t="str">
            <v>A015</v>
          </cell>
          <cell r="J6" t="str">
            <v>임원실</v>
          </cell>
          <cell r="K6" t="str">
            <v>H</v>
          </cell>
        </row>
        <row r="7">
          <cell r="I7" t="str">
            <v>A020</v>
          </cell>
          <cell r="J7" t="str">
            <v>기획조정팀</v>
          </cell>
          <cell r="K7" t="str">
            <v>H</v>
          </cell>
        </row>
        <row r="8">
          <cell r="I8" t="str">
            <v>A021</v>
          </cell>
          <cell r="J8" t="str">
            <v>경영개선팀</v>
          </cell>
          <cell r="K8" t="str">
            <v>H</v>
          </cell>
        </row>
        <row r="9">
          <cell r="I9" t="str">
            <v>A026</v>
          </cell>
          <cell r="J9" t="str">
            <v>법제팀</v>
          </cell>
          <cell r="K9" t="str">
            <v>H</v>
          </cell>
        </row>
        <row r="10">
          <cell r="I10" t="str">
            <v>A030</v>
          </cell>
          <cell r="J10" t="str">
            <v>시스템개발팀</v>
          </cell>
          <cell r="K10" t="str">
            <v>H</v>
          </cell>
        </row>
        <row r="11">
          <cell r="I11" t="str">
            <v>A040</v>
          </cell>
          <cell r="J11" t="str">
            <v>기술연구소</v>
          </cell>
          <cell r="K11" t="str">
            <v>H</v>
          </cell>
        </row>
        <row r="12">
          <cell r="I12" t="str">
            <v>A041</v>
          </cell>
          <cell r="J12" t="str">
            <v>주택품질팀</v>
          </cell>
          <cell r="K12" t="str">
            <v>JD</v>
          </cell>
        </row>
        <row r="13">
          <cell r="I13" t="str">
            <v>A042</v>
          </cell>
          <cell r="J13" t="str">
            <v>일산A/S</v>
          </cell>
          <cell r="K13" t="str">
            <v>JD</v>
          </cell>
        </row>
        <row r="14">
          <cell r="I14" t="str">
            <v>A045</v>
          </cell>
          <cell r="J14" t="str">
            <v>시험실</v>
          </cell>
          <cell r="K14" t="str">
            <v>H</v>
          </cell>
        </row>
        <row r="15">
          <cell r="I15" t="str">
            <v>A050</v>
          </cell>
          <cell r="J15" t="str">
            <v>인력개발팀</v>
          </cell>
          <cell r="K15" t="str">
            <v>H</v>
          </cell>
        </row>
        <row r="16">
          <cell r="I16" t="str">
            <v>A051</v>
          </cell>
          <cell r="J16" t="str">
            <v>기술관리팀</v>
          </cell>
          <cell r="K16" t="str">
            <v>H</v>
          </cell>
        </row>
        <row r="17">
          <cell r="I17" t="str">
            <v>A060</v>
          </cell>
          <cell r="J17" t="str">
            <v>비상계획팀</v>
          </cell>
          <cell r="K17" t="str">
            <v>H</v>
          </cell>
        </row>
        <row r="18">
          <cell r="I18" t="str">
            <v>A070</v>
          </cell>
          <cell r="J18" t="str">
            <v>자금팀</v>
          </cell>
          <cell r="K18" t="str">
            <v>H</v>
          </cell>
        </row>
        <row r="19">
          <cell r="I19" t="str">
            <v>A080</v>
          </cell>
          <cell r="J19" t="str">
            <v>회계팀</v>
          </cell>
          <cell r="K19" t="str">
            <v>H</v>
          </cell>
        </row>
        <row r="20">
          <cell r="I20" t="str">
            <v>A090</v>
          </cell>
          <cell r="J20" t="str">
            <v>자재팀</v>
          </cell>
          <cell r="K20" t="str">
            <v>H</v>
          </cell>
        </row>
        <row r="21">
          <cell r="I21" t="str">
            <v>A100</v>
          </cell>
          <cell r="J21" t="str">
            <v>외주육성팀</v>
          </cell>
          <cell r="K21" t="str">
            <v>H</v>
          </cell>
        </row>
        <row r="22">
          <cell r="I22" t="str">
            <v>A105</v>
          </cell>
          <cell r="J22" t="str">
            <v>안전환경팀</v>
          </cell>
          <cell r="K22" t="str">
            <v>H</v>
          </cell>
        </row>
        <row r="23">
          <cell r="I23" t="str">
            <v>A110</v>
          </cell>
          <cell r="J23" t="str">
            <v>업무추진팀</v>
          </cell>
          <cell r="K23" t="str">
            <v>TI</v>
          </cell>
        </row>
        <row r="24">
          <cell r="I24" t="str">
            <v>A115</v>
          </cell>
          <cell r="J24" t="str">
            <v>부산지사</v>
          </cell>
          <cell r="K24" t="str">
            <v>H</v>
          </cell>
        </row>
        <row r="25">
          <cell r="I25" t="str">
            <v>A130</v>
          </cell>
          <cell r="J25" t="str">
            <v>해외사업팀</v>
          </cell>
          <cell r="K25" t="str">
            <v>FD</v>
          </cell>
        </row>
        <row r="26">
          <cell r="I26" t="str">
            <v>A131</v>
          </cell>
          <cell r="J26" t="str">
            <v>호치민사무소</v>
          </cell>
          <cell r="K26" t="str">
            <v>FD</v>
          </cell>
        </row>
        <row r="27">
          <cell r="I27" t="str">
            <v>A150</v>
          </cell>
          <cell r="J27" t="str">
            <v>영업개발팀</v>
          </cell>
          <cell r="K27" t="str">
            <v>GI</v>
          </cell>
        </row>
        <row r="28">
          <cell r="I28" t="str">
            <v>A151</v>
          </cell>
          <cell r="J28" t="str">
            <v>전주지사</v>
          </cell>
          <cell r="K28" t="str">
            <v>H</v>
          </cell>
        </row>
        <row r="29">
          <cell r="I29" t="str">
            <v>A155</v>
          </cell>
          <cell r="J29" t="str">
            <v>S O C 팀</v>
          </cell>
          <cell r="K29" t="str">
            <v>TD</v>
          </cell>
        </row>
        <row r="30">
          <cell r="I30" t="str">
            <v>A160</v>
          </cell>
          <cell r="J30" t="str">
            <v>주택사업1팀</v>
          </cell>
          <cell r="K30" t="str">
            <v>JD</v>
          </cell>
        </row>
        <row r="31">
          <cell r="I31" t="str">
            <v>A161</v>
          </cell>
          <cell r="J31" t="str">
            <v>주택사업2팀</v>
          </cell>
          <cell r="K31" t="str">
            <v>JD</v>
          </cell>
        </row>
        <row r="32">
          <cell r="I32" t="str">
            <v>A166</v>
          </cell>
          <cell r="J32" t="str">
            <v>용지개발팀</v>
          </cell>
          <cell r="K32" t="str">
            <v>JD</v>
          </cell>
        </row>
        <row r="33">
          <cell r="I33" t="str">
            <v>A175</v>
          </cell>
          <cell r="J33" t="str">
            <v>주택공사팀</v>
          </cell>
          <cell r="K33" t="str">
            <v>JD</v>
          </cell>
        </row>
        <row r="34">
          <cell r="I34" t="str">
            <v>A176</v>
          </cell>
          <cell r="J34" t="str">
            <v>주택기술팀</v>
          </cell>
          <cell r="K34" t="str">
            <v>JD</v>
          </cell>
        </row>
        <row r="35">
          <cell r="I35" t="str">
            <v>A177</v>
          </cell>
          <cell r="J35" t="str">
            <v>주택마케팅팀</v>
          </cell>
          <cell r="K35" t="str">
            <v>JD</v>
          </cell>
        </row>
        <row r="36">
          <cell r="I36" t="str">
            <v>A191</v>
          </cell>
          <cell r="J36" t="str">
            <v>주택M/H</v>
          </cell>
          <cell r="K36" t="str">
            <v>JD</v>
          </cell>
        </row>
        <row r="37">
          <cell r="I37" t="str">
            <v>AG816-0190</v>
          </cell>
          <cell r="J37" t="str">
            <v>전주평화동 분양</v>
          </cell>
          <cell r="K37" t="str">
            <v>JD</v>
          </cell>
        </row>
        <row r="38">
          <cell r="I38" t="str">
            <v>AG821-0191</v>
          </cell>
          <cell r="J38" t="str">
            <v>군산산북동 분양</v>
          </cell>
          <cell r="K38" t="str">
            <v>JD</v>
          </cell>
        </row>
        <row r="39">
          <cell r="I39" t="str">
            <v>AG822-0191</v>
          </cell>
          <cell r="J39" t="str">
            <v>대전정림동 분양</v>
          </cell>
          <cell r="K39" t="str">
            <v>JD</v>
          </cell>
        </row>
        <row r="40">
          <cell r="I40" t="str">
            <v>AG823-0191</v>
          </cell>
          <cell r="J40" t="str">
            <v>중산1차 분양</v>
          </cell>
          <cell r="K40" t="str">
            <v>JD</v>
          </cell>
        </row>
        <row r="41">
          <cell r="I41" t="str">
            <v>AG824-0191</v>
          </cell>
          <cell r="J41" t="str">
            <v>둔산2차 분양</v>
          </cell>
          <cell r="K41" t="str">
            <v>JD</v>
          </cell>
        </row>
        <row r="42">
          <cell r="I42" t="str">
            <v>AG825-0192</v>
          </cell>
          <cell r="J42" t="str">
            <v>고양화정 분양</v>
          </cell>
          <cell r="K42" t="str">
            <v>JD</v>
          </cell>
        </row>
        <row r="43">
          <cell r="I43" t="str">
            <v>AG826-0192</v>
          </cell>
          <cell r="J43" t="str">
            <v>부산해운대 분양</v>
          </cell>
          <cell r="K43" t="str">
            <v>JD</v>
          </cell>
        </row>
        <row r="44">
          <cell r="I44" t="str">
            <v>AG827-0192</v>
          </cell>
          <cell r="J44" t="str">
            <v>일산2차 분양</v>
          </cell>
          <cell r="K44" t="str">
            <v>JD</v>
          </cell>
        </row>
        <row r="45">
          <cell r="I45" t="str">
            <v>AG828-0192</v>
          </cell>
          <cell r="J45" t="str">
            <v>의왕고천 분양</v>
          </cell>
          <cell r="K45" t="str">
            <v>JD</v>
          </cell>
        </row>
        <row r="46">
          <cell r="I46" t="str">
            <v>AG829-0192</v>
          </cell>
          <cell r="J46" t="str">
            <v>일산3차 분양</v>
          </cell>
          <cell r="K46" t="str">
            <v>JD</v>
          </cell>
        </row>
        <row r="47">
          <cell r="I47" t="str">
            <v>AG831-0193</v>
          </cell>
          <cell r="J47" t="str">
            <v>중산2차 분양</v>
          </cell>
          <cell r="K47" t="str">
            <v>JD</v>
          </cell>
        </row>
        <row r="48">
          <cell r="I48" t="str">
            <v>AG833-0193</v>
          </cell>
          <cell r="J48" t="str">
            <v>충주금릉 분양</v>
          </cell>
          <cell r="K48" t="str">
            <v>JD</v>
          </cell>
        </row>
        <row r="49">
          <cell r="I49" t="str">
            <v>AG834-0193</v>
          </cell>
          <cell r="J49" t="str">
            <v>부산화명 분양</v>
          </cell>
          <cell r="K49" t="str">
            <v>JD</v>
          </cell>
        </row>
        <row r="50">
          <cell r="I50" t="str">
            <v>AG835-0193</v>
          </cell>
          <cell r="J50" t="str">
            <v>분당연립 분양</v>
          </cell>
          <cell r="K50" t="str">
            <v>JD</v>
          </cell>
        </row>
        <row r="51">
          <cell r="I51" t="str">
            <v>AG836-0193</v>
          </cell>
          <cell r="J51" t="str">
            <v>고양능곡 분양</v>
          </cell>
          <cell r="K51" t="str">
            <v>JD</v>
          </cell>
        </row>
        <row r="52">
          <cell r="I52" t="str">
            <v>AG838-0193</v>
          </cell>
          <cell r="J52" t="str">
            <v>부산엄궁 분양</v>
          </cell>
          <cell r="K52" t="str">
            <v>JD</v>
          </cell>
        </row>
        <row r="53">
          <cell r="I53" t="str">
            <v>AG839-0195</v>
          </cell>
          <cell r="J53" t="str">
            <v>대구대명 분양</v>
          </cell>
          <cell r="K53" t="str">
            <v>JD</v>
          </cell>
        </row>
        <row r="54">
          <cell r="I54" t="str">
            <v>AG840-0195</v>
          </cell>
          <cell r="J54" t="str">
            <v>하계연립 분양</v>
          </cell>
          <cell r="K54" t="str">
            <v>JD</v>
          </cell>
        </row>
        <row r="55">
          <cell r="I55" t="str">
            <v>AG841-0195</v>
          </cell>
          <cell r="J55" t="str">
            <v>대림동 분양</v>
          </cell>
          <cell r="K55" t="str">
            <v>JD</v>
          </cell>
        </row>
        <row r="56">
          <cell r="I56" t="str">
            <v>AG841-0196</v>
          </cell>
          <cell r="J56" t="str">
            <v>수원정자 분양</v>
          </cell>
          <cell r="K56" t="str">
            <v>JD</v>
          </cell>
        </row>
        <row r="57">
          <cell r="I57" t="str">
            <v>AG842-0195</v>
          </cell>
          <cell r="J57" t="str">
            <v>남양주덕소 분양</v>
          </cell>
          <cell r="K57" t="str">
            <v>JD</v>
          </cell>
        </row>
        <row r="58">
          <cell r="I58" t="str">
            <v>AG845-0194</v>
          </cell>
          <cell r="J58" t="str">
            <v>상계동 분양</v>
          </cell>
          <cell r="K58" t="str">
            <v>JD</v>
          </cell>
        </row>
        <row r="59">
          <cell r="I59" t="str">
            <v>AG848-0196</v>
          </cell>
          <cell r="J59" t="str">
            <v>안중현화 분양</v>
          </cell>
          <cell r="K59" t="str">
            <v>JD</v>
          </cell>
        </row>
        <row r="60">
          <cell r="I60" t="str">
            <v>AG853*0197</v>
          </cell>
          <cell r="J60" t="str">
            <v>기흥구갈 분양</v>
          </cell>
          <cell r="K60" t="str">
            <v>JD</v>
          </cell>
        </row>
        <row r="61">
          <cell r="I61" t="str">
            <v>AG853-0196</v>
          </cell>
          <cell r="J61" t="str">
            <v>원주단관 분양</v>
          </cell>
          <cell r="K61" t="str">
            <v>JD</v>
          </cell>
        </row>
        <row r="62">
          <cell r="I62" t="str">
            <v>AG854*0197</v>
          </cell>
          <cell r="J62" t="str">
            <v>자체A 분양</v>
          </cell>
          <cell r="K62" t="str">
            <v>JD</v>
          </cell>
        </row>
        <row r="63">
          <cell r="I63" t="str">
            <v>AG891-0190</v>
          </cell>
          <cell r="J63" t="str">
            <v>춘천퇴계 분양</v>
          </cell>
          <cell r="K63" t="str">
            <v>JD</v>
          </cell>
        </row>
        <row r="64">
          <cell r="I64" t="str">
            <v>B019</v>
          </cell>
          <cell r="J64" t="str">
            <v>철구건재(건)</v>
          </cell>
          <cell r="K64" t="str">
            <v>GI</v>
          </cell>
        </row>
        <row r="65">
          <cell r="I65" t="str">
            <v>B020</v>
          </cell>
          <cell r="J65" t="str">
            <v>철구건재(철)</v>
          </cell>
          <cell r="K65" t="str">
            <v>GI</v>
          </cell>
        </row>
        <row r="66">
          <cell r="I66" t="str">
            <v>B022</v>
          </cell>
          <cell r="J66" t="str">
            <v>용인자재창고</v>
          </cell>
          <cell r="K66" t="str">
            <v>H</v>
          </cell>
        </row>
        <row r="67">
          <cell r="I67" t="str">
            <v>B030</v>
          </cell>
          <cell r="J67" t="str">
            <v>토목공사팀</v>
          </cell>
          <cell r="K67" t="str">
            <v>TD</v>
          </cell>
        </row>
        <row r="68">
          <cell r="I68" t="str">
            <v>B035</v>
          </cell>
          <cell r="J68" t="str">
            <v>토목견적팀</v>
          </cell>
          <cell r="K68" t="str">
            <v>TI</v>
          </cell>
        </row>
        <row r="69">
          <cell r="I69" t="str">
            <v>B039</v>
          </cell>
          <cell r="J69" t="str">
            <v>동해리조트추진본부</v>
          </cell>
          <cell r="K69" t="str">
            <v>H</v>
          </cell>
        </row>
        <row r="70">
          <cell r="I70" t="str">
            <v>B040</v>
          </cell>
          <cell r="J70" t="str">
            <v>건축공사팀</v>
          </cell>
          <cell r="K70" t="str">
            <v>GD</v>
          </cell>
        </row>
        <row r="71">
          <cell r="I71" t="str">
            <v>B050</v>
          </cell>
          <cell r="J71" t="str">
            <v>기전팀</v>
          </cell>
          <cell r="K71" t="str">
            <v>GI</v>
          </cell>
        </row>
        <row r="72">
          <cell r="I72" t="str">
            <v>B060</v>
          </cell>
          <cell r="J72" t="str">
            <v>구조설계팀</v>
          </cell>
          <cell r="K72" t="str">
            <v>TI</v>
          </cell>
        </row>
        <row r="73">
          <cell r="I73" t="str">
            <v>B070</v>
          </cell>
          <cell r="J73" t="str">
            <v>토질설계팀</v>
          </cell>
          <cell r="K73" t="str">
            <v>TI</v>
          </cell>
        </row>
        <row r="74">
          <cell r="I74" t="str">
            <v>B080</v>
          </cell>
          <cell r="J74" t="str">
            <v>용역개발팀</v>
          </cell>
          <cell r="K74" t="str">
            <v>Y</v>
          </cell>
        </row>
        <row r="75">
          <cell r="I75" t="str">
            <v>B085</v>
          </cell>
          <cell r="J75" t="str">
            <v>지하공간개발팀</v>
          </cell>
          <cell r="K75" t="str">
            <v>TI</v>
          </cell>
        </row>
        <row r="76">
          <cell r="I76" t="str">
            <v>B150</v>
          </cell>
          <cell r="J76" t="str">
            <v>플랜트사업1팀</v>
          </cell>
          <cell r="K76" t="str">
            <v>PD</v>
          </cell>
        </row>
        <row r="77">
          <cell r="I77" t="str">
            <v>B160</v>
          </cell>
          <cell r="J77" t="str">
            <v>건축견적팀</v>
          </cell>
          <cell r="K77" t="str">
            <v>GI</v>
          </cell>
        </row>
        <row r="78">
          <cell r="I78" t="str">
            <v>B165</v>
          </cell>
          <cell r="J78" t="str">
            <v>주택설계팀</v>
          </cell>
          <cell r="K78" t="str">
            <v>JD</v>
          </cell>
        </row>
        <row r="79">
          <cell r="I79" t="str">
            <v>C000</v>
          </cell>
          <cell r="J79" t="str">
            <v>부회장</v>
          </cell>
          <cell r="K79" t="str">
            <v>H</v>
          </cell>
        </row>
        <row r="80">
          <cell r="I80" t="str">
            <v>C001</v>
          </cell>
          <cell r="J80" t="str">
            <v>사장</v>
          </cell>
          <cell r="K80" t="str">
            <v>H</v>
          </cell>
        </row>
        <row r="81">
          <cell r="I81" t="str">
            <v>C002</v>
          </cell>
          <cell r="J81" t="str">
            <v>민부사장</v>
          </cell>
          <cell r="K81" t="str">
            <v>H</v>
          </cell>
        </row>
        <row r="82">
          <cell r="I82" t="str">
            <v>C003</v>
          </cell>
          <cell r="J82" t="str">
            <v>최부사장</v>
          </cell>
          <cell r="K82" t="str">
            <v>H</v>
          </cell>
        </row>
        <row r="83">
          <cell r="I83" t="str">
            <v>C022</v>
          </cell>
          <cell r="J83" t="str">
            <v>토목본부장</v>
          </cell>
          <cell r="K83" t="str">
            <v>TI</v>
          </cell>
        </row>
        <row r="84">
          <cell r="I84" t="str">
            <v>C024</v>
          </cell>
          <cell r="J84" t="str">
            <v>토목담당</v>
          </cell>
          <cell r="K84" t="str">
            <v>TI</v>
          </cell>
        </row>
        <row r="85">
          <cell r="I85" t="str">
            <v>C025</v>
          </cell>
          <cell r="J85" t="str">
            <v>토목담당</v>
          </cell>
          <cell r="K85" t="str">
            <v>TI</v>
          </cell>
        </row>
        <row r="86">
          <cell r="I86" t="str">
            <v>C031</v>
          </cell>
          <cell r="J86" t="str">
            <v>건축본부장</v>
          </cell>
          <cell r="K86" t="str">
            <v>GI</v>
          </cell>
        </row>
        <row r="87">
          <cell r="I87" t="str">
            <v>C032</v>
          </cell>
          <cell r="J87" t="str">
            <v>주택본부장</v>
          </cell>
          <cell r="K87" t="str">
            <v>JI</v>
          </cell>
        </row>
        <row r="88">
          <cell r="I88" t="str">
            <v>C034</v>
          </cell>
          <cell r="J88" t="str">
            <v>건축영업</v>
          </cell>
          <cell r="K88" t="str">
            <v>GI</v>
          </cell>
        </row>
        <row r="89">
          <cell r="I89" t="str">
            <v>C035</v>
          </cell>
          <cell r="J89" t="str">
            <v>건축공사</v>
          </cell>
          <cell r="K89" t="str">
            <v>GI</v>
          </cell>
        </row>
        <row r="90">
          <cell r="I90" t="str">
            <v>C036</v>
          </cell>
          <cell r="J90" t="str">
            <v>주택사업</v>
          </cell>
          <cell r="K90" t="str">
            <v>JI</v>
          </cell>
        </row>
        <row r="91">
          <cell r="I91" t="str">
            <v>C040</v>
          </cell>
          <cell r="J91" t="str">
            <v>주택공사</v>
          </cell>
          <cell r="K91" t="str">
            <v>JI</v>
          </cell>
        </row>
        <row r="92">
          <cell r="I92" t="str">
            <v>C060</v>
          </cell>
          <cell r="J92" t="str">
            <v>ENG본부장</v>
          </cell>
          <cell r="K92" t="str">
            <v>Y</v>
          </cell>
        </row>
        <row r="93">
          <cell r="I93" t="str">
            <v>C070</v>
          </cell>
          <cell r="J93" t="str">
            <v>업무담당</v>
          </cell>
          <cell r="K93" t="str">
            <v>TI</v>
          </cell>
        </row>
        <row r="94">
          <cell r="I94" t="str">
            <v>C093</v>
          </cell>
          <cell r="J94" t="str">
            <v>해외본부장</v>
          </cell>
          <cell r="K94" t="str">
            <v>FI</v>
          </cell>
        </row>
        <row r="95">
          <cell r="I95" t="str">
            <v>C121</v>
          </cell>
          <cell r="J95" t="str">
            <v>기획담당</v>
          </cell>
          <cell r="K95" t="str">
            <v>H</v>
          </cell>
        </row>
        <row r="96">
          <cell r="I96" t="str">
            <v>C122</v>
          </cell>
          <cell r="J96" t="str">
            <v>지원담당</v>
          </cell>
          <cell r="K96" t="str">
            <v>H</v>
          </cell>
        </row>
        <row r="97">
          <cell r="I97" t="str">
            <v>CG830-0193</v>
          </cell>
          <cell r="J97" t="str">
            <v>삼선재건축 분양</v>
          </cell>
          <cell r="K97" t="str">
            <v>JD</v>
          </cell>
        </row>
        <row r="98">
          <cell r="I98" t="str">
            <v>CG831-0193</v>
          </cell>
          <cell r="J98" t="str">
            <v>석관동재건축 분양</v>
          </cell>
          <cell r="K98" t="str">
            <v>JD</v>
          </cell>
        </row>
        <row r="99">
          <cell r="I99" t="str">
            <v>CG841-0193</v>
          </cell>
          <cell r="J99" t="str">
            <v>이촌동B재건축 분양</v>
          </cell>
          <cell r="K99" t="str">
            <v>JD</v>
          </cell>
        </row>
        <row r="100">
          <cell r="I100" t="str">
            <v>CG843-0194</v>
          </cell>
          <cell r="J100" t="str">
            <v>성내동재건축 분양</v>
          </cell>
          <cell r="K100" t="str">
            <v>JD</v>
          </cell>
        </row>
        <row r="101">
          <cell r="I101" t="str">
            <v>CG849-0195</v>
          </cell>
          <cell r="J101" t="str">
            <v>부산왕자재건축 분양</v>
          </cell>
          <cell r="K101" t="str">
            <v>JD</v>
          </cell>
        </row>
        <row r="102">
          <cell r="I102" t="str">
            <v>CG850-0195</v>
          </cell>
          <cell r="J102" t="str">
            <v>잠실시영재건축 분양</v>
          </cell>
          <cell r="K102" t="str">
            <v>JD</v>
          </cell>
        </row>
        <row r="103">
          <cell r="I103" t="str">
            <v>CG851-0195</v>
          </cell>
          <cell r="J103" t="str">
            <v>서빙고재건축 분양</v>
          </cell>
          <cell r="K103" t="str">
            <v>JD</v>
          </cell>
        </row>
        <row r="104">
          <cell r="I104" t="str">
            <v>CG853-0195</v>
          </cell>
          <cell r="J104" t="str">
            <v>해운대재건축 분양</v>
          </cell>
          <cell r="K104" t="str">
            <v>JD</v>
          </cell>
        </row>
        <row r="105">
          <cell r="I105" t="str">
            <v>CG854-0196</v>
          </cell>
          <cell r="J105" t="str">
            <v>수원구운동재건축 분양</v>
          </cell>
          <cell r="K105" t="str">
            <v>JD</v>
          </cell>
        </row>
        <row r="106">
          <cell r="I106" t="str">
            <v>CG855-0196</v>
          </cell>
          <cell r="J106" t="str">
            <v>등촌제일재건축 분양</v>
          </cell>
          <cell r="K106" t="str">
            <v>JD</v>
          </cell>
        </row>
        <row r="107">
          <cell r="I107" t="str">
            <v>CG856-0196</v>
          </cell>
          <cell r="J107" t="str">
            <v>연세빌라재건축 분양</v>
          </cell>
          <cell r="K107" t="str">
            <v>JD</v>
          </cell>
        </row>
        <row r="108">
          <cell r="I108" t="str">
            <v>CG857*0196</v>
          </cell>
          <cell r="J108" t="str">
            <v>김포고천재건축 분양</v>
          </cell>
          <cell r="K108" t="str">
            <v>JD</v>
          </cell>
        </row>
        <row r="109">
          <cell r="I109" t="str">
            <v>CG858*0197</v>
          </cell>
          <cell r="J109" t="str">
            <v>재건축A 분양</v>
          </cell>
          <cell r="K109" t="str">
            <v>JD</v>
          </cell>
        </row>
        <row r="110">
          <cell r="I110" t="str">
            <v>CG859*0197</v>
          </cell>
          <cell r="J110" t="str">
            <v>재건축B 분양</v>
          </cell>
          <cell r="K110" t="str">
            <v>JD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NP-총정리"/>
      <sheetName val="자재단가"/>
      <sheetName val="노무비"/>
      <sheetName val="설계명세서"/>
      <sheetName val="Sheet6"/>
      <sheetName val="일위대가"/>
      <sheetName val="빗물받이(910-510-410)"/>
      <sheetName val="수량산출"/>
      <sheetName val="부대"/>
      <sheetName val="일위CODE"/>
      <sheetName val="공사개요"/>
      <sheetName val="단가"/>
      <sheetName val="입찰안"/>
      <sheetName val="전력설계"/>
      <sheetName val="시점교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부하계산"/>
      <sheetName val="일반부표"/>
      <sheetName val="가격조사서"/>
      <sheetName val="설계산출기초"/>
      <sheetName val="1-1"/>
      <sheetName val="1-2"/>
      <sheetName val="1-3"/>
      <sheetName val="1-4"/>
      <sheetName val="Macro(차단기)"/>
      <sheetName val="노임"/>
      <sheetName val="설계"/>
      <sheetName val="일위대가표"/>
      <sheetName val="노임단가"/>
      <sheetName val="기초일위"/>
      <sheetName val="총물량"/>
      <sheetName val="원가계산 (2)"/>
      <sheetName val="Sheet1 (2)"/>
      <sheetName val="실행내역"/>
      <sheetName val="설비단가표"/>
      <sheetName val="간접비"/>
      <sheetName val="유효폭의 계산"/>
      <sheetName val="#REF"/>
      <sheetName val="품셈"/>
      <sheetName val="data"/>
      <sheetName val="단가조사-2"/>
      <sheetName val="시중노임"/>
      <sheetName val="기계경비(시간당)"/>
      <sheetName val="램머"/>
      <sheetName val="중기사용료산출근거"/>
      <sheetName val="TIE-IN"/>
      <sheetName val="조명율"/>
      <sheetName val="9GNG운반"/>
      <sheetName val="원가계산서 "/>
      <sheetName val="DATA1"/>
      <sheetName val="수량산출서"/>
      <sheetName val="4.2유효폭의 계산"/>
      <sheetName val="본공사"/>
      <sheetName val="공비대비"/>
      <sheetName val="집계표"/>
      <sheetName val="N賃率-職"/>
      <sheetName val="내역서"/>
      <sheetName val="서울대규장각(가시설흙막이)"/>
      <sheetName val="일위대가 "/>
      <sheetName val="목차"/>
      <sheetName val="내   역"/>
      <sheetName val="4-7.중앙전기실(노임단가)"/>
      <sheetName val="별표집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명세서"/>
      <sheetName val="백룡교차로"/>
      <sheetName val="산정교차로"/>
      <sheetName val="신영교차로"/>
      <sheetName val="투찰"/>
      <sheetName val="CT"/>
      <sheetName val="직재"/>
      <sheetName val="전등부하"/>
      <sheetName val="마산월령동골조물량변경"/>
      <sheetName val="단가 및 재료비"/>
      <sheetName val="교통시설물단가표"/>
      <sheetName val="국내조달(통합-1)"/>
      <sheetName val="Macro_차단기_"/>
      <sheetName val="gyun"/>
      <sheetName val="식재인부"/>
      <sheetName val="Sheet1"/>
      <sheetName val="백호우계수"/>
      <sheetName val="형틀공사"/>
      <sheetName val="현장목표"/>
      <sheetName val="토목공사"/>
      <sheetName val="코드"/>
      <sheetName val="일위대가표지"/>
      <sheetName val="목차임시"/>
      <sheetName val="견적대비"/>
      <sheetName val="감시제어"/>
      <sheetName val="일위대가(가설)"/>
      <sheetName val="Baby일위대가"/>
      <sheetName val="PAN"/>
      <sheetName val="공내역"/>
      <sheetName val="수원공사비"/>
      <sheetName val="자재대"/>
      <sheetName val="교대(A1)"/>
      <sheetName val="은행"/>
      <sheetName val="인건비"/>
      <sheetName val="배수공 내역서 적용수량"/>
      <sheetName val="수량집계"/>
      <sheetName val="총괄집계표"/>
      <sheetName val="시설장비"/>
      <sheetName val="종배수관"/>
      <sheetName val="내역서(기성청구)"/>
      <sheetName val="DATE"/>
      <sheetName val="산출내역서"/>
      <sheetName val="내역"/>
      <sheetName val="b_balju_cho"/>
      <sheetName val="시설물일위"/>
      <sheetName val="Total"/>
      <sheetName val="골조시행"/>
      <sheetName val="화해(함평)"/>
      <sheetName val="화해(장성)"/>
      <sheetName val="적현로"/>
      <sheetName val="총괄원가계산서"/>
      <sheetName val="전선 및 전선관"/>
      <sheetName val="대비표(토공1안)"/>
      <sheetName val="직노"/>
      <sheetName val="공사비산출내역"/>
      <sheetName val="단가대비표"/>
      <sheetName val="별표2"/>
      <sheetName val="22신설수량"/>
      <sheetName val="증감대비"/>
      <sheetName val="본서하반기"/>
      <sheetName val="하반기(지구대)"/>
      <sheetName val="을지"/>
      <sheetName val="가설개략"/>
      <sheetName val="인부임"/>
      <sheetName val="철거산출근거"/>
      <sheetName val="수지"/>
      <sheetName val="청천내"/>
      <sheetName val="자재단가비교표"/>
      <sheetName val="SP-B1"/>
      <sheetName val="데이타"/>
      <sheetName val="자재목록"/>
      <sheetName val="입력"/>
      <sheetName val="공통비(전체)"/>
      <sheetName val="개산공사비"/>
      <sheetName val="내역(중앙)"/>
      <sheetName val="내역(창신)"/>
      <sheetName val="SH.R설치"/>
      <sheetName val="예산서"/>
      <sheetName val="설계서"/>
      <sheetName val="입찰"/>
      <sheetName val="현경"/>
      <sheetName val="Sheet13"/>
      <sheetName val="간선"/>
      <sheetName val="옥외외등집계표"/>
      <sheetName val="가설공사내역"/>
      <sheetName val="저감재량산출기준 "/>
      <sheetName val="1.2 처리장 동력설비 부하계산서"/>
      <sheetName val="정보"/>
      <sheetName val="미지급금"/>
      <sheetName val="단가조사"/>
      <sheetName val="갑지(추정)"/>
      <sheetName val="단위단가"/>
      <sheetName val="총공사비"/>
      <sheetName val="점검총괄"/>
      <sheetName val="견적"/>
      <sheetName val="시중노임단가"/>
      <sheetName val="가도공"/>
      <sheetName val="건축토목내역"/>
      <sheetName val="환경기계공정표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서문"/>
      <sheetName val="요율맨_x0008_뀁鳀듍᳅퇁쓉岬˔Ā건축_x0002_ꀁ꧑ʺĀ설비Ā갑지_x0006_匀敨瑥ȳ"/>
      <sheetName val="개요"/>
      <sheetName val="4차원가계산서"/>
      <sheetName val="맨홀수량산출"/>
      <sheetName val="초기화면"/>
      <sheetName val="일위대가"/>
      <sheetName val="Sheet1"/>
      <sheetName val="조직"/>
      <sheetName val="코드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근로자자료입력"/>
      <sheetName val="참고자료"/>
      <sheetName val="노무비"/>
      <sheetName val="분전함신설"/>
      <sheetName val="접지1종"/>
      <sheetName val="설계서"/>
      <sheetName val="N賃率-職"/>
      <sheetName val="Baby일위대가"/>
      <sheetName val="기계경비(시간당)"/>
      <sheetName val="노임"/>
      <sheetName val="철거산출근거"/>
      <sheetName val="화재 탐지 설비"/>
      <sheetName val="내역서(삼호)"/>
      <sheetName val="내역서"/>
      <sheetName val="개소별수량산출"/>
      <sheetName val="공문"/>
      <sheetName val="I一般比"/>
      <sheetName val="경산"/>
      <sheetName val="공사설계서"/>
      <sheetName val="인건-측정"/>
      <sheetName val="Sheet6"/>
      <sheetName val="국내조달(통합-1)"/>
      <sheetName val="단1"/>
      <sheetName val="공량산출서"/>
      <sheetName val="49단가"/>
      <sheetName val="BID"/>
      <sheetName val="맨홀수량"/>
      <sheetName val="센터"/>
      <sheetName val="257A1"/>
      <sheetName val="내역"/>
      <sheetName val="진천,증평(9.3)"/>
      <sheetName val="수량산출"/>
      <sheetName val="자재"/>
      <sheetName val="Sheet1"/>
      <sheetName val="노임단가표"/>
      <sheetName val="적용기준"/>
      <sheetName val="배수장토목공사비"/>
      <sheetName val="토목주소"/>
      <sheetName val="을지"/>
      <sheetName val="Macro1"/>
      <sheetName val="8.수량산출 (2)"/>
      <sheetName val="9GNG운반"/>
      <sheetName val="일위대가"/>
      <sheetName val="선로수량집계"/>
      <sheetName val="장비수량집계"/>
      <sheetName val="지장수량집계"/>
      <sheetName val="철거"/>
      <sheetName val="PLT8500"/>
      <sheetName val="단가"/>
      <sheetName val="DATE"/>
      <sheetName val="중기일위대가"/>
      <sheetName val="물량입력"/>
      <sheetName val="산출내역서집계표"/>
      <sheetName val="확약서"/>
      <sheetName val="원가계산서 "/>
      <sheetName val="48수량"/>
      <sheetName val="일위대가표"/>
      <sheetName val="집계표"/>
      <sheetName val="단위단가"/>
      <sheetName val="매출채권"/>
      <sheetName val="2공구산출내역"/>
      <sheetName val="집계"/>
      <sheetName val="교통대책내역"/>
      <sheetName val="플랜트 설치"/>
      <sheetName val="연결관산출조서"/>
      <sheetName val="소방"/>
      <sheetName val="20관리비율"/>
      <sheetName val="DB구축"/>
      <sheetName val="단가조사"/>
      <sheetName val="간접비계산"/>
      <sheetName val="원가 (2)"/>
      <sheetName val="소방사항"/>
      <sheetName val="수량산출1"/>
      <sheetName val="자재단가표"/>
      <sheetName val="강관 및 부속"/>
      <sheetName val="시중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실행철강하도"/>
      <sheetName val="⑻동원인원산출서⑧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N賃率-職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본(갑지)"/>
      <sheetName val="전기단가조사서"/>
      <sheetName val="토공1차"/>
      <sheetName val="노무비"/>
      <sheetName val="노임단가"/>
      <sheetName val="단가산출"/>
      <sheetName val="#REF"/>
      <sheetName val="단가"/>
      <sheetName val="조명율표-출력마시오"/>
      <sheetName val="Macro(전동기)"/>
      <sheetName val="골조시행"/>
      <sheetName val="매곡역사"/>
      <sheetName val="위치"/>
      <sheetName val="배관배선 단가조사"/>
      <sheetName val="일위대가집계"/>
      <sheetName val="분전반계산서(석관)"/>
      <sheetName val="수량산출"/>
      <sheetName val="▼ 부하계산서"/>
      <sheetName val="구일초-부하"/>
      <sheetName val="전신환매도율"/>
      <sheetName val="테이블"/>
      <sheetName val="조명율표"/>
      <sheetName val="일위대가(가설)"/>
      <sheetName val="배수관토공산출"/>
      <sheetName val="연습"/>
      <sheetName val="내역"/>
      <sheetName val="DATE"/>
      <sheetName val="제-노임"/>
      <sheetName val="제직재"/>
      <sheetName val="TYPE-A"/>
      <sheetName val="근로자자료입력"/>
      <sheetName val="분전함신설"/>
      <sheetName val="접지1종"/>
      <sheetName val="일위대가(1)"/>
      <sheetName val="XL4Poppy"/>
      <sheetName val="N賃率-職"/>
      <sheetName val="일위"/>
      <sheetName val="실행간접비"/>
      <sheetName val="단가 및 재료비"/>
      <sheetName val="배수공"/>
      <sheetName val="위스키3"/>
      <sheetName val="주류전체2"/>
      <sheetName val="한강운반비"/>
      <sheetName val="옥외"/>
      <sheetName val="제36-40호표"/>
      <sheetName val="실행철강하도"/>
      <sheetName val="입찰안"/>
      <sheetName val="9GNG운반"/>
      <sheetName val="인건비"/>
      <sheetName val="남양내역"/>
    </sheetNames>
    <sheetDataSet>
      <sheetData sheetId="0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효성CB 1P기초"/>
      <sheetName val="YES"/>
      <sheetName val="자재단가"/>
      <sheetName val="기계경비(시간당)"/>
      <sheetName val="램머"/>
      <sheetName val="선로정수계산"/>
      <sheetName val="Total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일위대가"/>
      <sheetName val="총괄표"/>
      <sheetName val="분전함신설"/>
      <sheetName val="접지1종"/>
      <sheetName val="여과지동"/>
      <sheetName val="기초자료"/>
      <sheetName val="guard(mac)"/>
      <sheetName val="실내건축일위대가"/>
      <sheetName val="자재"/>
      <sheetName val="5.단가대비표"/>
      <sheetName val="플랜트 설치"/>
      <sheetName val="원본(갑지)"/>
      <sheetName val="산출내역서집계표"/>
      <sheetName val="인건비"/>
      <sheetName val="전등부하"/>
      <sheetName val="노임"/>
      <sheetName val="예총"/>
      <sheetName val="대치판정"/>
      <sheetName val="단가산출"/>
      <sheetName val="Y-WORK"/>
      <sheetName val="STORAGE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철거산출근거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JUCK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노무비"/>
      <sheetName val="을지"/>
      <sheetName val="을"/>
      <sheetName val="FILE1"/>
      <sheetName val="0.집계"/>
      <sheetName val="MOTOR"/>
      <sheetName val="기초단가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손익분석"/>
      <sheetName val="인건-측정"/>
      <sheetName val="보차도경계석"/>
      <sheetName val="부하계산서"/>
      <sheetName val="아산추가1220"/>
      <sheetName val="당초"/>
      <sheetName val="3-1.CB"/>
      <sheetName val="부대내역"/>
      <sheetName val="unit 4"/>
      <sheetName val="ITB COST"/>
      <sheetName val="말뚝지지력산정"/>
      <sheetName val="수량"/>
      <sheetName val="CTEMCOST"/>
      <sheetName val="내역"/>
      <sheetName val="연습"/>
      <sheetName val="내역(설계)"/>
      <sheetName val="Macro1"/>
      <sheetName val="BID"/>
      <sheetName val="현장관리비집계표"/>
      <sheetName val="설계예산서"/>
      <sheetName val="수량집계"/>
      <sheetName val="토목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집계표"/>
      <sheetName val="단가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총괄집계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점검총괄"/>
      <sheetName val="주상도"/>
      <sheetName val="일위대가(목록)"/>
      <sheetName val="재료비"/>
      <sheetName val="자재목록"/>
      <sheetName val="2000년1차"/>
      <sheetName val="내역서(전기)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노원열병합  건축공사기성내역서"/>
      <sheetName val="본부소개"/>
      <sheetName val="주사무실종합"/>
      <sheetName val="내역표지"/>
      <sheetName val="Macro2"/>
      <sheetName val="계수시트"/>
      <sheetName val="율촌법률사무소2내역"/>
      <sheetName val="지주목시비량산출서"/>
      <sheetName val="BOQ"/>
      <sheetName val="총괄내역서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/>
      <sheetData sheetId="602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매곡역사"/>
      <sheetName val="우성교간선"/>
      <sheetName val="시화점실행"/>
      <sheetName val="포장(수량)-관로부"/>
      <sheetName val="옥외외등집계표"/>
      <sheetName val="실행철강하도"/>
      <sheetName val="ABUT수량-A1"/>
      <sheetName val="배수관연장조서"/>
      <sheetName val="인건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Sheet3"/>
      <sheetName val="도급내역서"/>
      <sheetName val="공사비증감"/>
      <sheetName val="날개벽수량표"/>
      <sheetName val="공량산출서"/>
      <sheetName val="총괄내역서"/>
      <sheetName val="Data&amp;Result"/>
      <sheetName val="수량산출"/>
      <sheetName val="직재"/>
      <sheetName val="시운전연료비"/>
      <sheetName val="집계표"/>
      <sheetName val="1단계"/>
      <sheetName val="목차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자재단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내역서"/>
      <sheetName val="설계서"/>
      <sheetName val="원가계산서"/>
      <sheetName val="총괄표"/>
      <sheetName val="케이블포설"/>
      <sheetName val="트라후"/>
      <sheetName val="핸드홀"/>
      <sheetName val="간지"/>
      <sheetName val="일위대가목록"/>
      <sheetName val="일위대가"/>
      <sheetName val="단가비교표"/>
      <sheetName val="수량산출서 표지"/>
      <sheetName val="PAGE"/>
      <sheetName val="자재단가"/>
      <sheetName val="일위(시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제경비"/>
      <sheetName val="산출내역서집계표"/>
      <sheetName val="일위대가"/>
      <sheetName val="합계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계획서"/>
      <sheetName val="설명서"/>
      <sheetName val="예산서"/>
      <sheetName val="공정표"/>
      <sheetName val="설계명세서"/>
      <sheetName val="공량설계표"/>
      <sheetName val="공종단가 적용명세"/>
      <sheetName val="출력창"/>
      <sheetName val="준공정산"/>
      <sheetName val="준공보고"/>
      <sheetName val="간이공사"/>
      <sheetName val="간이예산"/>
      <sheetName val="간이준공보고"/>
      <sheetName val="일반시방서"/>
      <sheetName val="표준공종"/>
      <sheetName val="특기시방서"/>
      <sheetName val="사용방법"/>
      <sheetName val="Module1"/>
      <sheetName val="Module2"/>
      <sheetName val="Module3"/>
      <sheetName val="Module4"/>
      <sheetName val="Module5"/>
      <sheetName val="제경비"/>
      <sheetName val="단가조사-1"/>
      <sheetName val="단가조사-2"/>
    </sheetNames>
    <sheetDataSet>
      <sheetData sheetId="0">
        <row r="19">
          <cell r="B19" t="str">
            <v>김 성 남</v>
          </cell>
        </row>
      </sheetData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공사계획서"/>
      <sheetName val="간지"/>
      <sheetName val="공사설명서"/>
      <sheetName val="공사비총괄표"/>
      <sheetName val="예정공정표"/>
      <sheetName val="공사비예산서"/>
      <sheetName val="설계명세서"/>
      <sheetName val="간지-1"/>
      <sheetName val="작업설부산물"/>
      <sheetName val="품셈표"/>
      <sheetName val="간지-2"/>
      <sheetName val="자재단가표"/>
      <sheetName val="수량집계"/>
      <sheetName val="Sheet1"/>
      <sheetName val="기초자료입력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표  지"/>
      <sheetName val="기성내역"/>
      <sheetName val="공사비증감"/>
      <sheetName val="2000년1차"/>
      <sheetName val="2000전체분"/>
      <sheetName val="BID"/>
      <sheetName val="sheet1"/>
      <sheetName val="약품공급2"/>
      <sheetName val="간접1"/>
      <sheetName val="99총공사내역서"/>
      <sheetName val="내역서(전기)"/>
      <sheetName val="계산서4"/>
      <sheetName val="조경일람"/>
      <sheetName val="조명일위"/>
      <sheetName val="#REF"/>
      <sheetName val="접지수량"/>
      <sheetName val="원가계산서"/>
      <sheetName val="내역"/>
      <sheetName val="산근"/>
      <sheetName val="단가일람"/>
      <sheetName val="산출근거"/>
      <sheetName val="DATE"/>
      <sheetName val="DB"/>
      <sheetName val="전체"/>
      <sheetName val="분전반"/>
      <sheetName val="Macro(차단기)"/>
      <sheetName val="주안3차A-A"/>
      <sheetName val="문학간접"/>
      <sheetName val="2.1  노무비 평균단가산출"/>
      <sheetName val="내역서"/>
      <sheetName val="견적조건"/>
      <sheetName val="1,2공구원가계산서"/>
      <sheetName val="1공구산출내역서"/>
      <sheetName val="앉음벽 (2)"/>
      <sheetName val="건축내역"/>
      <sheetName val="자재단가비교표"/>
      <sheetName val="13LPMCC"/>
      <sheetName val="도담구내 개소별 명세"/>
      <sheetName val="전체제잡비"/>
      <sheetName val="일위대가목록"/>
      <sheetName val="PAY2002"/>
      <sheetName val="건축2"/>
      <sheetName val="자재일람"/>
      <sheetName val="신호등일위대가"/>
      <sheetName val="수목표준대가"/>
      <sheetName val="준검 내역서"/>
      <sheetName val="b_balju"/>
      <sheetName val="G.R300경비"/>
      <sheetName val="4.전기"/>
      <sheetName val="실행철강하도"/>
      <sheetName val="교각1"/>
      <sheetName val="N賃率-職"/>
      <sheetName val="기준정보"/>
      <sheetName val="일위대가"/>
      <sheetName val="상-교대(A1-A2)"/>
      <sheetName val="1안"/>
      <sheetName val="설계서"/>
      <sheetName val="갑지"/>
      <sheetName val="Data &amp; Result"/>
      <sheetName val="인부노임"/>
      <sheetName val="적용토목"/>
      <sheetName val="기본단가표"/>
      <sheetName val="노임단가"/>
      <sheetName val="단가조사"/>
      <sheetName val="조경"/>
      <sheetName val="전체항목"/>
      <sheetName val="품셈TABLE"/>
      <sheetName val="Total"/>
      <sheetName val="옥내소화전계산서"/>
      <sheetName val="교통대책내역"/>
      <sheetName val="집계표"/>
      <sheetName val="단위단가"/>
      <sheetName val="공사비총괄"/>
      <sheetName val="당진1,2호기전선관설치및접지4차공사내역서-을지"/>
      <sheetName val="점검총괄"/>
      <sheetName val="2공구산출내역"/>
      <sheetName val="전사 (2)"/>
      <sheetName val="BA (2)"/>
      <sheetName val="CP (2)"/>
      <sheetName val="산출기준"/>
      <sheetName val="내   역"/>
      <sheetName val="전기일위대가"/>
      <sheetName val="원가총괄"/>
      <sheetName val="단가조사-2"/>
      <sheetName val="제조노임"/>
      <sheetName val="냉천부속동"/>
      <sheetName val="관로내역원"/>
      <sheetName val="수량(금호)"/>
      <sheetName val="노임"/>
      <sheetName val="토목주소"/>
      <sheetName val="C1ㅇ"/>
      <sheetName val="설계예산서"/>
      <sheetName val="예산내역서"/>
      <sheetName val="49단가"/>
      <sheetName val="실행대비"/>
      <sheetName val="단가비교표"/>
      <sheetName val="일위목록"/>
      <sheetName val="실행기초"/>
      <sheetName val="N賃率_職"/>
      <sheetName val="전압강하자료"/>
      <sheetName val="검암내역"/>
      <sheetName val="제작기술지원센터"/>
      <sheetName val="현장설명"/>
      <sheetName val="조도계산"/>
      <sheetName val="중기"/>
      <sheetName val="요율"/>
      <sheetName val="EBSDATA"/>
      <sheetName val="결재갑지"/>
      <sheetName val="식재가격"/>
      <sheetName val="식재총괄"/>
      <sheetName val="JUCKEYK"/>
      <sheetName val="수량산출서"/>
      <sheetName val="자재단가"/>
      <sheetName val="준공정산"/>
      <sheetName val="자산TOTAL"/>
      <sheetName val="총괄표"/>
      <sheetName val="봉양~조차장간고하개명(신설)"/>
      <sheetName val="ELEC"/>
      <sheetName val="총괄내역서"/>
      <sheetName val="전체_1설계"/>
      <sheetName val="도급"/>
      <sheetName val="자재단가표"/>
      <sheetName val="전기2005"/>
      <sheetName val="AS접수관리"/>
      <sheetName val="구조물수량집계표"/>
      <sheetName val="Sheet15"/>
      <sheetName val="1.취수장"/>
      <sheetName val="코드"/>
      <sheetName val="실행내역"/>
      <sheetName val="비탈면보호공수량산출"/>
      <sheetName val="LD"/>
      <sheetName val="전기일위목록"/>
      <sheetName val="현장관리비참조"/>
      <sheetName val="예산명세서"/>
      <sheetName val="설계명세서"/>
      <sheetName val="자료입력"/>
      <sheetName val="RE9604"/>
      <sheetName val="원가계산서구조조정"/>
      <sheetName val="101동"/>
      <sheetName val="시운전연료"/>
      <sheetName val="96노임기준"/>
      <sheetName val="제경비"/>
      <sheetName val="천방교접속"/>
      <sheetName val="대포2교접속"/>
      <sheetName val="설계조건"/>
      <sheetName val="전기"/>
      <sheetName val="코드표"/>
      <sheetName val="과업별 상세(계산 1)"/>
      <sheetName val="9GNG운반"/>
      <sheetName val="노무비 "/>
      <sheetName val="입력"/>
      <sheetName val="&lt;--"/>
      <sheetName val="sub"/>
      <sheetName val="수량산출서 (2)"/>
      <sheetName val="암거 제원표"/>
      <sheetName val="TEL"/>
      <sheetName val="4)유동표"/>
      <sheetName val="수량명세서"/>
      <sheetName val="터널조도"/>
      <sheetName val="22전열"/>
      <sheetName val="단조-노임"/>
      <sheetName val="노무비 근거"/>
      <sheetName val="401"/>
      <sheetName val="일위대가표"/>
      <sheetName val="경산"/>
      <sheetName val="암거단위-1련"/>
      <sheetName val="수량산출"/>
      <sheetName val="과천MAIN"/>
      <sheetName val="직공비"/>
      <sheetName val="COST"/>
      <sheetName val="철거산출근거"/>
      <sheetName val="교량"/>
      <sheetName val="전선(총)"/>
      <sheetName val="예산조서(전송)"/>
      <sheetName val="전철"/>
      <sheetName val="일위산출근거"/>
      <sheetName val="Sheet1 (2)"/>
      <sheetName val="터파기및재료"/>
      <sheetName val="플랜트 설치"/>
      <sheetName val="자동제어"/>
      <sheetName val="프랜트면허"/>
      <sheetName val="노무비"/>
      <sheetName val="산수배수"/>
      <sheetName val="Macro1"/>
      <sheetName val="1차 내역서"/>
      <sheetName val="시중노임단가"/>
      <sheetName val="98지급계획"/>
      <sheetName val="공정증감대ㅈ표"/>
      <sheetName val="인원계획"/>
      <sheetName val="제잡비"/>
      <sheetName val="기흥하도용"/>
      <sheetName val="관리,공감"/>
      <sheetName val="내역기준"/>
      <sheetName val="하남내역"/>
      <sheetName val="일위대가목차"/>
      <sheetName val="식재인부"/>
      <sheetName val="ABUT수량-A1"/>
      <sheetName val="98비정기소모"/>
      <sheetName val="전기설계변경"/>
      <sheetName val="총계"/>
      <sheetName val="진주방향"/>
      <sheetName val="마산방향"/>
      <sheetName val="마산방향철근집계"/>
      <sheetName val="2000노임기준"/>
      <sheetName val="Resource2"/>
      <sheetName val="8.2TON"/>
      <sheetName val="__MAIN"/>
      <sheetName val="b_balju_cho"/>
      <sheetName val="견"/>
      <sheetName val="A갑지"/>
      <sheetName val="제안서"/>
      <sheetName val="행정표준(1)"/>
      <sheetName val="행정표준(2)"/>
      <sheetName val="퍼스트"/>
      <sheetName val="토목"/>
      <sheetName val="Macro(전선)"/>
      <sheetName val="기초입력 DATA"/>
      <sheetName val="단가산출"/>
      <sheetName val="환율change"/>
      <sheetName val="조명시설"/>
      <sheetName val="을"/>
      <sheetName val="손익분석"/>
      <sheetName val="물량산출근거-지상층"/>
      <sheetName val="잔수량(작성)"/>
      <sheetName val="내역(가지)"/>
      <sheetName val="교각계산"/>
      <sheetName val="7단가"/>
      <sheetName val="동해title"/>
      <sheetName val="자재테이블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금융비용"/>
      <sheetName val="관급자재"/>
      <sheetName val="단가비교"/>
      <sheetName val="S0"/>
      <sheetName val="단가대비표"/>
      <sheetName val="관리비비계상"/>
      <sheetName val="평면선형"/>
      <sheetName val="주택(백만원)"/>
      <sheetName val="주택"/>
      <sheetName val="남양주부대"/>
      <sheetName val="현장경비"/>
      <sheetName val="토목내역서"/>
      <sheetName val="전신"/>
      <sheetName val="간이설계(4-15)"/>
      <sheetName val="점유현황"/>
      <sheetName val="#2_일위대가목록"/>
      <sheetName val="개소별수량산출"/>
      <sheetName val="자금입금"/>
      <sheetName val="우수관매설및 우수받이"/>
      <sheetName val="대비"/>
      <sheetName val="1단계"/>
      <sheetName val="회로내역(승인)"/>
      <sheetName val="Baby일위대가"/>
      <sheetName val="적점"/>
      <sheetName val="재료"/>
      <sheetName val="양식_자재단가조사표"/>
      <sheetName val="자재co"/>
      <sheetName val="SILICATE"/>
      <sheetName val="설계서(7)"/>
      <sheetName val="예산서(6)"/>
      <sheetName val="우각부보강"/>
      <sheetName val="시중노임(공사)"/>
      <sheetName val="현장관리비"/>
      <sheetName val="기계실냉난방"/>
      <sheetName val="재무조건"/>
      <sheetName val="명일작업계획 (3)"/>
      <sheetName val="9811"/>
      <sheetName val="현장조사"/>
      <sheetName val="직접경비호표"/>
      <sheetName val="계수시트"/>
      <sheetName val="1.설계조건"/>
      <sheetName val="건축공사"/>
      <sheetName val="실행(1)"/>
      <sheetName val="원가"/>
      <sheetName val="단가조사-1"/>
      <sheetName val="인사자료총집계"/>
      <sheetName val="입찰안"/>
      <sheetName val="CALCULATION"/>
      <sheetName val="Macro2"/>
      <sheetName val="일위CODE"/>
      <sheetName val="설계"/>
      <sheetName val="효성CB 1P기초"/>
      <sheetName val="제수변 수량집계표(보통)"/>
      <sheetName val="EQT-ESTN"/>
      <sheetName val="산출내역서"/>
      <sheetName val="단가대비"/>
      <sheetName val="예산서"/>
      <sheetName val="단중표"/>
      <sheetName val="BH-1 (2)"/>
      <sheetName val="공통가설"/>
      <sheetName val="내역서을"/>
      <sheetName val="실행내역서 "/>
      <sheetName val="토목내역"/>
      <sheetName val="갑지(추정)"/>
      <sheetName val="도근좌표"/>
      <sheetName val="금액내역서"/>
      <sheetName val="Customer Databas"/>
      <sheetName val="공사비예산서"/>
      <sheetName val="단가조사_2"/>
      <sheetName val="13.노임단가"/>
      <sheetName val="1공구(입찰내역)"/>
      <sheetName val="예산M12A"/>
      <sheetName val="여과지동"/>
      <sheetName val="기초자료"/>
      <sheetName val="설계서(본관)"/>
      <sheetName val="공사개요"/>
      <sheetName val="A 견적"/>
      <sheetName val="BQ(실행)"/>
      <sheetName val="MOTOR"/>
      <sheetName val="설계예시"/>
      <sheetName val="Sheet16"/>
      <sheetName val="설비2차"/>
      <sheetName val="견적내역"/>
      <sheetName val="단가 "/>
      <sheetName val="위치조서"/>
      <sheetName val="품셈"/>
      <sheetName val="공사착공계"/>
      <sheetName val="통신대가"/>
      <sheetName val="공사비총괄표"/>
      <sheetName val="단위중량"/>
      <sheetName val="장비 (2)"/>
      <sheetName val="정부노임단가"/>
      <sheetName val="인원"/>
      <sheetName val="설비"/>
      <sheetName val="총괄집계표"/>
      <sheetName val="내역(원안-대안)"/>
      <sheetName val="입력창"/>
      <sheetName val="단가조사서"/>
      <sheetName val="전산망"/>
      <sheetName val="장비가동집계표"/>
      <sheetName val="제출내역 (2)"/>
      <sheetName val="상행선"/>
      <sheetName val="전입"/>
      <sheetName val="재료비"/>
      <sheetName val="토공계산서(부체도로)"/>
      <sheetName val="F-Assump"/>
      <sheetName val="유림총괄"/>
      <sheetName val="1.설계기준"/>
      <sheetName val="원가서"/>
      <sheetName val="부대내역"/>
      <sheetName val="통신물량"/>
      <sheetName val="A LINE"/>
      <sheetName val="단가"/>
      <sheetName val="물가대비표"/>
      <sheetName val="단가표"/>
      <sheetName val="잡철물"/>
      <sheetName val="분전반계산서(석관)"/>
      <sheetName val="기초자료입력"/>
      <sheetName val="급,배기팬"/>
      <sheetName val="내역산출자료"/>
      <sheetName val="Sheet13"/>
      <sheetName val="실행(표지,갑,을)"/>
      <sheetName val="견적"/>
      <sheetName val="파일구성"/>
      <sheetName val="아파트건축"/>
      <sheetName val="공사비산출내역"/>
      <sheetName val="한강운반비"/>
      <sheetName val="SUB일위대가(이음)"/>
      <sheetName val="확약서"/>
      <sheetName val="청주(철골발주의뢰서)"/>
      <sheetName val="대비2"/>
      <sheetName val="6PILE  (돌출)"/>
      <sheetName val="2"/>
      <sheetName val="wall"/>
      <sheetName val="일반수량총괄"/>
      <sheetName val="재료값"/>
      <sheetName val="제조 경영"/>
      <sheetName val="기계경비(시간당)"/>
      <sheetName val="시중노임"/>
      <sheetName val="기타#9"/>
      <sheetName val="산식3"/>
      <sheetName val="NEYOK"/>
      <sheetName val="DATA1"/>
      <sheetName val="재료비노무비"/>
      <sheetName val="정리부09"/>
      <sheetName val="지수"/>
      <sheetName val="분뇨"/>
      <sheetName val="일반공사"/>
      <sheetName val="오동"/>
      <sheetName val="대조"/>
      <sheetName val="나한"/>
      <sheetName val="노임단가(08.01)"/>
      <sheetName val="5.동별횡주관경"/>
      <sheetName val="전기산출"/>
      <sheetName val="부대대비"/>
      <sheetName val="냉연집계"/>
      <sheetName val="경상직원"/>
      <sheetName val="신규일위대가"/>
      <sheetName val="현관"/>
      <sheetName val="기기리스트"/>
      <sheetName val="인부신상자료"/>
      <sheetName val="자재(원원+원대)"/>
      <sheetName val="제품목록"/>
      <sheetName val="조건표 (2)"/>
      <sheetName val="단가 및 재료비"/>
      <sheetName val="차액보증"/>
      <sheetName val="자재"/>
      <sheetName val="일위"/>
      <sheetName val="지중자재단가"/>
      <sheetName val="MANUFACTORY"/>
      <sheetName val="신리"/>
      <sheetName val="체감식_"/>
      <sheetName val="표__지"/>
      <sheetName val="2_1__노무비_평균단가산출"/>
      <sheetName val="준검_내역서"/>
      <sheetName val="G_R300경비"/>
      <sheetName val="판"/>
      <sheetName val="2001년 건설노임"/>
      <sheetName val="CAT_5"/>
      <sheetName val="설계(안)"/>
      <sheetName val="집1"/>
      <sheetName val="안정계산"/>
      <sheetName val="단면검토"/>
      <sheetName val="간접비계산"/>
      <sheetName val="8설7발"/>
      <sheetName val="터널대가"/>
      <sheetName val="48전력선로일위"/>
      <sheetName val="노임단가 (2)"/>
      <sheetName val="노임단가 _2_"/>
      <sheetName val="가시설단위수량"/>
      <sheetName val="SORCE1"/>
      <sheetName val="SHL"/>
      <sheetName val="6호기"/>
      <sheetName val="접속도로1"/>
      <sheetName val="3.판관비명세서"/>
      <sheetName val="D"/>
      <sheetName val="자금수지"/>
      <sheetName val="사업성"/>
      <sheetName val="6월실적"/>
      <sheetName val="EQ-R1"/>
      <sheetName val="편입토지조서"/>
      <sheetName val="내역서1"/>
      <sheetName val="배선DATA"/>
      <sheetName val="공량산출근거서"/>
      <sheetName val="I一般比"/>
      <sheetName val="DATA(광속)"/>
      <sheetName val="SHEET"/>
      <sheetName val="국내조달(통합-1)"/>
      <sheetName val="22내역"/>
      <sheetName val="2.냉난방설비공사"/>
      <sheetName val="7.자동제어공사"/>
      <sheetName val="3"/>
      <sheetName val="단1"/>
      <sheetName val="신축(단위)"/>
      <sheetName val="소업1교"/>
      <sheetName val="MILL"/>
      <sheetName val="체감식_1"/>
      <sheetName val=" 소방공사 산출근거"/>
      <sheetName val="6. 안전관리비"/>
      <sheetName val="LF자재단가"/>
      <sheetName val="토내역"/>
      <sheetName val="전동기"/>
      <sheetName val="PIPE"/>
      <sheetName val="재집"/>
      <sheetName val="직재"/>
      <sheetName val="철근량"/>
      <sheetName val="제수문집계"/>
      <sheetName val="실행내역 "/>
      <sheetName val="환경기계공정표 (3)"/>
      <sheetName val="SHEET PILE단가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기존단가 (2)"/>
      <sheetName val="건설성적"/>
      <sheetName val="EACT10"/>
      <sheetName val="개요"/>
      <sheetName val="일위대가(가설)"/>
      <sheetName val="소비자가"/>
      <sheetName val="말뚝지지력산정"/>
      <sheetName val="수우미양가(Vlookup)"/>
      <sheetName val="분전함신설"/>
      <sheetName val="접지1종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Sheet3"/>
      <sheetName val="단가현황"/>
      <sheetName val="성단물량"/>
      <sheetName val="인건-측정"/>
      <sheetName val="95WBS"/>
      <sheetName val="공정코드"/>
      <sheetName val="제노임"/>
      <sheetName val="재정비내역"/>
      <sheetName val="지적고시내역"/>
      <sheetName val=" HIT-&gt;HMC 견적(3900)"/>
      <sheetName val="건설실행"/>
      <sheetName val="개산공사비"/>
      <sheetName val="unit 4"/>
      <sheetName val="CTEMCOST"/>
      <sheetName val="시화점실행"/>
      <sheetName val="IT-BAT"/>
      <sheetName val="돈암사업"/>
      <sheetName val="수량3"/>
    </sheetNames>
    <sheetDataSet>
      <sheetData sheetId="0" refreshError="1"/>
      <sheetData sheetId="1" refreshError="1"/>
      <sheetData sheetId="2"/>
      <sheetData sheetId="3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(3)"/>
      <sheetName val="표지 (2)"/>
      <sheetName val="표지"/>
      <sheetName val="원가계산서"/>
      <sheetName val="건축집계표"/>
      <sheetName val="설비집계표"/>
      <sheetName val="공정표"/>
      <sheetName val="카메라"/>
      <sheetName val="건축내역서"/>
      <sheetName val="설비내역서"/>
      <sheetName val="건축일위대가목록"/>
      <sheetName val="설비일위대가목록"/>
      <sheetName val="일위대가"/>
      <sheetName val="설비일위대가"/>
      <sheetName val="설비단가대비표"/>
      <sheetName val="철거집계표"/>
      <sheetName val="철거내역서"/>
      <sheetName val="공사비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1">
          <cell r="CM51">
            <v>854891690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실행내역서"/>
      <sheetName val="01.인건비TABLE"/>
      <sheetName val="02.공수산정"/>
      <sheetName val="03.공수TABLE"/>
      <sheetName val="04.재료비TABLE(총괄)"/>
      <sheetName val="당초"/>
      <sheetName val="주요기준"/>
      <sheetName val="조명율표"/>
      <sheetName val="교통대책내역"/>
      <sheetName val="5.전화설비공사"/>
      <sheetName val="휘경동(신일)"/>
      <sheetName val="카메라"/>
      <sheetName val="일위대가표"/>
      <sheetName val="기성갑지"/>
      <sheetName val="약품공급2"/>
      <sheetName val="내역서"/>
      <sheetName val="asd"/>
      <sheetName val="자재표"/>
      <sheetName val="산출내역서집계표"/>
      <sheetName val="중기사용료산출근거"/>
      <sheetName val=" 갑지"/>
      <sheetName val="코드"/>
      <sheetName val="#REF"/>
      <sheetName val="실행"/>
      <sheetName val="FAX"/>
      <sheetName val="옥외외등집계표"/>
      <sheetName val="#3_일위대가목록"/>
      <sheetName val="건축내역"/>
      <sheetName val="일위대가"/>
      <sheetName val="직노"/>
      <sheetName val="급,배기팬"/>
      <sheetName val="Customer Databas"/>
      <sheetName val="견적(100%)"/>
      <sheetName val="200"/>
      <sheetName val="Sheet1"/>
      <sheetName val="자재단가표"/>
      <sheetName val="봉방동근생"/>
      <sheetName val="총괄표"/>
      <sheetName val="재료"/>
      <sheetName val="설계조건"/>
      <sheetName val="일위"/>
      <sheetName val="건축내역서"/>
      <sheetName val="대비"/>
      <sheetName val="골재산출"/>
      <sheetName val="품셈"/>
      <sheetName val="골조"/>
      <sheetName val="물량표"/>
      <sheetName val="교수설계"/>
      <sheetName val="율촌법률사무소2내역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요율"/>
      <sheetName val="데리네이타현황"/>
      <sheetName val="내역"/>
      <sheetName val="산출근거"/>
      <sheetName val="분석"/>
      <sheetName val="BID"/>
      <sheetName val="일위대가목차"/>
      <sheetName val="인명부"/>
      <sheetName val="골재산출"/>
      <sheetName val="집계표"/>
      <sheetName val="Sheet1"/>
      <sheetName val="#REF"/>
      <sheetName val="물량표"/>
      <sheetName val="당초"/>
      <sheetName val="PIPING"/>
      <sheetName val="#3_일위대가목록"/>
      <sheetName val="#2_일위대가목록"/>
      <sheetName val="입찰안"/>
      <sheetName val="guard(mac)"/>
      <sheetName val="지장물C"/>
      <sheetName val="6PILE  (돌출)"/>
      <sheetName val="흥양2교토공집계표"/>
      <sheetName val="차수공개요"/>
      <sheetName val="96정변2"/>
      <sheetName val="대로근거"/>
      <sheetName val="중로근거"/>
      <sheetName val="차수"/>
      <sheetName val="일위대가표"/>
      <sheetName val="DATA"/>
      <sheetName val="토목"/>
      <sheetName val="설명서 "/>
      <sheetName val="추가예산"/>
      <sheetName val="식생블럭단위수량"/>
      <sheetName val="조명율표"/>
      <sheetName val="공동구수량"/>
      <sheetName val="바닥판"/>
      <sheetName val="입력DATA"/>
      <sheetName val="표지"/>
      <sheetName val="조경일람"/>
      <sheetName val="철근량"/>
      <sheetName val="상시"/>
      <sheetName val="수량산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조명율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73"/>
  <sheetViews>
    <sheetView workbookViewId="0">
      <selection activeCell="A13" sqref="A13"/>
    </sheetView>
  </sheetViews>
  <sheetFormatPr defaultColWidth="8" defaultRowHeight="30" customHeight="1"/>
  <cols>
    <col min="1" max="12" width="13.88671875" style="46" customWidth="1"/>
    <col min="13" max="16" width="9.44140625" style="46" customWidth="1"/>
    <col min="17" max="256" width="8" style="46"/>
    <col min="257" max="268" width="13.88671875" style="46" customWidth="1"/>
    <col min="269" max="272" width="9.44140625" style="46" customWidth="1"/>
    <col min="273" max="512" width="8" style="46"/>
    <col min="513" max="524" width="13.88671875" style="46" customWidth="1"/>
    <col min="525" max="528" width="9.44140625" style="46" customWidth="1"/>
    <col min="529" max="768" width="8" style="46"/>
    <col min="769" max="780" width="13.88671875" style="46" customWidth="1"/>
    <col min="781" max="784" width="9.44140625" style="46" customWidth="1"/>
    <col min="785" max="1024" width="8" style="46"/>
    <col min="1025" max="1036" width="13.88671875" style="46" customWidth="1"/>
    <col min="1037" max="1040" width="9.44140625" style="46" customWidth="1"/>
    <col min="1041" max="1280" width="8" style="46"/>
    <col min="1281" max="1292" width="13.88671875" style="46" customWidth="1"/>
    <col min="1293" max="1296" width="9.44140625" style="46" customWidth="1"/>
    <col min="1297" max="1536" width="8" style="46"/>
    <col min="1537" max="1548" width="13.88671875" style="46" customWidth="1"/>
    <col min="1549" max="1552" width="9.44140625" style="46" customWidth="1"/>
    <col min="1553" max="1792" width="8" style="46"/>
    <col min="1793" max="1804" width="13.88671875" style="46" customWidth="1"/>
    <col min="1805" max="1808" width="9.44140625" style="46" customWidth="1"/>
    <col min="1809" max="2048" width="8" style="46"/>
    <col min="2049" max="2060" width="13.88671875" style="46" customWidth="1"/>
    <col min="2061" max="2064" width="9.44140625" style="46" customWidth="1"/>
    <col min="2065" max="2304" width="8" style="46"/>
    <col min="2305" max="2316" width="13.88671875" style="46" customWidth="1"/>
    <col min="2317" max="2320" width="9.44140625" style="46" customWidth="1"/>
    <col min="2321" max="2560" width="8" style="46"/>
    <col min="2561" max="2572" width="13.88671875" style="46" customWidth="1"/>
    <col min="2573" max="2576" width="9.44140625" style="46" customWidth="1"/>
    <col min="2577" max="2816" width="8" style="46"/>
    <col min="2817" max="2828" width="13.88671875" style="46" customWidth="1"/>
    <col min="2829" max="2832" width="9.44140625" style="46" customWidth="1"/>
    <col min="2833" max="3072" width="8" style="46"/>
    <col min="3073" max="3084" width="13.88671875" style="46" customWidth="1"/>
    <col min="3085" max="3088" width="9.44140625" style="46" customWidth="1"/>
    <col min="3089" max="3328" width="8" style="46"/>
    <col min="3329" max="3340" width="13.88671875" style="46" customWidth="1"/>
    <col min="3341" max="3344" width="9.44140625" style="46" customWidth="1"/>
    <col min="3345" max="3584" width="8" style="46"/>
    <col min="3585" max="3596" width="13.88671875" style="46" customWidth="1"/>
    <col min="3597" max="3600" width="9.44140625" style="46" customWidth="1"/>
    <col min="3601" max="3840" width="8" style="46"/>
    <col min="3841" max="3852" width="13.88671875" style="46" customWidth="1"/>
    <col min="3853" max="3856" width="9.44140625" style="46" customWidth="1"/>
    <col min="3857" max="4096" width="8" style="46"/>
    <col min="4097" max="4108" width="13.88671875" style="46" customWidth="1"/>
    <col min="4109" max="4112" width="9.44140625" style="46" customWidth="1"/>
    <col min="4113" max="4352" width="8" style="46"/>
    <col min="4353" max="4364" width="13.88671875" style="46" customWidth="1"/>
    <col min="4365" max="4368" width="9.44140625" style="46" customWidth="1"/>
    <col min="4369" max="4608" width="8" style="46"/>
    <col min="4609" max="4620" width="13.88671875" style="46" customWidth="1"/>
    <col min="4621" max="4624" width="9.44140625" style="46" customWidth="1"/>
    <col min="4625" max="4864" width="8" style="46"/>
    <col min="4865" max="4876" width="13.88671875" style="46" customWidth="1"/>
    <col min="4877" max="4880" width="9.44140625" style="46" customWidth="1"/>
    <col min="4881" max="5120" width="8" style="46"/>
    <col min="5121" max="5132" width="13.88671875" style="46" customWidth="1"/>
    <col min="5133" max="5136" width="9.44140625" style="46" customWidth="1"/>
    <col min="5137" max="5376" width="8" style="46"/>
    <col min="5377" max="5388" width="13.88671875" style="46" customWidth="1"/>
    <col min="5389" max="5392" width="9.44140625" style="46" customWidth="1"/>
    <col min="5393" max="5632" width="8" style="46"/>
    <col min="5633" max="5644" width="13.88671875" style="46" customWidth="1"/>
    <col min="5645" max="5648" width="9.44140625" style="46" customWidth="1"/>
    <col min="5649" max="5888" width="8" style="46"/>
    <col min="5889" max="5900" width="13.88671875" style="46" customWidth="1"/>
    <col min="5901" max="5904" width="9.44140625" style="46" customWidth="1"/>
    <col min="5905" max="6144" width="8" style="46"/>
    <col min="6145" max="6156" width="13.88671875" style="46" customWidth="1"/>
    <col min="6157" max="6160" width="9.44140625" style="46" customWidth="1"/>
    <col min="6161" max="6400" width="8" style="46"/>
    <col min="6401" max="6412" width="13.88671875" style="46" customWidth="1"/>
    <col min="6413" max="6416" width="9.44140625" style="46" customWidth="1"/>
    <col min="6417" max="6656" width="8" style="46"/>
    <col min="6657" max="6668" width="13.88671875" style="46" customWidth="1"/>
    <col min="6669" max="6672" width="9.44140625" style="46" customWidth="1"/>
    <col min="6673" max="6912" width="8" style="46"/>
    <col min="6913" max="6924" width="13.88671875" style="46" customWidth="1"/>
    <col min="6925" max="6928" width="9.44140625" style="46" customWidth="1"/>
    <col min="6929" max="7168" width="8" style="46"/>
    <col min="7169" max="7180" width="13.88671875" style="46" customWidth="1"/>
    <col min="7181" max="7184" width="9.44140625" style="46" customWidth="1"/>
    <col min="7185" max="7424" width="8" style="46"/>
    <col min="7425" max="7436" width="13.88671875" style="46" customWidth="1"/>
    <col min="7437" max="7440" width="9.44140625" style="46" customWidth="1"/>
    <col min="7441" max="7680" width="8" style="46"/>
    <col min="7681" max="7692" width="13.88671875" style="46" customWidth="1"/>
    <col min="7693" max="7696" width="9.44140625" style="46" customWidth="1"/>
    <col min="7697" max="7936" width="8" style="46"/>
    <col min="7937" max="7948" width="13.88671875" style="46" customWidth="1"/>
    <col min="7949" max="7952" width="9.44140625" style="46" customWidth="1"/>
    <col min="7953" max="8192" width="8" style="46"/>
    <col min="8193" max="8204" width="13.88671875" style="46" customWidth="1"/>
    <col min="8205" max="8208" width="9.44140625" style="46" customWidth="1"/>
    <col min="8209" max="8448" width="8" style="46"/>
    <col min="8449" max="8460" width="13.88671875" style="46" customWidth="1"/>
    <col min="8461" max="8464" width="9.44140625" style="46" customWidth="1"/>
    <col min="8465" max="8704" width="8" style="46"/>
    <col min="8705" max="8716" width="13.88671875" style="46" customWidth="1"/>
    <col min="8717" max="8720" width="9.44140625" style="46" customWidth="1"/>
    <col min="8721" max="8960" width="8" style="46"/>
    <col min="8961" max="8972" width="13.88671875" style="46" customWidth="1"/>
    <col min="8973" max="8976" width="9.44140625" style="46" customWidth="1"/>
    <col min="8977" max="9216" width="8" style="46"/>
    <col min="9217" max="9228" width="13.88671875" style="46" customWidth="1"/>
    <col min="9229" max="9232" width="9.44140625" style="46" customWidth="1"/>
    <col min="9233" max="9472" width="8" style="46"/>
    <col min="9473" max="9484" width="13.88671875" style="46" customWidth="1"/>
    <col min="9485" max="9488" width="9.44140625" style="46" customWidth="1"/>
    <col min="9489" max="9728" width="8" style="46"/>
    <col min="9729" max="9740" width="13.88671875" style="46" customWidth="1"/>
    <col min="9741" max="9744" width="9.44140625" style="46" customWidth="1"/>
    <col min="9745" max="9984" width="8" style="46"/>
    <col min="9985" max="9996" width="13.88671875" style="46" customWidth="1"/>
    <col min="9997" max="10000" width="9.44140625" style="46" customWidth="1"/>
    <col min="10001" max="10240" width="8" style="46"/>
    <col min="10241" max="10252" width="13.88671875" style="46" customWidth="1"/>
    <col min="10253" max="10256" width="9.44140625" style="46" customWidth="1"/>
    <col min="10257" max="10496" width="8" style="46"/>
    <col min="10497" max="10508" width="13.88671875" style="46" customWidth="1"/>
    <col min="10509" max="10512" width="9.44140625" style="46" customWidth="1"/>
    <col min="10513" max="10752" width="8" style="46"/>
    <col min="10753" max="10764" width="13.88671875" style="46" customWidth="1"/>
    <col min="10765" max="10768" width="9.44140625" style="46" customWidth="1"/>
    <col min="10769" max="11008" width="8" style="46"/>
    <col min="11009" max="11020" width="13.88671875" style="46" customWidth="1"/>
    <col min="11021" max="11024" width="9.44140625" style="46" customWidth="1"/>
    <col min="11025" max="11264" width="8" style="46"/>
    <col min="11265" max="11276" width="13.88671875" style="46" customWidth="1"/>
    <col min="11277" max="11280" width="9.44140625" style="46" customWidth="1"/>
    <col min="11281" max="11520" width="8" style="46"/>
    <col min="11521" max="11532" width="13.88671875" style="46" customWidth="1"/>
    <col min="11533" max="11536" width="9.44140625" style="46" customWidth="1"/>
    <col min="11537" max="11776" width="8" style="46"/>
    <col min="11777" max="11788" width="13.88671875" style="46" customWidth="1"/>
    <col min="11789" max="11792" width="9.44140625" style="46" customWidth="1"/>
    <col min="11793" max="12032" width="8" style="46"/>
    <col min="12033" max="12044" width="13.88671875" style="46" customWidth="1"/>
    <col min="12045" max="12048" width="9.44140625" style="46" customWidth="1"/>
    <col min="12049" max="12288" width="8" style="46"/>
    <col min="12289" max="12300" width="13.88671875" style="46" customWidth="1"/>
    <col min="12301" max="12304" width="9.44140625" style="46" customWidth="1"/>
    <col min="12305" max="12544" width="8" style="46"/>
    <col min="12545" max="12556" width="13.88671875" style="46" customWidth="1"/>
    <col min="12557" max="12560" width="9.44140625" style="46" customWidth="1"/>
    <col min="12561" max="12800" width="8" style="46"/>
    <col min="12801" max="12812" width="13.88671875" style="46" customWidth="1"/>
    <col min="12813" max="12816" width="9.44140625" style="46" customWidth="1"/>
    <col min="12817" max="13056" width="8" style="46"/>
    <col min="13057" max="13068" width="13.88671875" style="46" customWidth="1"/>
    <col min="13069" max="13072" width="9.44140625" style="46" customWidth="1"/>
    <col min="13073" max="13312" width="8" style="46"/>
    <col min="13313" max="13324" width="13.88671875" style="46" customWidth="1"/>
    <col min="13325" max="13328" width="9.44140625" style="46" customWidth="1"/>
    <col min="13329" max="13568" width="8" style="46"/>
    <col min="13569" max="13580" width="13.88671875" style="46" customWidth="1"/>
    <col min="13581" max="13584" width="9.44140625" style="46" customWidth="1"/>
    <col min="13585" max="13824" width="8" style="46"/>
    <col min="13825" max="13836" width="13.88671875" style="46" customWidth="1"/>
    <col min="13837" max="13840" width="9.44140625" style="46" customWidth="1"/>
    <col min="13841" max="14080" width="8" style="46"/>
    <col min="14081" max="14092" width="13.88671875" style="46" customWidth="1"/>
    <col min="14093" max="14096" width="9.44140625" style="46" customWidth="1"/>
    <col min="14097" max="14336" width="8" style="46"/>
    <col min="14337" max="14348" width="13.88671875" style="46" customWidth="1"/>
    <col min="14349" max="14352" width="9.44140625" style="46" customWidth="1"/>
    <col min="14353" max="14592" width="8" style="46"/>
    <col min="14593" max="14604" width="13.88671875" style="46" customWidth="1"/>
    <col min="14605" max="14608" width="9.44140625" style="46" customWidth="1"/>
    <col min="14609" max="14848" width="8" style="46"/>
    <col min="14849" max="14860" width="13.88671875" style="46" customWidth="1"/>
    <col min="14861" max="14864" width="9.44140625" style="46" customWidth="1"/>
    <col min="14865" max="15104" width="8" style="46"/>
    <col min="15105" max="15116" width="13.88671875" style="46" customWidth="1"/>
    <col min="15117" max="15120" width="9.44140625" style="46" customWidth="1"/>
    <col min="15121" max="15360" width="8" style="46"/>
    <col min="15361" max="15372" width="13.88671875" style="46" customWidth="1"/>
    <col min="15373" max="15376" width="9.44140625" style="46" customWidth="1"/>
    <col min="15377" max="15616" width="8" style="46"/>
    <col min="15617" max="15628" width="13.88671875" style="46" customWidth="1"/>
    <col min="15629" max="15632" width="9.44140625" style="46" customWidth="1"/>
    <col min="15633" max="15872" width="8" style="46"/>
    <col min="15873" max="15884" width="13.88671875" style="46" customWidth="1"/>
    <col min="15885" max="15888" width="9.44140625" style="46" customWidth="1"/>
    <col min="15889" max="16128" width="8" style="46"/>
    <col min="16129" max="16140" width="13.88671875" style="46" customWidth="1"/>
    <col min="16141" max="16144" width="9.44140625" style="46" customWidth="1"/>
    <col min="16145" max="16384" width="8" style="46"/>
  </cols>
  <sheetData>
    <row r="3" spans="1:8" ht="60" customHeight="1">
      <c r="A3" s="44" t="s">
        <v>369</v>
      </c>
      <c r="B3" s="45"/>
      <c r="C3" s="45"/>
      <c r="D3" s="45"/>
      <c r="E3" s="45"/>
      <c r="F3" s="45"/>
      <c r="G3" s="45"/>
      <c r="H3" s="45"/>
    </row>
    <row r="5" spans="1:8" ht="30" customHeight="1">
      <c r="A5" s="47" t="s">
        <v>370</v>
      </c>
      <c r="B5" s="45"/>
      <c r="C5" s="45"/>
      <c r="D5" s="45"/>
      <c r="E5" s="45"/>
      <c r="F5" s="45"/>
      <c r="G5" s="45"/>
      <c r="H5" s="45"/>
    </row>
    <row r="8" spans="1:8" ht="30" customHeight="1">
      <c r="G8" s="48"/>
    </row>
    <row r="9" spans="1:8" ht="30" customHeight="1">
      <c r="A9" s="47" t="s">
        <v>371</v>
      </c>
      <c r="B9" s="45"/>
      <c r="C9" s="45"/>
      <c r="D9" s="45"/>
      <c r="E9" s="45"/>
      <c r="F9" s="45"/>
      <c r="G9" s="45"/>
      <c r="H9" s="45"/>
    </row>
    <row r="10" spans="1:8" ht="30" customHeight="1">
      <c r="A10" s="49"/>
    </row>
    <row r="11" spans="1:8" ht="30" customHeight="1">
      <c r="A11" s="49"/>
      <c r="G11" s="48"/>
    </row>
    <row r="12" spans="1:8" ht="30" customHeight="1">
      <c r="A12" s="49"/>
    </row>
    <row r="13" spans="1:8" ht="30" customHeight="1">
      <c r="A13" s="50" t="s">
        <v>530</v>
      </c>
      <c r="B13" s="45"/>
      <c r="C13" s="45"/>
      <c r="D13" s="45"/>
      <c r="E13" s="45"/>
      <c r="F13" s="45"/>
      <c r="G13" s="45"/>
      <c r="H13" s="45"/>
    </row>
    <row r="18" spans="1:8" ht="60" customHeight="1">
      <c r="A18" s="44" t="s">
        <v>372</v>
      </c>
      <c r="B18" s="45"/>
      <c r="C18" s="45"/>
      <c r="D18" s="45"/>
      <c r="E18" s="45"/>
      <c r="F18" s="45"/>
      <c r="G18" s="45"/>
      <c r="H18" s="45"/>
    </row>
    <row r="20" spans="1:8" ht="30" customHeight="1">
      <c r="A20" s="47" t="s">
        <v>370</v>
      </c>
      <c r="B20" s="45"/>
      <c r="C20" s="45"/>
      <c r="D20" s="45"/>
      <c r="E20" s="45"/>
      <c r="F20" s="45"/>
      <c r="G20" s="45"/>
      <c r="H20" s="45"/>
    </row>
    <row r="24" spans="1:8" ht="30" customHeight="1">
      <c r="A24" s="47" t="s">
        <v>371</v>
      </c>
      <c r="B24" s="45"/>
      <c r="C24" s="45"/>
      <c r="D24" s="45"/>
      <c r="E24" s="45"/>
      <c r="F24" s="45"/>
      <c r="G24" s="51"/>
      <c r="H24" s="45"/>
    </row>
    <row r="25" spans="1:8" ht="30" customHeight="1">
      <c r="A25" s="49"/>
    </row>
    <row r="26" spans="1:8" ht="30" customHeight="1">
      <c r="A26" s="49"/>
    </row>
    <row r="27" spans="1:8" ht="30" customHeight="1">
      <c r="A27" s="49"/>
    </row>
    <row r="28" spans="1:8" ht="30" customHeight="1">
      <c r="A28" s="50" t="s">
        <v>530</v>
      </c>
      <c r="B28" s="45"/>
      <c r="C28" s="45"/>
      <c r="D28" s="45"/>
      <c r="E28" s="45"/>
      <c r="F28" s="45"/>
      <c r="G28" s="45"/>
      <c r="H28" s="45"/>
    </row>
    <row r="33" spans="1:8" ht="60" customHeight="1">
      <c r="A33" s="44" t="s">
        <v>373</v>
      </c>
      <c r="B33" s="45"/>
      <c r="C33" s="45"/>
      <c r="D33" s="45"/>
      <c r="E33" s="45"/>
      <c r="F33" s="45"/>
      <c r="G33" s="45"/>
      <c r="H33" s="45"/>
    </row>
    <row r="35" spans="1:8" ht="30" customHeight="1">
      <c r="A35" s="47" t="s">
        <v>370</v>
      </c>
      <c r="B35" s="45"/>
      <c r="C35" s="45"/>
      <c r="D35" s="45"/>
      <c r="E35" s="45"/>
      <c r="F35" s="45"/>
      <c r="G35" s="45"/>
      <c r="H35" s="45"/>
    </row>
    <row r="39" spans="1:8" ht="30" customHeight="1">
      <c r="A39" s="47" t="s">
        <v>371</v>
      </c>
      <c r="B39" s="45"/>
      <c r="C39" s="45"/>
      <c r="D39" s="45"/>
      <c r="E39" s="45"/>
      <c r="F39" s="45"/>
      <c r="G39" s="45"/>
      <c r="H39" s="45"/>
    </row>
    <row r="40" spans="1:8" ht="30" customHeight="1">
      <c r="A40" s="49"/>
    </row>
    <row r="41" spans="1:8" ht="30" customHeight="1">
      <c r="A41" s="49"/>
    </row>
    <row r="42" spans="1:8" ht="30" customHeight="1">
      <c r="A42" s="49"/>
    </row>
    <row r="43" spans="1:8" ht="30" customHeight="1">
      <c r="A43" s="50" t="s">
        <v>530</v>
      </c>
      <c r="B43" s="45"/>
      <c r="C43" s="45"/>
      <c r="D43" s="45"/>
      <c r="E43" s="45"/>
      <c r="F43" s="45"/>
      <c r="G43" s="45"/>
      <c r="H43" s="45"/>
    </row>
    <row r="48" spans="1:8" ht="60" customHeight="1">
      <c r="A48" s="44" t="s">
        <v>374</v>
      </c>
      <c r="B48" s="45"/>
      <c r="C48" s="45"/>
      <c r="D48" s="45"/>
      <c r="E48" s="45"/>
      <c r="F48" s="45"/>
      <c r="G48" s="45"/>
      <c r="H48" s="45"/>
    </row>
    <row r="50" spans="1:8" ht="30" customHeight="1">
      <c r="A50" s="47" t="s">
        <v>370</v>
      </c>
      <c r="B50" s="45"/>
      <c r="C50" s="45"/>
      <c r="D50" s="45"/>
      <c r="E50" s="45"/>
      <c r="F50" s="45"/>
      <c r="G50" s="45"/>
      <c r="H50" s="45"/>
    </row>
    <row r="54" spans="1:8" ht="30" customHeight="1">
      <c r="A54" s="47" t="s">
        <v>371</v>
      </c>
      <c r="B54" s="45"/>
      <c r="C54" s="45"/>
      <c r="D54" s="45"/>
      <c r="E54" s="45"/>
      <c r="F54" s="45"/>
      <c r="G54" s="45"/>
      <c r="H54" s="45"/>
    </row>
    <row r="55" spans="1:8" ht="30" customHeight="1">
      <c r="A55" s="49"/>
    </row>
    <row r="56" spans="1:8" ht="30" customHeight="1">
      <c r="A56" s="49"/>
    </row>
    <row r="57" spans="1:8" ht="30" customHeight="1">
      <c r="A57" s="49"/>
    </row>
    <row r="58" spans="1:8" ht="30" customHeight="1">
      <c r="A58" s="50" t="s">
        <v>530</v>
      </c>
      <c r="B58" s="45"/>
      <c r="C58" s="45"/>
      <c r="D58" s="45"/>
      <c r="E58" s="45"/>
      <c r="F58" s="45"/>
      <c r="G58" s="45"/>
      <c r="H58" s="45"/>
    </row>
    <row r="63" spans="1:8" ht="60" customHeight="1">
      <c r="A63" s="44" t="s">
        <v>375</v>
      </c>
      <c r="B63" s="45"/>
      <c r="C63" s="45"/>
      <c r="D63" s="45"/>
      <c r="E63" s="45"/>
      <c r="F63" s="45"/>
      <c r="G63" s="45"/>
      <c r="H63" s="45"/>
    </row>
    <row r="65" spans="1:8" ht="30" customHeight="1">
      <c r="A65" s="47" t="s">
        <v>370</v>
      </c>
      <c r="B65" s="45"/>
      <c r="C65" s="45"/>
      <c r="D65" s="45"/>
      <c r="E65" s="45"/>
      <c r="F65" s="45"/>
      <c r="G65" s="45"/>
      <c r="H65" s="45"/>
    </row>
    <row r="69" spans="1:8" ht="30" customHeight="1">
      <c r="A69" s="47" t="s">
        <v>371</v>
      </c>
      <c r="B69" s="45"/>
      <c r="C69" s="45"/>
      <c r="D69" s="45"/>
      <c r="E69" s="45"/>
      <c r="F69" s="45"/>
      <c r="G69" s="45"/>
      <c r="H69" s="45"/>
    </row>
    <row r="70" spans="1:8" ht="30" customHeight="1">
      <c r="A70" s="49"/>
    </row>
    <row r="71" spans="1:8" ht="30" customHeight="1">
      <c r="A71" s="49"/>
    </row>
    <row r="72" spans="1:8" ht="30" customHeight="1">
      <c r="A72" s="49"/>
    </row>
    <row r="73" spans="1:8" ht="30" customHeight="1">
      <c r="A73" s="50" t="s">
        <v>530</v>
      </c>
      <c r="B73" s="45"/>
      <c r="C73" s="45"/>
      <c r="D73" s="45"/>
      <c r="E73" s="45"/>
      <c r="F73" s="45"/>
      <c r="G73" s="45"/>
      <c r="H73" s="45"/>
    </row>
  </sheetData>
  <phoneticPr fontId="3" type="noConversion"/>
  <pageMargins left="0.59055118110236227" right="0" top="0.78740157480314965" bottom="0.59055118110236227" header="0.9055118110236221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9"/>
  <sheetViews>
    <sheetView tabSelected="1" view="pageBreakPreview" zoomScaleNormal="100" zoomScaleSheetLayoutView="100" workbookViewId="0">
      <selection activeCell="F4" sqref="F4"/>
    </sheetView>
  </sheetViews>
  <sheetFormatPr defaultRowHeight="15" customHeight="1"/>
  <cols>
    <col min="1" max="2" width="3.77734375" style="52" customWidth="1"/>
    <col min="3" max="3" width="20" style="52" customWidth="1"/>
    <col min="4" max="6" width="16.77734375" style="91" customWidth="1"/>
    <col min="7" max="7" width="20.33203125" style="52" customWidth="1"/>
    <col min="8" max="8" width="3.77734375" style="52" customWidth="1"/>
    <col min="9" max="9" width="9.77734375" style="52" customWidth="1"/>
    <col min="10" max="10" width="2.21875" style="52" customWidth="1"/>
    <col min="11" max="11" width="2.77734375" style="52" customWidth="1"/>
    <col min="12" max="258" width="8.88671875" style="52"/>
    <col min="259" max="260" width="3.77734375" style="52" customWidth="1"/>
    <col min="261" max="262" width="25.77734375" style="52" customWidth="1"/>
    <col min="263" max="263" width="28.77734375" style="52" customWidth="1"/>
    <col min="264" max="264" width="3.77734375" style="52" customWidth="1"/>
    <col min="265" max="265" width="9.77734375" style="52" customWidth="1"/>
    <col min="266" max="266" width="3.77734375" style="52" customWidth="1"/>
    <col min="267" max="267" width="9.77734375" style="52" customWidth="1"/>
    <col min="268" max="514" width="8.88671875" style="52"/>
    <col min="515" max="516" width="3.77734375" style="52" customWidth="1"/>
    <col min="517" max="518" width="25.77734375" style="52" customWidth="1"/>
    <col min="519" max="519" width="28.77734375" style="52" customWidth="1"/>
    <col min="520" max="520" width="3.77734375" style="52" customWidth="1"/>
    <col min="521" max="521" width="9.77734375" style="52" customWidth="1"/>
    <col min="522" max="522" width="3.77734375" style="52" customWidth="1"/>
    <col min="523" max="523" width="9.77734375" style="52" customWidth="1"/>
    <col min="524" max="770" width="8.88671875" style="52"/>
    <col min="771" max="772" width="3.77734375" style="52" customWidth="1"/>
    <col min="773" max="774" width="25.77734375" style="52" customWidth="1"/>
    <col min="775" max="775" width="28.77734375" style="52" customWidth="1"/>
    <col min="776" max="776" width="3.77734375" style="52" customWidth="1"/>
    <col min="777" max="777" width="9.77734375" style="52" customWidth="1"/>
    <col min="778" max="778" width="3.77734375" style="52" customWidth="1"/>
    <col min="779" max="779" width="9.77734375" style="52" customWidth="1"/>
    <col min="780" max="1026" width="8.88671875" style="52"/>
    <col min="1027" max="1028" width="3.77734375" style="52" customWidth="1"/>
    <col min="1029" max="1030" width="25.77734375" style="52" customWidth="1"/>
    <col min="1031" max="1031" width="28.77734375" style="52" customWidth="1"/>
    <col min="1032" max="1032" width="3.77734375" style="52" customWidth="1"/>
    <col min="1033" max="1033" width="9.77734375" style="52" customWidth="1"/>
    <col min="1034" max="1034" width="3.77734375" style="52" customWidth="1"/>
    <col min="1035" max="1035" width="9.77734375" style="52" customWidth="1"/>
    <col min="1036" max="1282" width="8.88671875" style="52"/>
    <col min="1283" max="1284" width="3.77734375" style="52" customWidth="1"/>
    <col min="1285" max="1286" width="25.77734375" style="52" customWidth="1"/>
    <col min="1287" max="1287" width="28.77734375" style="52" customWidth="1"/>
    <col min="1288" max="1288" width="3.77734375" style="52" customWidth="1"/>
    <col min="1289" max="1289" width="9.77734375" style="52" customWidth="1"/>
    <col min="1290" max="1290" width="3.77734375" style="52" customWidth="1"/>
    <col min="1291" max="1291" width="9.77734375" style="52" customWidth="1"/>
    <col min="1292" max="1538" width="8.88671875" style="52"/>
    <col min="1539" max="1540" width="3.77734375" style="52" customWidth="1"/>
    <col min="1541" max="1542" width="25.77734375" style="52" customWidth="1"/>
    <col min="1543" max="1543" width="28.77734375" style="52" customWidth="1"/>
    <col min="1544" max="1544" width="3.77734375" style="52" customWidth="1"/>
    <col min="1545" max="1545" width="9.77734375" style="52" customWidth="1"/>
    <col min="1546" max="1546" width="3.77734375" style="52" customWidth="1"/>
    <col min="1547" max="1547" width="9.77734375" style="52" customWidth="1"/>
    <col min="1548" max="1794" width="8.88671875" style="52"/>
    <col min="1795" max="1796" width="3.77734375" style="52" customWidth="1"/>
    <col min="1797" max="1798" width="25.77734375" style="52" customWidth="1"/>
    <col min="1799" max="1799" width="28.77734375" style="52" customWidth="1"/>
    <col min="1800" max="1800" width="3.77734375" style="52" customWidth="1"/>
    <col min="1801" max="1801" width="9.77734375" style="52" customWidth="1"/>
    <col min="1802" max="1802" width="3.77734375" style="52" customWidth="1"/>
    <col min="1803" max="1803" width="9.77734375" style="52" customWidth="1"/>
    <col min="1804" max="2050" width="8.88671875" style="52"/>
    <col min="2051" max="2052" width="3.77734375" style="52" customWidth="1"/>
    <col min="2053" max="2054" width="25.77734375" style="52" customWidth="1"/>
    <col min="2055" max="2055" width="28.77734375" style="52" customWidth="1"/>
    <col min="2056" max="2056" width="3.77734375" style="52" customWidth="1"/>
    <col min="2057" max="2057" width="9.77734375" style="52" customWidth="1"/>
    <col min="2058" max="2058" width="3.77734375" style="52" customWidth="1"/>
    <col min="2059" max="2059" width="9.77734375" style="52" customWidth="1"/>
    <col min="2060" max="2306" width="8.88671875" style="52"/>
    <col min="2307" max="2308" width="3.77734375" style="52" customWidth="1"/>
    <col min="2309" max="2310" width="25.77734375" style="52" customWidth="1"/>
    <col min="2311" max="2311" width="28.77734375" style="52" customWidth="1"/>
    <col min="2312" max="2312" width="3.77734375" style="52" customWidth="1"/>
    <col min="2313" max="2313" width="9.77734375" style="52" customWidth="1"/>
    <col min="2314" max="2314" width="3.77734375" style="52" customWidth="1"/>
    <col min="2315" max="2315" width="9.77734375" style="52" customWidth="1"/>
    <col min="2316" max="2562" width="8.88671875" style="52"/>
    <col min="2563" max="2564" width="3.77734375" style="52" customWidth="1"/>
    <col min="2565" max="2566" width="25.77734375" style="52" customWidth="1"/>
    <col min="2567" max="2567" width="28.77734375" style="52" customWidth="1"/>
    <col min="2568" max="2568" width="3.77734375" style="52" customWidth="1"/>
    <col min="2569" max="2569" width="9.77734375" style="52" customWidth="1"/>
    <col min="2570" max="2570" width="3.77734375" style="52" customWidth="1"/>
    <col min="2571" max="2571" width="9.77734375" style="52" customWidth="1"/>
    <col min="2572" max="2818" width="8.88671875" style="52"/>
    <col min="2819" max="2820" width="3.77734375" style="52" customWidth="1"/>
    <col min="2821" max="2822" width="25.77734375" style="52" customWidth="1"/>
    <col min="2823" max="2823" width="28.77734375" style="52" customWidth="1"/>
    <col min="2824" max="2824" width="3.77734375" style="52" customWidth="1"/>
    <col min="2825" max="2825" width="9.77734375" style="52" customWidth="1"/>
    <col min="2826" max="2826" width="3.77734375" style="52" customWidth="1"/>
    <col min="2827" max="2827" width="9.77734375" style="52" customWidth="1"/>
    <col min="2828" max="3074" width="8.88671875" style="52"/>
    <col min="3075" max="3076" width="3.77734375" style="52" customWidth="1"/>
    <col min="3077" max="3078" width="25.77734375" style="52" customWidth="1"/>
    <col min="3079" max="3079" width="28.77734375" style="52" customWidth="1"/>
    <col min="3080" max="3080" width="3.77734375" style="52" customWidth="1"/>
    <col min="3081" max="3081" width="9.77734375" style="52" customWidth="1"/>
    <col min="3082" max="3082" width="3.77734375" style="52" customWidth="1"/>
    <col min="3083" max="3083" width="9.77734375" style="52" customWidth="1"/>
    <col min="3084" max="3330" width="8.88671875" style="52"/>
    <col min="3331" max="3332" width="3.77734375" style="52" customWidth="1"/>
    <col min="3333" max="3334" width="25.77734375" style="52" customWidth="1"/>
    <col min="3335" max="3335" width="28.77734375" style="52" customWidth="1"/>
    <col min="3336" max="3336" width="3.77734375" style="52" customWidth="1"/>
    <col min="3337" max="3337" width="9.77734375" style="52" customWidth="1"/>
    <col min="3338" max="3338" width="3.77734375" style="52" customWidth="1"/>
    <col min="3339" max="3339" width="9.77734375" style="52" customWidth="1"/>
    <col min="3340" max="3586" width="8.88671875" style="52"/>
    <col min="3587" max="3588" width="3.77734375" style="52" customWidth="1"/>
    <col min="3589" max="3590" width="25.77734375" style="52" customWidth="1"/>
    <col min="3591" max="3591" width="28.77734375" style="52" customWidth="1"/>
    <col min="3592" max="3592" width="3.77734375" style="52" customWidth="1"/>
    <col min="3593" max="3593" width="9.77734375" style="52" customWidth="1"/>
    <col min="3594" max="3594" width="3.77734375" style="52" customWidth="1"/>
    <col min="3595" max="3595" width="9.77734375" style="52" customWidth="1"/>
    <col min="3596" max="3842" width="8.88671875" style="52"/>
    <col min="3843" max="3844" width="3.77734375" style="52" customWidth="1"/>
    <col min="3845" max="3846" width="25.77734375" style="52" customWidth="1"/>
    <col min="3847" max="3847" width="28.77734375" style="52" customWidth="1"/>
    <col min="3848" max="3848" width="3.77734375" style="52" customWidth="1"/>
    <col min="3849" max="3849" width="9.77734375" style="52" customWidth="1"/>
    <col min="3850" max="3850" width="3.77734375" style="52" customWidth="1"/>
    <col min="3851" max="3851" width="9.77734375" style="52" customWidth="1"/>
    <col min="3852" max="4098" width="8.88671875" style="52"/>
    <col min="4099" max="4100" width="3.77734375" style="52" customWidth="1"/>
    <col min="4101" max="4102" width="25.77734375" style="52" customWidth="1"/>
    <col min="4103" max="4103" width="28.77734375" style="52" customWidth="1"/>
    <col min="4104" max="4104" width="3.77734375" style="52" customWidth="1"/>
    <col min="4105" max="4105" width="9.77734375" style="52" customWidth="1"/>
    <col min="4106" max="4106" width="3.77734375" style="52" customWidth="1"/>
    <col min="4107" max="4107" width="9.77734375" style="52" customWidth="1"/>
    <col min="4108" max="4354" width="8.88671875" style="52"/>
    <col min="4355" max="4356" width="3.77734375" style="52" customWidth="1"/>
    <col min="4357" max="4358" width="25.77734375" style="52" customWidth="1"/>
    <col min="4359" max="4359" width="28.77734375" style="52" customWidth="1"/>
    <col min="4360" max="4360" width="3.77734375" style="52" customWidth="1"/>
    <col min="4361" max="4361" width="9.77734375" style="52" customWidth="1"/>
    <col min="4362" max="4362" width="3.77734375" style="52" customWidth="1"/>
    <col min="4363" max="4363" width="9.77734375" style="52" customWidth="1"/>
    <col min="4364" max="4610" width="8.88671875" style="52"/>
    <col min="4611" max="4612" width="3.77734375" style="52" customWidth="1"/>
    <col min="4613" max="4614" width="25.77734375" style="52" customWidth="1"/>
    <col min="4615" max="4615" width="28.77734375" style="52" customWidth="1"/>
    <col min="4616" max="4616" width="3.77734375" style="52" customWidth="1"/>
    <col min="4617" max="4617" width="9.77734375" style="52" customWidth="1"/>
    <col min="4618" max="4618" width="3.77734375" style="52" customWidth="1"/>
    <col min="4619" max="4619" width="9.77734375" style="52" customWidth="1"/>
    <col min="4620" max="4866" width="8.88671875" style="52"/>
    <col min="4867" max="4868" width="3.77734375" style="52" customWidth="1"/>
    <col min="4869" max="4870" width="25.77734375" style="52" customWidth="1"/>
    <col min="4871" max="4871" width="28.77734375" style="52" customWidth="1"/>
    <col min="4872" max="4872" width="3.77734375" style="52" customWidth="1"/>
    <col min="4873" max="4873" width="9.77734375" style="52" customWidth="1"/>
    <col min="4874" max="4874" width="3.77734375" style="52" customWidth="1"/>
    <col min="4875" max="4875" width="9.77734375" style="52" customWidth="1"/>
    <col min="4876" max="5122" width="8.88671875" style="52"/>
    <col min="5123" max="5124" width="3.77734375" style="52" customWidth="1"/>
    <col min="5125" max="5126" width="25.77734375" style="52" customWidth="1"/>
    <col min="5127" max="5127" width="28.77734375" style="52" customWidth="1"/>
    <col min="5128" max="5128" width="3.77734375" style="52" customWidth="1"/>
    <col min="5129" max="5129" width="9.77734375" style="52" customWidth="1"/>
    <col min="5130" max="5130" width="3.77734375" style="52" customWidth="1"/>
    <col min="5131" max="5131" width="9.77734375" style="52" customWidth="1"/>
    <col min="5132" max="5378" width="8.88671875" style="52"/>
    <col min="5379" max="5380" width="3.77734375" style="52" customWidth="1"/>
    <col min="5381" max="5382" width="25.77734375" style="52" customWidth="1"/>
    <col min="5383" max="5383" width="28.77734375" style="52" customWidth="1"/>
    <col min="5384" max="5384" width="3.77734375" style="52" customWidth="1"/>
    <col min="5385" max="5385" width="9.77734375" style="52" customWidth="1"/>
    <col min="5386" max="5386" width="3.77734375" style="52" customWidth="1"/>
    <col min="5387" max="5387" width="9.77734375" style="52" customWidth="1"/>
    <col min="5388" max="5634" width="8.88671875" style="52"/>
    <col min="5635" max="5636" width="3.77734375" style="52" customWidth="1"/>
    <col min="5637" max="5638" width="25.77734375" style="52" customWidth="1"/>
    <col min="5639" max="5639" width="28.77734375" style="52" customWidth="1"/>
    <col min="5640" max="5640" width="3.77734375" style="52" customWidth="1"/>
    <col min="5641" max="5641" width="9.77734375" style="52" customWidth="1"/>
    <col min="5642" max="5642" width="3.77734375" style="52" customWidth="1"/>
    <col min="5643" max="5643" width="9.77734375" style="52" customWidth="1"/>
    <col min="5644" max="5890" width="8.88671875" style="52"/>
    <col min="5891" max="5892" width="3.77734375" style="52" customWidth="1"/>
    <col min="5893" max="5894" width="25.77734375" style="52" customWidth="1"/>
    <col min="5895" max="5895" width="28.77734375" style="52" customWidth="1"/>
    <col min="5896" max="5896" width="3.77734375" style="52" customWidth="1"/>
    <col min="5897" max="5897" width="9.77734375" style="52" customWidth="1"/>
    <col min="5898" max="5898" width="3.77734375" style="52" customWidth="1"/>
    <col min="5899" max="5899" width="9.77734375" style="52" customWidth="1"/>
    <col min="5900" max="6146" width="8.88671875" style="52"/>
    <col min="6147" max="6148" width="3.77734375" style="52" customWidth="1"/>
    <col min="6149" max="6150" width="25.77734375" style="52" customWidth="1"/>
    <col min="6151" max="6151" width="28.77734375" style="52" customWidth="1"/>
    <col min="6152" max="6152" width="3.77734375" style="52" customWidth="1"/>
    <col min="6153" max="6153" width="9.77734375" style="52" customWidth="1"/>
    <col min="6154" max="6154" width="3.77734375" style="52" customWidth="1"/>
    <col min="6155" max="6155" width="9.77734375" style="52" customWidth="1"/>
    <col min="6156" max="6402" width="8.88671875" style="52"/>
    <col min="6403" max="6404" width="3.77734375" style="52" customWidth="1"/>
    <col min="6405" max="6406" width="25.77734375" style="52" customWidth="1"/>
    <col min="6407" max="6407" width="28.77734375" style="52" customWidth="1"/>
    <col min="6408" max="6408" width="3.77734375" style="52" customWidth="1"/>
    <col min="6409" max="6409" width="9.77734375" style="52" customWidth="1"/>
    <col min="6410" max="6410" width="3.77734375" style="52" customWidth="1"/>
    <col min="6411" max="6411" width="9.77734375" style="52" customWidth="1"/>
    <col min="6412" max="6658" width="8.88671875" style="52"/>
    <col min="6659" max="6660" width="3.77734375" style="52" customWidth="1"/>
    <col min="6661" max="6662" width="25.77734375" style="52" customWidth="1"/>
    <col min="6663" max="6663" width="28.77734375" style="52" customWidth="1"/>
    <col min="6664" max="6664" width="3.77734375" style="52" customWidth="1"/>
    <col min="6665" max="6665" width="9.77734375" style="52" customWidth="1"/>
    <col min="6666" max="6666" width="3.77734375" style="52" customWidth="1"/>
    <col min="6667" max="6667" width="9.77734375" style="52" customWidth="1"/>
    <col min="6668" max="6914" width="8.88671875" style="52"/>
    <col min="6915" max="6916" width="3.77734375" style="52" customWidth="1"/>
    <col min="6917" max="6918" width="25.77734375" style="52" customWidth="1"/>
    <col min="6919" max="6919" width="28.77734375" style="52" customWidth="1"/>
    <col min="6920" max="6920" width="3.77734375" style="52" customWidth="1"/>
    <col min="6921" max="6921" width="9.77734375" style="52" customWidth="1"/>
    <col min="6922" max="6922" width="3.77734375" style="52" customWidth="1"/>
    <col min="6923" max="6923" width="9.77734375" style="52" customWidth="1"/>
    <col min="6924" max="7170" width="8.88671875" style="52"/>
    <col min="7171" max="7172" width="3.77734375" style="52" customWidth="1"/>
    <col min="7173" max="7174" width="25.77734375" style="52" customWidth="1"/>
    <col min="7175" max="7175" width="28.77734375" style="52" customWidth="1"/>
    <col min="7176" max="7176" width="3.77734375" style="52" customWidth="1"/>
    <col min="7177" max="7177" width="9.77734375" style="52" customWidth="1"/>
    <col min="7178" max="7178" width="3.77734375" style="52" customWidth="1"/>
    <col min="7179" max="7179" width="9.77734375" style="52" customWidth="1"/>
    <col min="7180" max="7426" width="8.88671875" style="52"/>
    <col min="7427" max="7428" width="3.77734375" style="52" customWidth="1"/>
    <col min="7429" max="7430" width="25.77734375" style="52" customWidth="1"/>
    <col min="7431" max="7431" width="28.77734375" style="52" customWidth="1"/>
    <col min="7432" max="7432" width="3.77734375" style="52" customWidth="1"/>
    <col min="7433" max="7433" width="9.77734375" style="52" customWidth="1"/>
    <col min="7434" max="7434" width="3.77734375" style="52" customWidth="1"/>
    <col min="7435" max="7435" width="9.77734375" style="52" customWidth="1"/>
    <col min="7436" max="7682" width="8.88671875" style="52"/>
    <col min="7683" max="7684" width="3.77734375" style="52" customWidth="1"/>
    <col min="7685" max="7686" width="25.77734375" style="52" customWidth="1"/>
    <col min="7687" max="7687" width="28.77734375" style="52" customWidth="1"/>
    <col min="7688" max="7688" width="3.77734375" style="52" customWidth="1"/>
    <col min="7689" max="7689" width="9.77734375" style="52" customWidth="1"/>
    <col min="7690" max="7690" width="3.77734375" style="52" customWidth="1"/>
    <col min="7691" max="7691" width="9.77734375" style="52" customWidth="1"/>
    <col min="7692" max="7938" width="8.88671875" style="52"/>
    <col min="7939" max="7940" width="3.77734375" style="52" customWidth="1"/>
    <col min="7941" max="7942" width="25.77734375" style="52" customWidth="1"/>
    <col min="7943" max="7943" width="28.77734375" style="52" customWidth="1"/>
    <col min="7944" max="7944" width="3.77734375" style="52" customWidth="1"/>
    <col min="7945" max="7945" width="9.77734375" style="52" customWidth="1"/>
    <col min="7946" max="7946" width="3.77734375" style="52" customWidth="1"/>
    <col min="7947" max="7947" width="9.77734375" style="52" customWidth="1"/>
    <col min="7948" max="8194" width="8.88671875" style="52"/>
    <col min="8195" max="8196" width="3.77734375" style="52" customWidth="1"/>
    <col min="8197" max="8198" width="25.77734375" style="52" customWidth="1"/>
    <col min="8199" max="8199" width="28.77734375" style="52" customWidth="1"/>
    <col min="8200" max="8200" width="3.77734375" style="52" customWidth="1"/>
    <col min="8201" max="8201" width="9.77734375" style="52" customWidth="1"/>
    <col min="8202" max="8202" width="3.77734375" style="52" customWidth="1"/>
    <col min="8203" max="8203" width="9.77734375" style="52" customWidth="1"/>
    <col min="8204" max="8450" width="8.88671875" style="52"/>
    <col min="8451" max="8452" width="3.77734375" style="52" customWidth="1"/>
    <col min="8453" max="8454" width="25.77734375" style="52" customWidth="1"/>
    <col min="8455" max="8455" width="28.77734375" style="52" customWidth="1"/>
    <col min="8456" max="8456" width="3.77734375" style="52" customWidth="1"/>
    <col min="8457" max="8457" width="9.77734375" style="52" customWidth="1"/>
    <col min="8458" max="8458" width="3.77734375" style="52" customWidth="1"/>
    <col min="8459" max="8459" width="9.77734375" style="52" customWidth="1"/>
    <col min="8460" max="8706" width="8.88671875" style="52"/>
    <col min="8707" max="8708" width="3.77734375" style="52" customWidth="1"/>
    <col min="8709" max="8710" width="25.77734375" style="52" customWidth="1"/>
    <col min="8711" max="8711" width="28.77734375" style="52" customWidth="1"/>
    <col min="8712" max="8712" width="3.77734375" style="52" customWidth="1"/>
    <col min="8713" max="8713" width="9.77734375" style="52" customWidth="1"/>
    <col min="8714" max="8714" width="3.77734375" style="52" customWidth="1"/>
    <col min="8715" max="8715" width="9.77734375" style="52" customWidth="1"/>
    <col min="8716" max="8962" width="8.88671875" style="52"/>
    <col min="8963" max="8964" width="3.77734375" style="52" customWidth="1"/>
    <col min="8965" max="8966" width="25.77734375" style="52" customWidth="1"/>
    <col min="8967" max="8967" width="28.77734375" style="52" customWidth="1"/>
    <col min="8968" max="8968" width="3.77734375" style="52" customWidth="1"/>
    <col min="8969" max="8969" width="9.77734375" style="52" customWidth="1"/>
    <col min="8970" max="8970" width="3.77734375" style="52" customWidth="1"/>
    <col min="8971" max="8971" width="9.77734375" style="52" customWidth="1"/>
    <col min="8972" max="9218" width="8.88671875" style="52"/>
    <col min="9219" max="9220" width="3.77734375" style="52" customWidth="1"/>
    <col min="9221" max="9222" width="25.77734375" style="52" customWidth="1"/>
    <col min="9223" max="9223" width="28.77734375" style="52" customWidth="1"/>
    <col min="9224" max="9224" width="3.77734375" style="52" customWidth="1"/>
    <col min="9225" max="9225" width="9.77734375" style="52" customWidth="1"/>
    <col min="9226" max="9226" width="3.77734375" style="52" customWidth="1"/>
    <col min="9227" max="9227" width="9.77734375" style="52" customWidth="1"/>
    <col min="9228" max="9474" width="8.88671875" style="52"/>
    <col min="9475" max="9476" width="3.77734375" style="52" customWidth="1"/>
    <col min="9477" max="9478" width="25.77734375" style="52" customWidth="1"/>
    <col min="9479" max="9479" width="28.77734375" style="52" customWidth="1"/>
    <col min="9480" max="9480" width="3.77734375" style="52" customWidth="1"/>
    <col min="9481" max="9481" width="9.77734375" style="52" customWidth="1"/>
    <col min="9482" max="9482" width="3.77734375" style="52" customWidth="1"/>
    <col min="9483" max="9483" width="9.77734375" style="52" customWidth="1"/>
    <col min="9484" max="9730" width="8.88671875" style="52"/>
    <col min="9731" max="9732" width="3.77734375" style="52" customWidth="1"/>
    <col min="9733" max="9734" width="25.77734375" style="52" customWidth="1"/>
    <col min="9735" max="9735" width="28.77734375" style="52" customWidth="1"/>
    <col min="9736" max="9736" width="3.77734375" style="52" customWidth="1"/>
    <col min="9737" max="9737" width="9.77734375" style="52" customWidth="1"/>
    <col min="9738" max="9738" width="3.77734375" style="52" customWidth="1"/>
    <col min="9739" max="9739" width="9.77734375" style="52" customWidth="1"/>
    <col min="9740" max="9986" width="8.88671875" style="52"/>
    <col min="9987" max="9988" width="3.77734375" style="52" customWidth="1"/>
    <col min="9989" max="9990" width="25.77734375" style="52" customWidth="1"/>
    <col min="9991" max="9991" width="28.77734375" style="52" customWidth="1"/>
    <col min="9992" max="9992" width="3.77734375" style="52" customWidth="1"/>
    <col min="9993" max="9993" width="9.77734375" style="52" customWidth="1"/>
    <col min="9994" max="9994" width="3.77734375" style="52" customWidth="1"/>
    <col min="9995" max="9995" width="9.77734375" style="52" customWidth="1"/>
    <col min="9996" max="10242" width="8.88671875" style="52"/>
    <col min="10243" max="10244" width="3.77734375" style="52" customWidth="1"/>
    <col min="10245" max="10246" width="25.77734375" style="52" customWidth="1"/>
    <col min="10247" max="10247" width="28.77734375" style="52" customWidth="1"/>
    <col min="10248" max="10248" width="3.77734375" style="52" customWidth="1"/>
    <col min="10249" max="10249" width="9.77734375" style="52" customWidth="1"/>
    <col min="10250" max="10250" width="3.77734375" style="52" customWidth="1"/>
    <col min="10251" max="10251" width="9.77734375" style="52" customWidth="1"/>
    <col min="10252" max="10498" width="8.88671875" style="52"/>
    <col min="10499" max="10500" width="3.77734375" style="52" customWidth="1"/>
    <col min="10501" max="10502" width="25.77734375" style="52" customWidth="1"/>
    <col min="10503" max="10503" width="28.77734375" style="52" customWidth="1"/>
    <col min="10504" max="10504" width="3.77734375" style="52" customWidth="1"/>
    <col min="10505" max="10505" width="9.77734375" style="52" customWidth="1"/>
    <col min="10506" max="10506" width="3.77734375" style="52" customWidth="1"/>
    <col min="10507" max="10507" width="9.77734375" style="52" customWidth="1"/>
    <col min="10508" max="10754" width="8.88671875" style="52"/>
    <col min="10755" max="10756" width="3.77734375" style="52" customWidth="1"/>
    <col min="10757" max="10758" width="25.77734375" style="52" customWidth="1"/>
    <col min="10759" max="10759" width="28.77734375" style="52" customWidth="1"/>
    <col min="10760" max="10760" width="3.77734375" style="52" customWidth="1"/>
    <col min="10761" max="10761" width="9.77734375" style="52" customWidth="1"/>
    <col min="10762" max="10762" width="3.77734375" style="52" customWidth="1"/>
    <col min="10763" max="10763" width="9.77734375" style="52" customWidth="1"/>
    <col min="10764" max="11010" width="8.88671875" style="52"/>
    <col min="11011" max="11012" width="3.77734375" style="52" customWidth="1"/>
    <col min="11013" max="11014" width="25.77734375" style="52" customWidth="1"/>
    <col min="11015" max="11015" width="28.77734375" style="52" customWidth="1"/>
    <col min="11016" max="11016" width="3.77734375" style="52" customWidth="1"/>
    <col min="11017" max="11017" width="9.77734375" style="52" customWidth="1"/>
    <col min="11018" max="11018" width="3.77734375" style="52" customWidth="1"/>
    <col min="11019" max="11019" width="9.77734375" style="52" customWidth="1"/>
    <col min="11020" max="11266" width="8.88671875" style="52"/>
    <col min="11267" max="11268" width="3.77734375" style="52" customWidth="1"/>
    <col min="11269" max="11270" width="25.77734375" style="52" customWidth="1"/>
    <col min="11271" max="11271" width="28.77734375" style="52" customWidth="1"/>
    <col min="11272" max="11272" width="3.77734375" style="52" customWidth="1"/>
    <col min="11273" max="11273" width="9.77734375" style="52" customWidth="1"/>
    <col min="11274" max="11274" width="3.77734375" style="52" customWidth="1"/>
    <col min="11275" max="11275" width="9.77734375" style="52" customWidth="1"/>
    <col min="11276" max="11522" width="8.88671875" style="52"/>
    <col min="11523" max="11524" width="3.77734375" style="52" customWidth="1"/>
    <col min="11525" max="11526" width="25.77734375" style="52" customWidth="1"/>
    <col min="11527" max="11527" width="28.77734375" style="52" customWidth="1"/>
    <col min="11528" max="11528" width="3.77734375" style="52" customWidth="1"/>
    <col min="11529" max="11529" width="9.77734375" style="52" customWidth="1"/>
    <col min="11530" max="11530" width="3.77734375" style="52" customWidth="1"/>
    <col min="11531" max="11531" width="9.77734375" style="52" customWidth="1"/>
    <col min="11532" max="11778" width="8.88671875" style="52"/>
    <col min="11779" max="11780" width="3.77734375" style="52" customWidth="1"/>
    <col min="11781" max="11782" width="25.77734375" style="52" customWidth="1"/>
    <col min="11783" max="11783" width="28.77734375" style="52" customWidth="1"/>
    <col min="11784" max="11784" width="3.77734375" style="52" customWidth="1"/>
    <col min="11785" max="11785" width="9.77734375" style="52" customWidth="1"/>
    <col min="11786" max="11786" width="3.77734375" style="52" customWidth="1"/>
    <col min="11787" max="11787" width="9.77734375" style="52" customWidth="1"/>
    <col min="11788" max="12034" width="8.88671875" style="52"/>
    <col min="12035" max="12036" width="3.77734375" style="52" customWidth="1"/>
    <col min="12037" max="12038" width="25.77734375" style="52" customWidth="1"/>
    <col min="12039" max="12039" width="28.77734375" style="52" customWidth="1"/>
    <col min="12040" max="12040" width="3.77734375" style="52" customWidth="1"/>
    <col min="12041" max="12041" width="9.77734375" style="52" customWidth="1"/>
    <col min="12042" max="12042" width="3.77734375" style="52" customWidth="1"/>
    <col min="12043" max="12043" width="9.77734375" style="52" customWidth="1"/>
    <col min="12044" max="12290" width="8.88671875" style="52"/>
    <col min="12291" max="12292" width="3.77734375" style="52" customWidth="1"/>
    <col min="12293" max="12294" width="25.77734375" style="52" customWidth="1"/>
    <col min="12295" max="12295" width="28.77734375" style="52" customWidth="1"/>
    <col min="12296" max="12296" width="3.77734375" style="52" customWidth="1"/>
    <col min="12297" max="12297" width="9.77734375" style="52" customWidth="1"/>
    <col min="12298" max="12298" width="3.77734375" style="52" customWidth="1"/>
    <col min="12299" max="12299" width="9.77734375" style="52" customWidth="1"/>
    <col min="12300" max="12546" width="8.88671875" style="52"/>
    <col min="12547" max="12548" width="3.77734375" style="52" customWidth="1"/>
    <col min="12549" max="12550" width="25.77734375" style="52" customWidth="1"/>
    <col min="12551" max="12551" width="28.77734375" style="52" customWidth="1"/>
    <col min="12552" max="12552" width="3.77734375" style="52" customWidth="1"/>
    <col min="12553" max="12553" width="9.77734375" style="52" customWidth="1"/>
    <col min="12554" max="12554" width="3.77734375" style="52" customWidth="1"/>
    <col min="12555" max="12555" width="9.77734375" style="52" customWidth="1"/>
    <col min="12556" max="12802" width="8.88671875" style="52"/>
    <col min="12803" max="12804" width="3.77734375" style="52" customWidth="1"/>
    <col min="12805" max="12806" width="25.77734375" style="52" customWidth="1"/>
    <col min="12807" max="12807" width="28.77734375" style="52" customWidth="1"/>
    <col min="12808" max="12808" width="3.77734375" style="52" customWidth="1"/>
    <col min="12809" max="12809" width="9.77734375" style="52" customWidth="1"/>
    <col min="12810" max="12810" width="3.77734375" style="52" customWidth="1"/>
    <col min="12811" max="12811" width="9.77734375" style="52" customWidth="1"/>
    <col min="12812" max="13058" width="8.88671875" style="52"/>
    <col min="13059" max="13060" width="3.77734375" style="52" customWidth="1"/>
    <col min="13061" max="13062" width="25.77734375" style="52" customWidth="1"/>
    <col min="13063" max="13063" width="28.77734375" style="52" customWidth="1"/>
    <col min="13064" max="13064" width="3.77734375" style="52" customWidth="1"/>
    <col min="13065" max="13065" width="9.77734375" style="52" customWidth="1"/>
    <col min="13066" max="13066" width="3.77734375" style="52" customWidth="1"/>
    <col min="13067" max="13067" width="9.77734375" style="52" customWidth="1"/>
    <col min="13068" max="13314" width="8.88671875" style="52"/>
    <col min="13315" max="13316" width="3.77734375" style="52" customWidth="1"/>
    <col min="13317" max="13318" width="25.77734375" style="52" customWidth="1"/>
    <col min="13319" max="13319" width="28.77734375" style="52" customWidth="1"/>
    <col min="13320" max="13320" width="3.77734375" style="52" customWidth="1"/>
    <col min="13321" max="13321" width="9.77734375" style="52" customWidth="1"/>
    <col min="13322" max="13322" width="3.77734375" style="52" customWidth="1"/>
    <col min="13323" max="13323" width="9.77734375" style="52" customWidth="1"/>
    <col min="13324" max="13570" width="8.88671875" style="52"/>
    <col min="13571" max="13572" width="3.77734375" style="52" customWidth="1"/>
    <col min="13573" max="13574" width="25.77734375" style="52" customWidth="1"/>
    <col min="13575" max="13575" width="28.77734375" style="52" customWidth="1"/>
    <col min="13576" max="13576" width="3.77734375" style="52" customWidth="1"/>
    <col min="13577" max="13577" width="9.77734375" style="52" customWidth="1"/>
    <col min="13578" max="13578" width="3.77734375" style="52" customWidth="1"/>
    <col min="13579" max="13579" width="9.77734375" style="52" customWidth="1"/>
    <col min="13580" max="13826" width="8.88671875" style="52"/>
    <col min="13827" max="13828" width="3.77734375" style="52" customWidth="1"/>
    <col min="13829" max="13830" width="25.77734375" style="52" customWidth="1"/>
    <col min="13831" max="13831" width="28.77734375" style="52" customWidth="1"/>
    <col min="13832" max="13832" width="3.77734375" style="52" customWidth="1"/>
    <col min="13833" max="13833" width="9.77734375" style="52" customWidth="1"/>
    <col min="13834" max="13834" width="3.77734375" style="52" customWidth="1"/>
    <col min="13835" max="13835" width="9.77734375" style="52" customWidth="1"/>
    <col min="13836" max="14082" width="8.88671875" style="52"/>
    <col min="14083" max="14084" width="3.77734375" style="52" customWidth="1"/>
    <col min="14085" max="14086" width="25.77734375" style="52" customWidth="1"/>
    <col min="14087" max="14087" width="28.77734375" style="52" customWidth="1"/>
    <col min="14088" max="14088" width="3.77734375" style="52" customWidth="1"/>
    <col min="14089" max="14089" width="9.77734375" style="52" customWidth="1"/>
    <col min="14090" max="14090" width="3.77734375" style="52" customWidth="1"/>
    <col min="14091" max="14091" width="9.77734375" style="52" customWidth="1"/>
    <col min="14092" max="14338" width="8.88671875" style="52"/>
    <col min="14339" max="14340" width="3.77734375" style="52" customWidth="1"/>
    <col min="14341" max="14342" width="25.77734375" style="52" customWidth="1"/>
    <col min="14343" max="14343" width="28.77734375" style="52" customWidth="1"/>
    <col min="14344" max="14344" width="3.77734375" style="52" customWidth="1"/>
    <col min="14345" max="14345" width="9.77734375" style="52" customWidth="1"/>
    <col min="14346" max="14346" width="3.77734375" style="52" customWidth="1"/>
    <col min="14347" max="14347" width="9.77734375" style="52" customWidth="1"/>
    <col min="14348" max="14594" width="8.88671875" style="52"/>
    <col min="14595" max="14596" width="3.77734375" style="52" customWidth="1"/>
    <col min="14597" max="14598" width="25.77734375" style="52" customWidth="1"/>
    <col min="14599" max="14599" width="28.77734375" style="52" customWidth="1"/>
    <col min="14600" max="14600" width="3.77734375" style="52" customWidth="1"/>
    <col min="14601" max="14601" width="9.77734375" style="52" customWidth="1"/>
    <col min="14602" max="14602" width="3.77734375" style="52" customWidth="1"/>
    <col min="14603" max="14603" width="9.77734375" style="52" customWidth="1"/>
    <col min="14604" max="14850" width="8.88671875" style="52"/>
    <col min="14851" max="14852" width="3.77734375" style="52" customWidth="1"/>
    <col min="14853" max="14854" width="25.77734375" style="52" customWidth="1"/>
    <col min="14855" max="14855" width="28.77734375" style="52" customWidth="1"/>
    <col min="14856" max="14856" width="3.77734375" style="52" customWidth="1"/>
    <col min="14857" max="14857" width="9.77734375" style="52" customWidth="1"/>
    <col min="14858" max="14858" width="3.77734375" style="52" customWidth="1"/>
    <col min="14859" max="14859" width="9.77734375" style="52" customWidth="1"/>
    <col min="14860" max="15106" width="8.88671875" style="52"/>
    <col min="15107" max="15108" width="3.77734375" style="52" customWidth="1"/>
    <col min="15109" max="15110" width="25.77734375" style="52" customWidth="1"/>
    <col min="15111" max="15111" width="28.77734375" style="52" customWidth="1"/>
    <col min="15112" max="15112" width="3.77734375" style="52" customWidth="1"/>
    <col min="15113" max="15113" width="9.77734375" style="52" customWidth="1"/>
    <col min="15114" max="15114" width="3.77734375" style="52" customWidth="1"/>
    <col min="15115" max="15115" width="9.77734375" style="52" customWidth="1"/>
    <col min="15116" max="15362" width="8.88671875" style="52"/>
    <col min="15363" max="15364" width="3.77734375" style="52" customWidth="1"/>
    <col min="15365" max="15366" width="25.77734375" style="52" customWidth="1"/>
    <col min="15367" max="15367" width="28.77734375" style="52" customWidth="1"/>
    <col min="15368" max="15368" width="3.77734375" style="52" customWidth="1"/>
    <col min="15369" max="15369" width="9.77734375" style="52" customWidth="1"/>
    <col min="15370" max="15370" width="3.77734375" style="52" customWidth="1"/>
    <col min="15371" max="15371" width="9.77734375" style="52" customWidth="1"/>
    <col min="15372" max="15618" width="8.88671875" style="52"/>
    <col min="15619" max="15620" width="3.77734375" style="52" customWidth="1"/>
    <col min="15621" max="15622" width="25.77734375" style="52" customWidth="1"/>
    <col min="15623" max="15623" width="28.77734375" style="52" customWidth="1"/>
    <col min="15624" max="15624" width="3.77734375" style="52" customWidth="1"/>
    <col min="15625" max="15625" width="9.77734375" style="52" customWidth="1"/>
    <col min="15626" max="15626" width="3.77734375" style="52" customWidth="1"/>
    <col min="15627" max="15627" width="9.77734375" style="52" customWidth="1"/>
    <col min="15628" max="15874" width="8.88671875" style="52"/>
    <col min="15875" max="15876" width="3.77734375" style="52" customWidth="1"/>
    <col min="15877" max="15878" width="25.77734375" style="52" customWidth="1"/>
    <col min="15879" max="15879" width="28.77734375" style="52" customWidth="1"/>
    <col min="15880" max="15880" width="3.77734375" style="52" customWidth="1"/>
    <col min="15881" max="15881" width="9.77734375" style="52" customWidth="1"/>
    <col min="15882" max="15882" width="3.77734375" style="52" customWidth="1"/>
    <col min="15883" max="15883" width="9.77734375" style="52" customWidth="1"/>
    <col min="15884" max="16130" width="8.88671875" style="52"/>
    <col min="16131" max="16132" width="3.77734375" style="52" customWidth="1"/>
    <col min="16133" max="16134" width="25.77734375" style="52" customWidth="1"/>
    <col min="16135" max="16135" width="28.77734375" style="52" customWidth="1"/>
    <col min="16136" max="16136" width="3.77734375" style="52" customWidth="1"/>
    <col min="16137" max="16137" width="9.77734375" style="52" customWidth="1"/>
    <col min="16138" max="16138" width="3.77734375" style="52" customWidth="1"/>
    <col min="16139" max="16139" width="9.77734375" style="52" customWidth="1"/>
    <col min="16140" max="16384" width="8.88671875" style="52"/>
  </cols>
  <sheetData>
    <row r="1" spans="1:11" ht="35.1" customHeight="1">
      <c r="A1" s="120" t="s">
        <v>389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ht="15" customHeight="1" thickBot="1">
      <c r="A2" s="121" t="s">
        <v>390</v>
      </c>
      <c r="B2" s="121"/>
      <c r="C2" s="53" t="s">
        <v>538</v>
      </c>
      <c r="D2" s="54"/>
      <c r="E2" s="52"/>
      <c r="F2" s="52"/>
    </row>
    <row r="3" spans="1:11" ht="15" customHeight="1" thickBot="1">
      <c r="A3" s="122" t="s">
        <v>391</v>
      </c>
      <c r="B3" s="123"/>
      <c r="C3" s="110" t="s">
        <v>376</v>
      </c>
      <c r="D3" s="55" t="s">
        <v>528</v>
      </c>
      <c r="E3" s="173" t="s">
        <v>529</v>
      </c>
      <c r="F3" s="173" t="s">
        <v>392</v>
      </c>
      <c r="G3" s="174" t="s">
        <v>377</v>
      </c>
      <c r="H3" s="175"/>
      <c r="I3" s="175"/>
      <c r="J3" s="175"/>
      <c r="K3" s="176"/>
    </row>
    <row r="4" spans="1:11" ht="15" customHeight="1">
      <c r="A4" s="56"/>
      <c r="B4" s="118" t="s">
        <v>393</v>
      </c>
      <c r="C4" s="57" t="s">
        <v>394</v>
      </c>
      <c r="D4" s="58">
        <f>총괄표!I29</f>
        <v>3502641</v>
      </c>
      <c r="E4" s="59">
        <f>총괄표!P31</f>
        <v>15561880</v>
      </c>
      <c r="F4" s="59">
        <f>SUM(D4:E4)</f>
        <v>19064521</v>
      </c>
      <c r="G4" s="59"/>
      <c r="H4" s="60"/>
      <c r="I4" s="60"/>
      <c r="J4" s="60"/>
      <c r="K4" s="61"/>
    </row>
    <row r="5" spans="1:11" ht="15" customHeight="1">
      <c r="A5" s="56"/>
      <c r="B5" s="118"/>
      <c r="C5" s="62" t="s">
        <v>395</v>
      </c>
      <c r="D5" s="63"/>
      <c r="E5" s="92"/>
      <c r="F5" s="93"/>
      <c r="G5" s="64"/>
      <c r="H5" s="65"/>
      <c r="I5" s="65"/>
      <c r="J5" s="65"/>
      <c r="K5" s="66"/>
    </row>
    <row r="6" spans="1:11" ht="15" customHeight="1">
      <c r="A6" s="67" t="s">
        <v>396</v>
      </c>
      <c r="B6" s="119"/>
      <c r="C6" s="68" t="s">
        <v>397</v>
      </c>
      <c r="D6" s="69">
        <f>SUM(D4:D5)</f>
        <v>3502641</v>
      </c>
      <c r="E6" s="69">
        <f>SUM(E4:E5)</f>
        <v>15561880</v>
      </c>
      <c r="F6" s="94">
        <f t="shared" ref="F6:F20" si="0">SUM(D6:E6)</f>
        <v>19064521</v>
      </c>
      <c r="G6" s="70"/>
      <c r="H6" s="71"/>
      <c r="I6" s="71"/>
      <c r="J6" s="71"/>
      <c r="K6" s="72"/>
    </row>
    <row r="7" spans="1:11" ht="15" customHeight="1">
      <c r="A7" s="67"/>
      <c r="B7" s="117" t="s">
        <v>398</v>
      </c>
      <c r="C7" s="73" t="s">
        <v>399</v>
      </c>
      <c r="D7" s="74">
        <f>총괄표!L29</f>
        <v>13679410</v>
      </c>
      <c r="E7" s="95"/>
      <c r="F7" s="74">
        <f t="shared" si="0"/>
        <v>13679410</v>
      </c>
      <c r="G7" s="75"/>
      <c r="H7" s="76"/>
      <c r="I7" s="76"/>
      <c r="J7" s="76"/>
      <c r="K7" s="77"/>
    </row>
    <row r="8" spans="1:11" ht="15" customHeight="1">
      <c r="A8" s="56"/>
      <c r="B8" s="118"/>
      <c r="C8" s="62" t="s">
        <v>400</v>
      </c>
      <c r="D8" s="78">
        <f>INT(D$7*I8)</f>
        <v>2393896</v>
      </c>
      <c r="E8" s="78">
        <f>INT(E$7*I8)</f>
        <v>0</v>
      </c>
      <c r="F8" s="63">
        <f t="shared" si="0"/>
        <v>2393896</v>
      </c>
      <c r="G8" s="64" t="s">
        <v>378</v>
      </c>
      <c r="H8" s="65" t="s">
        <v>379</v>
      </c>
      <c r="I8" s="79">
        <v>0.17499999999999999</v>
      </c>
      <c r="J8" s="80"/>
      <c r="K8" s="66"/>
    </row>
    <row r="9" spans="1:11" ht="15" customHeight="1">
      <c r="A9" s="56"/>
      <c r="B9" s="119"/>
      <c r="C9" s="68" t="s">
        <v>397</v>
      </c>
      <c r="D9" s="69">
        <f>SUM(D7:D8)</f>
        <v>16073306</v>
      </c>
      <c r="E9" s="69">
        <f>SUM(E7:E8)</f>
        <v>0</v>
      </c>
      <c r="F9" s="69">
        <f t="shared" si="0"/>
        <v>16073306</v>
      </c>
      <c r="G9" s="70"/>
      <c r="H9" s="71"/>
      <c r="I9" s="71"/>
      <c r="J9" s="71"/>
      <c r="K9" s="72"/>
    </row>
    <row r="10" spans="1:11" ht="15" customHeight="1">
      <c r="A10" s="56"/>
      <c r="B10" s="81"/>
      <c r="C10" s="73" t="s">
        <v>401</v>
      </c>
      <c r="D10" s="74"/>
      <c r="E10" s="95"/>
      <c r="F10" s="96">
        <f t="shared" si="0"/>
        <v>0</v>
      </c>
      <c r="G10" s="75"/>
      <c r="H10" s="76"/>
      <c r="I10" s="76"/>
      <c r="J10" s="76"/>
      <c r="K10" s="77"/>
    </row>
    <row r="11" spans="1:11" ht="15" customHeight="1">
      <c r="A11" s="67" t="s">
        <v>402</v>
      </c>
      <c r="B11" s="82"/>
      <c r="C11" s="62" t="s">
        <v>403</v>
      </c>
      <c r="D11" s="78">
        <f>INT(D$9*I11)</f>
        <v>572209</v>
      </c>
      <c r="E11" s="78">
        <f>INT(E$9*I11)</f>
        <v>0</v>
      </c>
      <c r="F11" s="63">
        <f t="shared" si="0"/>
        <v>572209</v>
      </c>
      <c r="G11" s="64" t="s">
        <v>380</v>
      </c>
      <c r="H11" s="65" t="s">
        <v>379</v>
      </c>
      <c r="I11" s="79">
        <v>3.56E-2</v>
      </c>
      <c r="J11" s="65"/>
      <c r="K11" s="66"/>
    </row>
    <row r="12" spans="1:11" ht="15" customHeight="1">
      <c r="A12" s="56"/>
      <c r="B12" s="82"/>
      <c r="C12" s="62" t="s">
        <v>404</v>
      </c>
      <c r="D12" s="78">
        <f>INT(D$9*I12)</f>
        <v>162340</v>
      </c>
      <c r="E12" s="78">
        <f>INT(E$9*I12)</f>
        <v>0</v>
      </c>
      <c r="F12" s="63">
        <f t="shared" si="0"/>
        <v>162340</v>
      </c>
      <c r="G12" s="64" t="s">
        <v>380</v>
      </c>
      <c r="H12" s="65" t="s">
        <v>379</v>
      </c>
      <c r="I12" s="79">
        <v>1.01E-2</v>
      </c>
      <c r="J12" s="80"/>
      <c r="K12" s="66"/>
    </row>
    <row r="13" spans="1:11" ht="15" customHeight="1">
      <c r="A13" s="67"/>
      <c r="B13" s="83" t="s">
        <v>405</v>
      </c>
      <c r="C13" s="62" t="s">
        <v>406</v>
      </c>
      <c r="D13" s="78">
        <f>INT(D$7*I13)</f>
        <v>491774</v>
      </c>
      <c r="E13" s="78">
        <f>INT(E$7*I13)</f>
        <v>0</v>
      </c>
      <c r="F13" s="97">
        <f t="shared" si="0"/>
        <v>491774</v>
      </c>
      <c r="G13" s="64" t="s">
        <v>381</v>
      </c>
      <c r="H13" s="65" t="s">
        <v>379</v>
      </c>
      <c r="I13" s="84">
        <v>3.5950000000000003E-2</v>
      </c>
      <c r="J13" s="80"/>
      <c r="K13" s="66"/>
    </row>
    <row r="14" spans="1:11" ht="15" customHeight="1">
      <c r="A14" s="56"/>
      <c r="B14" s="83"/>
      <c r="C14" s="62" t="s">
        <v>407</v>
      </c>
      <c r="D14" s="78">
        <f>INT(D$7*I14)</f>
        <v>649771</v>
      </c>
      <c r="E14" s="78">
        <f>INT(E$7*I14)</f>
        <v>0</v>
      </c>
      <c r="F14" s="97">
        <f t="shared" si="0"/>
        <v>649771</v>
      </c>
      <c r="G14" s="64" t="s">
        <v>381</v>
      </c>
      <c r="H14" s="65" t="s">
        <v>379</v>
      </c>
      <c r="I14" s="79">
        <v>4.7500000000000001E-2</v>
      </c>
      <c r="J14" s="65"/>
      <c r="K14" s="85"/>
    </row>
    <row r="15" spans="1:11" ht="15" customHeight="1">
      <c r="A15" s="56"/>
      <c r="B15" s="83"/>
      <c r="C15" s="62" t="s">
        <v>408</v>
      </c>
      <c r="D15" s="78">
        <f>INT(D$13*I15)</f>
        <v>64619</v>
      </c>
      <c r="E15" s="78">
        <f>INT(E$13*I15)</f>
        <v>0</v>
      </c>
      <c r="F15" s="98">
        <f t="shared" si="0"/>
        <v>64619</v>
      </c>
      <c r="G15" s="64" t="s">
        <v>382</v>
      </c>
      <c r="H15" s="65" t="s">
        <v>379</v>
      </c>
      <c r="I15" s="79">
        <v>0.13139999999999999</v>
      </c>
      <c r="J15" s="65"/>
      <c r="K15" s="85"/>
    </row>
    <row r="16" spans="1:11" ht="15" customHeight="1">
      <c r="A16" s="67" t="s">
        <v>409</v>
      </c>
      <c r="B16" s="82"/>
      <c r="C16" s="62" t="s">
        <v>410</v>
      </c>
      <c r="D16" s="78">
        <f>INT(D$7*I16)</f>
        <v>0</v>
      </c>
      <c r="E16" s="78">
        <f>INT(E$7*I16)</f>
        <v>0</v>
      </c>
      <c r="F16" s="63">
        <f t="shared" si="0"/>
        <v>0</v>
      </c>
      <c r="G16" s="64" t="s">
        <v>381</v>
      </c>
      <c r="H16" s="65" t="s">
        <v>379</v>
      </c>
      <c r="I16" s="79">
        <v>0</v>
      </c>
      <c r="J16" s="65"/>
      <c r="K16" s="85"/>
    </row>
    <row r="17" spans="1:11" ht="15" customHeight="1">
      <c r="A17" s="67"/>
      <c r="B17" s="82"/>
      <c r="C17" s="62" t="s">
        <v>411</v>
      </c>
      <c r="D17" s="78">
        <f>INT(SUM(D$6,D$7)*I17)</f>
        <v>534361</v>
      </c>
      <c r="E17" s="78">
        <f>INT(SUM(E$6,E$7)*I17)</f>
        <v>483974</v>
      </c>
      <c r="F17" s="63">
        <f t="shared" si="0"/>
        <v>1018335</v>
      </c>
      <c r="G17" s="64" t="s">
        <v>383</v>
      </c>
      <c r="H17" s="65" t="s">
        <v>379</v>
      </c>
      <c r="I17" s="79">
        <v>3.1099999999999999E-2</v>
      </c>
      <c r="J17" s="80"/>
      <c r="K17" s="66"/>
    </row>
    <row r="18" spans="1:11" ht="15" customHeight="1">
      <c r="A18" s="56"/>
      <c r="B18" s="82"/>
      <c r="C18" s="62" t="s">
        <v>412</v>
      </c>
      <c r="D18" s="78">
        <f>INT(SUM(D$6,D$9)*I18)</f>
        <v>978797</v>
      </c>
      <c r="E18" s="78">
        <f>INT(SUM(E$6,E$9)*I18)</f>
        <v>778094</v>
      </c>
      <c r="F18" s="63">
        <f t="shared" si="0"/>
        <v>1756891</v>
      </c>
      <c r="G18" s="64" t="s">
        <v>384</v>
      </c>
      <c r="H18" s="65" t="s">
        <v>379</v>
      </c>
      <c r="I18" s="79">
        <v>0.05</v>
      </c>
      <c r="J18" s="65"/>
      <c r="K18" s="85"/>
    </row>
    <row r="19" spans="1:11" ht="15" customHeight="1">
      <c r="A19" s="67"/>
      <c r="B19" s="82"/>
      <c r="C19" s="62" t="s">
        <v>531</v>
      </c>
      <c r="D19" s="78">
        <f>INT(D$9*I19)</f>
        <v>964</v>
      </c>
      <c r="E19" s="78"/>
      <c r="F19" s="63">
        <f t="shared" si="0"/>
        <v>964</v>
      </c>
      <c r="G19" s="64" t="s">
        <v>380</v>
      </c>
      <c r="H19" s="65" t="s">
        <v>379</v>
      </c>
      <c r="I19" s="84">
        <v>6.0000000000000002E-5</v>
      </c>
      <c r="J19" s="65"/>
      <c r="K19" s="85"/>
    </row>
    <row r="20" spans="1:11" ht="15" customHeight="1">
      <c r="A20" s="56"/>
      <c r="B20" s="83" t="s">
        <v>414</v>
      </c>
      <c r="C20" s="62" t="s">
        <v>532</v>
      </c>
      <c r="D20" s="78">
        <f>INT(D$9*I20)</f>
        <v>14465</v>
      </c>
      <c r="E20" s="78"/>
      <c r="F20" s="63">
        <f t="shared" si="0"/>
        <v>14465</v>
      </c>
      <c r="G20" s="64" t="s">
        <v>380</v>
      </c>
      <c r="H20" s="65" t="s">
        <v>379</v>
      </c>
      <c r="I20" s="79">
        <v>8.9999999999999998E-4</v>
      </c>
      <c r="J20" s="80"/>
      <c r="K20" s="66"/>
    </row>
    <row r="21" spans="1:11" ht="15" customHeight="1">
      <c r="A21" s="67" t="s">
        <v>414</v>
      </c>
      <c r="B21" s="82"/>
      <c r="C21" s="62" t="s">
        <v>413</v>
      </c>
      <c r="D21" s="63"/>
      <c r="E21" s="92"/>
      <c r="F21" s="93"/>
      <c r="G21" s="64"/>
      <c r="H21" s="65"/>
      <c r="I21" s="79"/>
      <c r="J21" s="80"/>
      <c r="K21" s="66"/>
    </row>
    <row r="22" spans="1:11" ht="15" customHeight="1">
      <c r="A22" s="56"/>
      <c r="B22" s="82"/>
      <c r="C22" s="62" t="s">
        <v>415</v>
      </c>
      <c r="D22" s="63"/>
      <c r="E22" s="92"/>
      <c r="F22" s="63"/>
      <c r="G22" s="64"/>
      <c r="H22" s="65"/>
      <c r="I22" s="79"/>
      <c r="J22" s="80"/>
      <c r="K22" s="66"/>
    </row>
    <row r="23" spans="1:11" ht="15" customHeight="1">
      <c r="A23" s="56"/>
      <c r="B23" s="82"/>
      <c r="C23" s="68" t="s">
        <v>416</v>
      </c>
      <c r="D23" s="69">
        <f>SUM(D10:D22)</f>
        <v>3469300</v>
      </c>
      <c r="E23" s="69">
        <f>SUM(E10:E22)+1</f>
        <v>1262069</v>
      </c>
      <c r="F23" s="69">
        <f t="shared" ref="F23:F29" si="1">SUM(D23:E23)</f>
        <v>4731369</v>
      </c>
      <c r="G23" s="70"/>
      <c r="H23" s="71"/>
      <c r="I23" s="71"/>
      <c r="J23" s="71"/>
      <c r="K23" s="72"/>
    </row>
    <row r="24" spans="1:11" ht="15" customHeight="1">
      <c r="A24" s="111" t="s">
        <v>417</v>
      </c>
      <c r="B24" s="112"/>
      <c r="C24" s="112"/>
      <c r="D24" s="86">
        <f>INT(SUM(D$6,D$9,D$23)*I24)</f>
        <v>1843619</v>
      </c>
      <c r="E24" s="86">
        <f>INT(SUM(E$6,E$9,E$23)*I24)</f>
        <v>1345915</v>
      </c>
      <c r="F24" s="99">
        <f t="shared" si="1"/>
        <v>3189534</v>
      </c>
      <c r="G24" s="75" t="s">
        <v>385</v>
      </c>
      <c r="H24" s="76" t="s">
        <v>379</v>
      </c>
      <c r="I24" s="87">
        <v>0.08</v>
      </c>
      <c r="J24" s="88"/>
      <c r="K24" s="77"/>
    </row>
    <row r="25" spans="1:11" ht="15" customHeight="1">
      <c r="A25" s="113" t="s">
        <v>418</v>
      </c>
      <c r="B25" s="114"/>
      <c r="C25" s="114"/>
      <c r="D25" s="78">
        <f>INT(SUM(D$9,D$23,D$24)*I25)</f>
        <v>3207933</v>
      </c>
      <c r="E25" s="78">
        <f>INT(SUM(E$9,E$23,E$24)*I25)</f>
        <v>391197</v>
      </c>
      <c r="F25" s="63">
        <f t="shared" si="1"/>
        <v>3599130</v>
      </c>
      <c r="G25" s="64" t="s">
        <v>386</v>
      </c>
      <c r="H25" s="65" t="s">
        <v>379</v>
      </c>
      <c r="I25" s="79">
        <v>0.15</v>
      </c>
      <c r="J25" s="80"/>
      <c r="K25" s="66"/>
    </row>
    <row r="26" spans="1:11" ht="15" customHeight="1">
      <c r="A26" s="115" t="s">
        <v>419</v>
      </c>
      <c r="B26" s="116"/>
      <c r="C26" s="116"/>
      <c r="D26" s="69">
        <f>TRUNC(SUM(D$6,D$9,D$23,D$24,D$25),-3)</f>
        <v>28096000</v>
      </c>
      <c r="E26" s="69">
        <f>TRUNC(SUM(E$6,E$9,E$23,E$24,E$25),-3)</f>
        <v>18561000</v>
      </c>
      <c r="F26" s="69">
        <f t="shared" si="1"/>
        <v>46657000</v>
      </c>
      <c r="G26" s="70" t="s">
        <v>536</v>
      </c>
      <c r="H26" s="71"/>
      <c r="I26" s="71"/>
      <c r="J26" s="71"/>
      <c r="K26" s="72"/>
    </row>
    <row r="27" spans="1:11" ht="15" customHeight="1">
      <c r="A27" s="111" t="s">
        <v>420</v>
      </c>
      <c r="B27" s="112"/>
      <c r="C27" s="112"/>
      <c r="D27" s="86">
        <f>MAX(10000,INT(D$26*I27))</f>
        <v>102269</v>
      </c>
      <c r="E27" s="86">
        <f>INT(E$26*I27)</f>
        <v>67562</v>
      </c>
      <c r="F27" s="96">
        <f t="shared" si="1"/>
        <v>169831</v>
      </c>
      <c r="G27" s="75" t="s">
        <v>387</v>
      </c>
      <c r="H27" s="76" t="s">
        <v>379</v>
      </c>
      <c r="I27" s="89">
        <v>3.64E-3</v>
      </c>
      <c r="J27" s="88"/>
      <c r="K27" s="77"/>
    </row>
    <row r="28" spans="1:11" ht="15" customHeight="1">
      <c r="A28" s="113" t="s">
        <v>421</v>
      </c>
      <c r="B28" s="114"/>
      <c r="C28" s="114"/>
      <c r="D28" s="78">
        <f>INT((D26+D27)*I28)</f>
        <v>2819826</v>
      </c>
      <c r="E28" s="78">
        <f>INT((E26+E27)*I28)</f>
        <v>1862856</v>
      </c>
      <c r="F28" s="63">
        <f t="shared" si="1"/>
        <v>4682682</v>
      </c>
      <c r="G28" s="64" t="s">
        <v>388</v>
      </c>
      <c r="H28" s="65" t="s">
        <v>379</v>
      </c>
      <c r="I28" s="90">
        <v>0.1</v>
      </c>
      <c r="J28" s="80"/>
      <c r="K28" s="66"/>
    </row>
    <row r="29" spans="1:11" ht="15" customHeight="1">
      <c r="A29" s="166" t="s">
        <v>422</v>
      </c>
      <c r="B29" s="167"/>
      <c r="C29" s="167"/>
      <c r="D29" s="168">
        <f>TRUNC(SUM(D26:D28),-3)</f>
        <v>31018000</v>
      </c>
      <c r="E29" s="168">
        <f>TRUNC(SUM(E26:E28),-3)</f>
        <v>20491000</v>
      </c>
      <c r="F29" s="168">
        <f t="shared" si="1"/>
        <v>51509000</v>
      </c>
      <c r="G29" s="169" t="s">
        <v>537</v>
      </c>
      <c r="H29" s="170"/>
      <c r="I29" s="170"/>
      <c r="J29" s="171"/>
      <c r="K29" s="172"/>
    </row>
  </sheetData>
  <mergeCells count="12">
    <mergeCell ref="B7:B9"/>
    <mergeCell ref="A1:K1"/>
    <mergeCell ref="A2:B2"/>
    <mergeCell ref="A3:B3"/>
    <mergeCell ref="G3:K3"/>
    <mergeCell ref="B4:B6"/>
    <mergeCell ref="A24:C24"/>
    <mergeCell ref="A25:C25"/>
    <mergeCell ref="A26:C26"/>
    <mergeCell ref="A27:C27"/>
    <mergeCell ref="A28:C28"/>
    <mergeCell ref="A29:C29"/>
  </mergeCells>
  <phoneticPr fontId="3" type="noConversion"/>
  <conditionalFormatting sqref="G5:G29 G30:K65530">
    <cfRule type="cellIs" dxfId="2" priority="3" stopIfTrue="1" operator="equal">
      <formula>0</formula>
    </cfRule>
  </conditionalFormatting>
  <conditionalFormatting sqref="G2:K3">
    <cfRule type="cellIs" dxfId="1" priority="5" stopIfTrue="1" operator="equal">
      <formula>0</formula>
    </cfRule>
  </conditionalFormatting>
  <conditionalFormatting sqref="H4:K29">
    <cfRule type="cellIs" dxfId="0" priority="1" stopIfTrue="1" operator="equal">
      <formula>0</formula>
    </cfRule>
  </conditionalFormatting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55"/>
  <sheetViews>
    <sheetView topLeftCell="D1" zoomScaleNormal="100" workbookViewId="0">
      <pane ySplit="3" topLeftCell="A4" activePane="bottomLeft" state="frozen"/>
      <selection activeCell="D1" sqref="D1"/>
      <selection pane="bottomLeft" activeCell="D24" sqref="D24"/>
    </sheetView>
  </sheetViews>
  <sheetFormatPr defaultRowHeight="20.45" customHeight="1"/>
  <cols>
    <col min="1" max="1" width="5.77734375" style="2" hidden="1" customWidth="1"/>
    <col min="2" max="2" width="6.5546875" style="13" hidden="1" customWidth="1"/>
    <col min="3" max="3" width="13.6640625" style="13" hidden="1" customWidth="1"/>
    <col min="4" max="4" width="36.21875" style="13" customWidth="1"/>
    <col min="5" max="5" width="9.109375" style="2" hidden="1" customWidth="1"/>
    <col min="6" max="6" width="4.21875" style="18" customWidth="1"/>
    <col min="7" max="7" width="4.6640625" style="23" customWidth="1"/>
    <col min="8" max="8" width="13" style="23" customWidth="1"/>
    <col min="9" max="9" width="13.109375" style="23" customWidth="1"/>
    <col min="10" max="10" width="5.109375" style="23" hidden="1" customWidth="1"/>
    <col min="11" max="11" width="11.21875" style="23" bestFit="1" customWidth="1"/>
    <col min="12" max="12" width="11.5546875" style="23" customWidth="1"/>
    <col min="13" max="14" width="9.44140625" style="23" customWidth="1"/>
    <col min="15" max="15" width="8.77734375" style="23" hidden="1" customWidth="1"/>
    <col min="16" max="16" width="13.21875" style="23" customWidth="1"/>
    <col min="17" max="17" width="10.44140625" style="13" customWidth="1"/>
    <col min="18" max="16384" width="8.88671875" style="2"/>
  </cols>
  <sheetData>
    <row r="1" spans="1:27" ht="20.45" customHeight="1">
      <c r="A1" s="2" t="s">
        <v>364</v>
      </c>
      <c r="B1" s="13" t="s">
        <v>304</v>
      </c>
      <c r="D1" s="128" t="s">
        <v>347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AA1" s="2" t="s">
        <v>123</v>
      </c>
    </row>
    <row r="2" spans="1:27" s="14" customFormat="1" ht="20.45" customHeight="1">
      <c r="A2" s="130" t="s">
        <v>50</v>
      </c>
      <c r="B2" s="130" t="s">
        <v>24</v>
      </c>
      <c r="C2" s="130" t="s">
        <v>41</v>
      </c>
      <c r="D2" s="131" t="s">
        <v>55</v>
      </c>
      <c r="E2" s="132" t="s">
        <v>26</v>
      </c>
      <c r="F2" s="132" t="s">
        <v>0</v>
      </c>
      <c r="G2" s="127" t="s">
        <v>1</v>
      </c>
      <c r="H2" s="127" t="s">
        <v>27</v>
      </c>
      <c r="I2" s="127"/>
      <c r="J2" s="127" t="s">
        <v>28</v>
      </c>
      <c r="K2" s="127"/>
      <c r="L2" s="127"/>
      <c r="M2" s="127" t="s">
        <v>29</v>
      </c>
      <c r="N2" s="127"/>
      <c r="O2" s="38"/>
      <c r="P2" s="127" t="s">
        <v>42</v>
      </c>
      <c r="Q2" s="131" t="s">
        <v>33</v>
      </c>
    </row>
    <row r="3" spans="1:27" s="14" customFormat="1" ht="20.45" customHeight="1">
      <c r="A3" s="130"/>
      <c r="B3" s="130"/>
      <c r="C3" s="130"/>
      <c r="D3" s="131"/>
      <c r="E3" s="132"/>
      <c r="F3" s="132"/>
      <c r="G3" s="127"/>
      <c r="H3" s="38" t="s">
        <v>43</v>
      </c>
      <c r="I3" s="38" t="s">
        <v>44</v>
      </c>
      <c r="J3" s="38" t="s">
        <v>1</v>
      </c>
      <c r="K3" s="38" t="s">
        <v>43</v>
      </c>
      <c r="L3" s="38" t="s">
        <v>44</v>
      </c>
      <c r="M3" s="38" t="s">
        <v>45</v>
      </c>
      <c r="N3" s="38" t="s">
        <v>44</v>
      </c>
      <c r="O3" s="38" t="s">
        <v>46</v>
      </c>
      <c r="P3" s="127"/>
      <c r="Q3" s="131"/>
    </row>
    <row r="4" spans="1:27" ht="20.45" customHeight="1">
      <c r="B4" s="13" t="s">
        <v>301</v>
      </c>
      <c r="D4" s="124" t="s">
        <v>367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6"/>
    </row>
    <row r="5" spans="1:27" ht="20.45" customHeight="1">
      <c r="B5" s="13" t="s">
        <v>332</v>
      </c>
      <c r="D5" s="12" t="s">
        <v>129</v>
      </c>
      <c r="E5" s="15"/>
      <c r="F5" s="19" t="s">
        <v>296</v>
      </c>
      <c r="G5" s="25">
        <v>1</v>
      </c>
      <c r="H5" s="25">
        <f>'내역서(전·소)'!I55</f>
        <v>2911563</v>
      </c>
      <c r="I5" s="25">
        <f>G5*H5</f>
        <v>2911563</v>
      </c>
      <c r="J5" s="25"/>
      <c r="K5" s="25">
        <f>'내역서(전·소)'!L55</f>
        <v>11747258</v>
      </c>
      <c r="L5" s="25">
        <f>G5*K5</f>
        <v>11747258</v>
      </c>
      <c r="M5" s="25">
        <f>'내역서(전·소)'!N55</f>
        <v>0</v>
      </c>
      <c r="N5" s="25">
        <f>G5*M5</f>
        <v>0</v>
      </c>
      <c r="O5" s="25">
        <f>IF((H5+K5+M5)=0, "", (H5+K5+M5))</f>
        <v>14658821</v>
      </c>
      <c r="P5" s="25">
        <f>SUM(I5,L5,N5)</f>
        <v>14658821</v>
      </c>
      <c r="Q5" s="12" t="s">
        <v>2</v>
      </c>
    </row>
    <row r="6" spans="1:27" ht="20.45" customHeight="1">
      <c r="B6" s="13" t="s">
        <v>346</v>
      </c>
      <c r="D6" s="12" t="s">
        <v>130</v>
      </c>
      <c r="E6" s="15"/>
      <c r="F6" s="19" t="s">
        <v>296</v>
      </c>
      <c r="G6" s="25">
        <v>1</v>
      </c>
      <c r="H6" s="25">
        <f>'내역서(전·소)'!I81</f>
        <v>591078</v>
      </c>
      <c r="I6" s="25">
        <f>G6*H6</f>
        <v>591078</v>
      </c>
      <c r="J6" s="25"/>
      <c r="K6" s="25">
        <f>'내역서(전·소)'!L81</f>
        <v>1932152</v>
      </c>
      <c r="L6" s="25">
        <f>G6*K6</f>
        <v>1932152</v>
      </c>
      <c r="M6" s="25">
        <f>'내역서(전·소)'!N81</f>
        <v>0</v>
      </c>
      <c r="N6" s="25">
        <f>G6*M6</f>
        <v>0</v>
      </c>
      <c r="O6" s="25">
        <f>IF((H6+K6+M6)=0, "", (H6+K6+M6))</f>
        <v>2523230</v>
      </c>
      <c r="P6" s="25">
        <f>SUM(I6,L6,N6)</f>
        <v>2523230</v>
      </c>
      <c r="Q6" s="12"/>
    </row>
    <row r="7" spans="1:27" ht="20.45" customHeight="1">
      <c r="D7" s="12"/>
      <c r="E7" s="15"/>
      <c r="F7" s="19"/>
      <c r="G7" s="25"/>
      <c r="H7" s="25"/>
      <c r="I7" s="25"/>
      <c r="J7" s="25"/>
      <c r="K7" s="25"/>
      <c r="L7" s="25"/>
      <c r="M7" s="25"/>
      <c r="N7" s="25"/>
      <c r="O7" s="25"/>
      <c r="P7" s="25"/>
      <c r="Q7" s="12"/>
    </row>
    <row r="8" spans="1:27" ht="20.45" customHeight="1">
      <c r="D8" s="12"/>
      <c r="E8" s="15"/>
      <c r="F8" s="19"/>
      <c r="G8" s="25"/>
      <c r="H8" s="25"/>
      <c r="I8" s="25"/>
      <c r="J8" s="25"/>
      <c r="K8" s="25"/>
      <c r="L8" s="25"/>
      <c r="M8" s="25"/>
      <c r="N8" s="25"/>
      <c r="O8" s="25"/>
      <c r="P8" s="25"/>
      <c r="Q8" s="12"/>
    </row>
    <row r="9" spans="1:27" ht="20.45" customHeight="1">
      <c r="D9" s="12"/>
      <c r="E9" s="15"/>
      <c r="F9" s="19"/>
      <c r="G9" s="25"/>
      <c r="H9" s="25"/>
      <c r="I9" s="25"/>
      <c r="J9" s="25"/>
      <c r="K9" s="25"/>
      <c r="L9" s="25"/>
      <c r="M9" s="25"/>
      <c r="N9" s="25"/>
      <c r="O9" s="25"/>
      <c r="P9" s="25"/>
      <c r="Q9" s="12"/>
    </row>
    <row r="10" spans="1:27" ht="20.45" customHeight="1">
      <c r="D10" s="12"/>
      <c r="E10" s="15"/>
      <c r="F10" s="19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12"/>
    </row>
    <row r="11" spans="1:27" ht="20.45" customHeight="1">
      <c r="D11" s="12"/>
      <c r="E11" s="15"/>
      <c r="F11" s="19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12"/>
    </row>
    <row r="12" spans="1:27" ht="20.45" customHeight="1">
      <c r="D12" s="12"/>
      <c r="E12" s="15"/>
      <c r="F12" s="19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12"/>
    </row>
    <row r="13" spans="1:27" ht="20.45" customHeight="1">
      <c r="D13" s="12"/>
      <c r="E13" s="15"/>
      <c r="F13" s="19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12"/>
    </row>
    <row r="14" spans="1:27" ht="20.45" customHeight="1">
      <c r="D14" s="12"/>
      <c r="E14" s="15"/>
      <c r="F14" s="19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12"/>
    </row>
    <row r="15" spans="1:27" ht="20.45" customHeight="1">
      <c r="D15" s="12"/>
      <c r="E15" s="15"/>
      <c r="F15" s="19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12"/>
    </row>
    <row r="16" spans="1:27" ht="20.45" customHeight="1">
      <c r="D16" s="12"/>
      <c r="E16" s="15"/>
      <c r="F16" s="19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12"/>
    </row>
    <row r="17" spans="2:17" ht="20.45" customHeight="1">
      <c r="D17" s="12"/>
      <c r="E17" s="15"/>
      <c r="F17" s="19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12"/>
    </row>
    <row r="18" spans="2:17" ht="20.45" customHeight="1">
      <c r="D18" s="12"/>
      <c r="E18" s="15"/>
      <c r="F18" s="19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2"/>
    </row>
    <row r="19" spans="2:17" ht="20.45" customHeight="1">
      <c r="D19" s="12"/>
      <c r="E19" s="15"/>
      <c r="F19" s="19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12"/>
    </row>
    <row r="20" spans="2:17" ht="20.45" customHeight="1">
      <c r="D20" s="12"/>
      <c r="E20" s="15"/>
      <c r="F20" s="19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12"/>
    </row>
    <row r="21" spans="2:17" ht="20.45" customHeight="1">
      <c r="D21" s="12"/>
      <c r="E21" s="15"/>
      <c r="F21" s="19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12"/>
    </row>
    <row r="22" spans="2:17" ht="20.45" customHeight="1">
      <c r="D22" s="12"/>
      <c r="E22" s="15"/>
      <c r="F22" s="19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12"/>
    </row>
    <row r="23" spans="2:17" ht="20.45" customHeight="1">
      <c r="D23" s="12"/>
      <c r="E23" s="15"/>
      <c r="F23" s="19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12"/>
    </row>
    <row r="24" spans="2:17" ht="20.45" customHeight="1">
      <c r="D24" s="12"/>
      <c r="E24" s="15"/>
      <c r="F24" s="19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12"/>
    </row>
    <row r="25" spans="2:17" ht="20.45" customHeight="1">
      <c r="D25" s="12"/>
      <c r="E25" s="15"/>
      <c r="F25" s="19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12"/>
    </row>
    <row r="26" spans="2:17" ht="20.45" customHeight="1">
      <c r="D26" s="12"/>
      <c r="E26" s="15"/>
      <c r="F26" s="19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12"/>
    </row>
    <row r="27" spans="2:17" ht="20.45" customHeight="1">
      <c r="D27" s="12"/>
      <c r="E27" s="15"/>
      <c r="F27" s="19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12"/>
    </row>
    <row r="28" spans="2:17" ht="20.45" customHeight="1">
      <c r="D28" s="12"/>
      <c r="E28" s="15"/>
      <c r="F28" s="19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12"/>
    </row>
    <row r="29" spans="2:17" ht="20.45" customHeight="1">
      <c r="C29" s="13" t="s">
        <v>366</v>
      </c>
      <c r="D29" s="12" t="s">
        <v>319</v>
      </c>
      <c r="E29" s="15"/>
      <c r="F29" s="19"/>
      <c r="G29" s="25"/>
      <c r="H29" s="25"/>
      <c r="I29" s="25">
        <f>TRUNC(SUM(I4:I28))</f>
        <v>3502641</v>
      </c>
      <c r="J29" s="25"/>
      <c r="K29" s="25"/>
      <c r="L29" s="25">
        <f>TRUNC(SUM(L4:L28))</f>
        <v>13679410</v>
      </c>
      <c r="M29" s="25"/>
      <c r="N29" s="25">
        <f>TRUNC(SUM(N4:N28))</f>
        <v>0</v>
      </c>
      <c r="O29" s="25"/>
      <c r="P29" s="25">
        <f>TRUNC(SUM(P4:P28))</f>
        <v>17182051</v>
      </c>
      <c r="Q29" s="12"/>
    </row>
    <row r="30" spans="2:17" ht="20.45" customHeight="1">
      <c r="B30" s="13" t="s">
        <v>301</v>
      </c>
      <c r="D30" s="124" t="s">
        <v>367</v>
      </c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6"/>
    </row>
    <row r="31" spans="2:17" ht="20.45" customHeight="1">
      <c r="B31" s="13" t="s">
        <v>332</v>
      </c>
      <c r="D31" s="12" t="s">
        <v>535</v>
      </c>
      <c r="E31" s="15"/>
      <c r="F31" s="19" t="s">
        <v>296</v>
      </c>
      <c r="G31" s="25">
        <v>1</v>
      </c>
      <c r="H31" s="25">
        <f>'공종별집계표(기·소)'!F5</f>
        <v>15561880</v>
      </c>
      <c r="I31" s="25">
        <f>G31*H31</f>
        <v>15561880</v>
      </c>
      <c r="J31" s="25"/>
      <c r="K31" s="25"/>
      <c r="L31" s="25">
        <f>G31*K31</f>
        <v>0</v>
      </c>
      <c r="M31" s="25">
        <f>'내역서(전·소)'!N81</f>
        <v>0</v>
      </c>
      <c r="N31" s="25">
        <f>G31*M31</f>
        <v>0</v>
      </c>
      <c r="O31" s="25">
        <f>IF((H31+K31+M31)=0, "", (H31+K31+M31))</f>
        <v>15561880</v>
      </c>
      <c r="P31" s="25">
        <f>SUM(I31,L31,N31)</f>
        <v>15561880</v>
      </c>
      <c r="Q31" s="12" t="s">
        <v>2</v>
      </c>
    </row>
    <row r="32" spans="2:17" ht="20.45" customHeight="1">
      <c r="D32" s="12"/>
      <c r="E32" s="15"/>
      <c r="F32" s="19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12"/>
    </row>
    <row r="33" spans="4:17" ht="20.45" customHeight="1">
      <c r="D33" s="12"/>
      <c r="E33" s="15"/>
      <c r="F33" s="19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12"/>
    </row>
    <row r="34" spans="4:17" ht="20.45" customHeight="1">
      <c r="D34" s="12"/>
      <c r="E34" s="15"/>
      <c r="F34" s="19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12"/>
    </row>
    <row r="35" spans="4:17" ht="20.45" customHeight="1">
      <c r="D35" s="12"/>
      <c r="E35" s="15"/>
      <c r="F35" s="19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12"/>
    </row>
    <row r="36" spans="4:17" ht="20.45" customHeight="1">
      <c r="D36" s="12"/>
      <c r="E36" s="15"/>
      <c r="F36" s="19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12"/>
    </row>
    <row r="37" spans="4:17" ht="20.45" customHeight="1">
      <c r="D37" s="12"/>
      <c r="E37" s="15"/>
      <c r="F37" s="19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12"/>
    </row>
    <row r="38" spans="4:17" ht="20.45" customHeight="1">
      <c r="D38" s="12"/>
      <c r="E38" s="15"/>
      <c r="F38" s="19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12"/>
    </row>
    <row r="39" spans="4:17" ht="20.45" customHeight="1">
      <c r="D39" s="12"/>
      <c r="E39" s="15"/>
      <c r="F39" s="19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12"/>
    </row>
    <row r="40" spans="4:17" ht="20.45" customHeight="1">
      <c r="D40" s="12"/>
      <c r="E40" s="15"/>
      <c r="F40" s="19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12"/>
    </row>
    <row r="41" spans="4:17" ht="20.45" customHeight="1">
      <c r="D41" s="12"/>
      <c r="E41" s="15"/>
      <c r="F41" s="19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12"/>
    </row>
    <row r="42" spans="4:17" ht="20.45" customHeight="1">
      <c r="D42" s="12"/>
      <c r="E42" s="15"/>
      <c r="F42" s="19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12"/>
    </row>
    <row r="43" spans="4:17" ht="20.45" customHeight="1">
      <c r="D43" s="12"/>
      <c r="E43" s="15"/>
      <c r="F43" s="19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12"/>
    </row>
    <row r="44" spans="4:17" ht="20.45" customHeight="1">
      <c r="D44" s="12"/>
      <c r="E44" s="15"/>
      <c r="F44" s="19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12"/>
    </row>
    <row r="45" spans="4:17" ht="20.45" customHeight="1">
      <c r="D45" s="12"/>
      <c r="E45" s="15"/>
      <c r="F45" s="19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12"/>
    </row>
    <row r="46" spans="4:17" ht="20.45" customHeight="1">
      <c r="D46" s="12"/>
      <c r="E46" s="15"/>
      <c r="F46" s="19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12"/>
    </row>
    <row r="47" spans="4:17" ht="20.45" customHeight="1">
      <c r="D47" s="12"/>
      <c r="E47" s="15"/>
      <c r="F47" s="19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12"/>
    </row>
    <row r="48" spans="4:17" ht="20.45" customHeight="1">
      <c r="D48" s="12"/>
      <c r="E48" s="15"/>
      <c r="F48" s="19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12"/>
    </row>
    <row r="49" spans="3:17" ht="20.45" customHeight="1">
      <c r="D49" s="12"/>
      <c r="E49" s="15"/>
      <c r="F49" s="19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12"/>
    </row>
    <row r="50" spans="3:17" ht="20.45" customHeight="1">
      <c r="D50" s="12"/>
      <c r="E50" s="15"/>
      <c r="F50" s="19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12"/>
    </row>
    <row r="51" spans="3:17" ht="20.45" customHeight="1">
      <c r="D51" s="12"/>
      <c r="E51" s="15"/>
      <c r="F51" s="19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12"/>
    </row>
    <row r="52" spans="3:17" ht="20.45" customHeight="1">
      <c r="D52" s="12"/>
      <c r="E52" s="15"/>
      <c r="F52" s="19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12"/>
    </row>
    <row r="53" spans="3:17" ht="20.45" customHeight="1">
      <c r="D53" s="12"/>
      <c r="E53" s="15"/>
      <c r="F53" s="19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12"/>
    </row>
    <row r="54" spans="3:17" ht="20.45" customHeight="1">
      <c r="D54" s="12"/>
      <c r="E54" s="15"/>
      <c r="F54" s="19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12"/>
    </row>
    <row r="55" spans="3:17" ht="20.45" customHeight="1">
      <c r="C55" s="13" t="s">
        <v>366</v>
      </c>
      <c r="D55" s="12" t="s">
        <v>319</v>
      </c>
      <c r="E55" s="15"/>
      <c r="F55" s="19"/>
      <c r="G55" s="25"/>
      <c r="H55" s="25"/>
      <c r="I55" s="25">
        <f>TRUNC(SUM(I30:I54))</f>
        <v>15561880</v>
      </c>
      <c r="J55" s="25"/>
      <c r="K55" s="25"/>
      <c r="L55" s="25">
        <f>TRUNC(SUM(L30:L54))</f>
        <v>0</v>
      </c>
      <c r="M55" s="25"/>
      <c r="N55" s="25">
        <f>TRUNC(SUM(N30:N54))</f>
        <v>0</v>
      </c>
      <c r="O55" s="25"/>
      <c r="P55" s="25">
        <f>TRUNC(SUM(P30:P54))</f>
        <v>15561880</v>
      </c>
      <c r="Q55" s="12"/>
    </row>
  </sheetData>
  <mergeCells count="15">
    <mergeCell ref="D30:Q30"/>
    <mergeCell ref="D4:Q4"/>
    <mergeCell ref="J2:L2"/>
    <mergeCell ref="M2:N2"/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T27"/>
  <sheetViews>
    <sheetView workbookViewId="0">
      <selection activeCell="A7" sqref="A7"/>
    </sheetView>
  </sheetViews>
  <sheetFormatPr defaultRowHeight="16.5"/>
  <cols>
    <col min="1" max="1" width="36.109375" style="100" customWidth="1"/>
    <col min="2" max="2" width="18.33203125" style="100" customWidth="1"/>
    <col min="3" max="4" width="4.109375" style="100" customWidth="1"/>
    <col min="5" max="12" width="12.109375" style="100" customWidth="1"/>
    <col min="13" max="13" width="11.21875" style="100" customWidth="1"/>
    <col min="14" max="16" width="2.33203125" style="100" hidden="1" customWidth="1"/>
    <col min="17" max="19" width="1.44140625" style="100" hidden="1" customWidth="1"/>
    <col min="20" max="20" width="16.5546875" style="100" hidden="1" customWidth="1"/>
    <col min="21" max="16384" width="8.88671875" style="100"/>
  </cols>
  <sheetData>
    <row r="1" spans="1:20" ht="30" customHeight="1">
      <c r="A1" s="163" t="s">
        <v>423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</row>
    <row r="2" spans="1:20" ht="30" customHeight="1">
      <c r="A2" s="164" t="s">
        <v>424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</row>
    <row r="3" spans="1:20" ht="30" customHeight="1">
      <c r="A3" s="161" t="s">
        <v>425</v>
      </c>
      <c r="B3" s="161" t="s">
        <v>426</v>
      </c>
      <c r="C3" s="161" t="s">
        <v>427</v>
      </c>
      <c r="D3" s="161" t="s">
        <v>428</v>
      </c>
      <c r="E3" s="161" t="s">
        <v>429</v>
      </c>
      <c r="F3" s="161"/>
      <c r="G3" s="161" t="s">
        <v>430</v>
      </c>
      <c r="H3" s="161"/>
      <c r="I3" s="161" t="s">
        <v>431</v>
      </c>
      <c r="J3" s="161"/>
      <c r="K3" s="161" t="s">
        <v>432</v>
      </c>
      <c r="L3" s="161"/>
      <c r="M3" s="161" t="s">
        <v>433</v>
      </c>
      <c r="N3" s="160" t="s">
        <v>434</v>
      </c>
      <c r="O3" s="160" t="s">
        <v>435</v>
      </c>
      <c r="P3" s="160" t="s">
        <v>436</v>
      </c>
      <c r="Q3" s="160" t="s">
        <v>437</v>
      </c>
      <c r="R3" s="160" t="s">
        <v>438</v>
      </c>
      <c r="S3" s="160" t="s">
        <v>439</v>
      </c>
      <c r="T3" s="160" t="s">
        <v>440</v>
      </c>
    </row>
    <row r="4" spans="1:20" ht="30" customHeight="1">
      <c r="A4" s="162"/>
      <c r="B4" s="162"/>
      <c r="C4" s="162"/>
      <c r="D4" s="162"/>
      <c r="E4" s="101" t="s">
        <v>441</v>
      </c>
      <c r="F4" s="101" t="s">
        <v>442</v>
      </c>
      <c r="G4" s="101" t="s">
        <v>441</v>
      </c>
      <c r="H4" s="101" t="s">
        <v>442</v>
      </c>
      <c r="I4" s="101" t="s">
        <v>441</v>
      </c>
      <c r="J4" s="101" t="s">
        <v>442</v>
      </c>
      <c r="K4" s="101" t="s">
        <v>441</v>
      </c>
      <c r="L4" s="101" t="s">
        <v>442</v>
      </c>
      <c r="M4" s="162"/>
      <c r="N4" s="160"/>
      <c r="O4" s="160"/>
      <c r="P4" s="160"/>
      <c r="Q4" s="160"/>
      <c r="R4" s="160"/>
      <c r="S4" s="160"/>
      <c r="T4" s="160"/>
    </row>
    <row r="5" spans="1:20" ht="30" customHeight="1">
      <c r="A5" s="102" t="s">
        <v>443</v>
      </c>
      <c r="B5" s="102" t="s">
        <v>444</v>
      </c>
      <c r="C5" s="102" t="s">
        <v>444</v>
      </c>
      <c r="D5" s="103">
        <v>1</v>
      </c>
      <c r="E5" s="104">
        <f>F6</f>
        <v>15561880</v>
      </c>
      <c r="F5" s="104">
        <f>E5*D5</f>
        <v>15561880</v>
      </c>
      <c r="G5" s="104">
        <f>H6</f>
        <v>0</v>
      </c>
      <c r="H5" s="104">
        <f>G5*D5</f>
        <v>0</v>
      </c>
      <c r="I5" s="104">
        <f>J6</f>
        <v>0</v>
      </c>
      <c r="J5" s="104">
        <f>I5*D5</f>
        <v>0</v>
      </c>
      <c r="K5" s="104">
        <f t="shared" ref="K5:L7" si="0">E5+G5+I5</f>
        <v>15561880</v>
      </c>
      <c r="L5" s="104">
        <f t="shared" si="0"/>
        <v>15561880</v>
      </c>
      <c r="M5" s="102" t="s">
        <v>444</v>
      </c>
      <c r="N5" s="105" t="s">
        <v>332</v>
      </c>
      <c r="O5" s="105" t="s">
        <v>444</v>
      </c>
      <c r="P5" s="105" t="s">
        <v>444</v>
      </c>
      <c r="Q5" s="105" t="s">
        <v>444</v>
      </c>
      <c r="R5" s="100">
        <v>1</v>
      </c>
      <c r="S5" s="105" t="s">
        <v>444</v>
      </c>
      <c r="T5" s="106"/>
    </row>
    <row r="6" spans="1:20" ht="30" customHeight="1">
      <c r="A6" s="102" t="s">
        <v>533</v>
      </c>
      <c r="B6" s="102" t="s">
        <v>444</v>
      </c>
      <c r="C6" s="102" t="s">
        <v>444</v>
      </c>
      <c r="D6" s="103">
        <v>1</v>
      </c>
      <c r="E6" s="104">
        <f>F7</f>
        <v>15561880</v>
      </c>
      <c r="F6" s="104">
        <f>E6*D6</f>
        <v>15561880</v>
      </c>
      <c r="G6" s="104">
        <f>H7</f>
        <v>0</v>
      </c>
      <c r="H6" s="104">
        <f>G6*D6</f>
        <v>0</v>
      </c>
      <c r="I6" s="104">
        <f>J7</f>
        <v>0</v>
      </c>
      <c r="J6" s="104">
        <f>I6*D6</f>
        <v>0</v>
      </c>
      <c r="K6" s="104">
        <f t="shared" si="0"/>
        <v>15561880</v>
      </c>
      <c r="L6" s="104">
        <f t="shared" si="0"/>
        <v>15561880</v>
      </c>
      <c r="M6" s="102" t="s">
        <v>444</v>
      </c>
      <c r="N6" s="105" t="s">
        <v>445</v>
      </c>
      <c r="O6" s="105" t="s">
        <v>444</v>
      </c>
      <c r="P6" s="105" t="s">
        <v>332</v>
      </c>
      <c r="Q6" s="105" t="s">
        <v>444</v>
      </c>
      <c r="R6" s="100">
        <v>2</v>
      </c>
      <c r="S6" s="105" t="s">
        <v>444</v>
      </c>
      <c r="T6" s="106"/>
    </row>
    <row r="7" spans="1:20" ht="30" customHeight="1">
      <c r="A7" s="102" t="s">
        <v>534</v>
      </c>
      <c r="B7" s="102" t="s">
        <v>444</v>
      </c>
      <c r="C7" s="102" t="s">
        <v>444</v>
      </c>
      <c r="D7" s="103">
        <v>1</v>
      </c>
      <c r="E7" s="104">
        <f>'내역서(기·소)'!F27</f>
        <v>15561880</v>
      </c>
      <c r="F7" s="104">
        <f>E7*D7</f>
        <v>15561880</v>
      </c>
      <c r="G7" s="104">
        <f>'내역서(기·소)'!H27</f>
        <v>0</v>
      </c>
      <c r="H7" s="104">
        <f>G7*D7</f>
        <v>0</v>
      </c>
      <c r="I7" s="104">
        <f>'내역서(기·소)'!J27</f>
        <v>0</v>
      </c>
      <c r="J7" s="104">
        <f>I7*D7</f>
        <v>0</v>
      </c>
      <c r="K7" s="104">
        <f t="shared" si="0"/>
        <v>15561880</v>
      </c>
      <c r="L7" s="104">
        <f t="shared" si="0"/>
        <v>15561880</v>
      </c>
      <c r="M7" s="102" t="s">
        <v>444</v>
      </c>
      <c r="N7" s="105" t="s">
        <v>447</v>
      </c>
      <c r="O7" s="105" t="s">
        <v>444</v>
      </c>
      <c r="P7" s="105" t="s">
        <v>445</v>
      </c>
      <c r="Q7" s="105" t="s">
        <v>444</v>
      </c>
      <c r="R7" s="100">
        <v>3</v>
      </c>
      <c r="S7" s="105" t="s">
        <v>444</v>
      </c>
      <c r="T7" s="106"/>
    </row>
    <row r="8" spans="1:20" ht="30" customHeight="1">
      <c r="A8" s="103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T8" s="106"/>
    </row>
    <row r="9" spans="1:20" ht="30" customHeight="1">
      <c r="A9" s="10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T9" s="106"/>
    </row>
    <row r="10" spans="1:20" ht="30" customHeight="1">
      <c r="A10" s="103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T10" s="106"/>
    </row>
    <row r="11" spans="1:20" ht="30" customHeight="1">
      <c r="A11" s="103"/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T11" s="106"/>
    </row>
    <row r="12" spans="1:20" ht="30" customHeight="1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T12" s="106"/>
    </row>
    <row r="13" spans="1:20" ht="30" customHeight="1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T13" s="106"/>
    </row>
    <row r="14" spans="1:20" ht="30" customHeight="1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T14" s="106"/>
    </row>
    <row r="15" spans="1:20" ht="30" customHeight="1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T15" s="106"/>
    </row>
    <row r="16" spans="1:20" ht="30" customHeight="1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T16" s="106"/>
    </row>
    <row r="17" spans="1:20" ht="30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T17" s="106"/>
    </row>
    <row r="18" spans="1:20" ht="30" customHeight="1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T18" s="106"/>
    </row>
    <row r="19" spans="1:20" ht="30" customHeight="1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T19" s="106"/>
    </row>
    <row r="20" spans="1:20" ht="30" customHeight="1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T20" s="106"/>
    </row>
    <row r="21" spans="1:20" ht="30" customHeight="1">
      <c r="A21" s="103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T21" s="106"/>
    </row>
    <row r="22" spans="1:20" ht="30" customHeight="1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T22" s="106"/>
    </row>
    <row r="23" spans="1:20" ht="30" customHeight="1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T23" s="106"/>
    </row>
    <row r="24" spans="1:20" ht="30" customHeight="1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  <c r="T24" s="106"/>
    </row>
    <row r="25" spans="1:20" ht="30" customHeight="1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T25" s="106"/>
    </row>
    <row r="26" spans="1:20" ht="30" customHeight="1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T26" s="106"/>
    </row>
    <row r="27" spans="1:20" ht="30" customHeight="1">
      <c r="A27" s="103" t="s">
        <v>448</v>
      </c>
      <c r="B27" s="103"/>
      <c r="C27" s="103"/>
      <c r="D27" s="103"/>
      <c r="E27" s="103"/>
      <c r="F27" s="104">
        <f>F5</f>
        <v>15561880</v>
      </c>
      <c r="G27" s="103"/>
      <c r="H27" s="104">
        <f>H5</f>
        <v>0</v>
      </c>
      <c r="I27" s="103"/>
      <c r="J27" s="104">
        <f>J5</f>
        <v>0</v>
      </c>
      <c r="K27" s="103"/>
      <c r="L27" s="104">
        <f>L5</f>
        <v>15561880</v>
      </c>
      <c r="M27" s="103"/>
      <c r="T27" s="106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3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81"/>
  <sheetViews>
    <sheetView topLeftCell="D1" workbookViewId="0">
      <pane ySplit="3" topLeftCell="A34" activePane="bottomLeft" state="frozen"/>
      <selection activeCell="D1" sqref="D1"/>
      <selection pane="bottomLeft" activeCell="L35" sqref="L35"/>
    </sheetView>
  </sheetViews>
  <sheetFormatPr defaultRowHeight="23.1" customHeight="1"/>
  <cols>
    <col min="1" max="1" width="12.109375" style="13" hidden="1" customWidth="1"/>
    <col min="2" max="2" width="17.44140625" style="13" hidden="1" customWidth="1"/>
    <col min="3" max="3" width="20.6640625" style="13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10" style="2" customWidth="1"/>
    <col min="8" max="8" width="13" style="23" customWidth="1"/>
    <col min="9" max="9" width="13.21875" style="23" customWidth="1"/>
    <col min="10" max="10" width="5.5546875" style="23" hidden="1" customWidth="1"/>
    <col min="11" max="11" width="10.44140625" style="23" customWidth="1"/>
    <col min="12" max="12" width="11.77734375" style="23" customWidth="1"/>
    <col min="13" max="13" width="8.44140625" style="23" customWidth="1"/>
    <col min="14" max="14" width="9.109375" style="23" customWidth="1"/>
    <col min="15" max="15" width="6" style="23" hidden="1" customWidth="1"/>
    <col min="16" max="16" width="13" style="23" customWidth="1"/>
    <col min="17" max="17" width="11.109375" style="13" customWidth="1"/>
    <col min="18" max="26" width="8.88671875" style="2"/>
    <col min="27" max="31" width="11.77734375" style="23" customWidth="1"/>
    <col min="32" max="16384" width="8.88671875" style="2"/>
  </cols>
  <sheetData>
    <row r="1" spans="1:31" ht="23.1" customHeight="1">
      <c r="A1" s="13" t="s">
        <v>364</v>
      </c>
      <c r="B1" s="13" t="s">
        <v>365</v>
      </c>
      <c r="D1" s="134" t="s">
        <v>347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W1" s="133" t="s">
        <v>62</v>
      </c>
      <c r="X1" s="133"/>
      <c r="Y1" s="133"/>
      <c r="Z1" s="18"/>
      <c r="AA1" s="18" t="s">
        <v>67</v>
      </c>
      <c r="AB1" s="18"/>
      <c r="AC1" s="18"/>
      <c r="AD1" s="18"/>
      <c r="AE1" s="18"/>
    </row>
    <row r="2" spans="1:31" s="14" customFormat="1" ht="23.1" customHeight="1">
      <c r="A2" s="130" t="s">
        <v>49</v>
      </c>
      <c r="B2" s="130" t="s">
        <v>24</v>
      </c>
      <c r="C2" s="130" t="s">
        <v>20</v>
      </c>
      <c r="D2" s="131" t="s">
        <v>56</v>
      </c>
      <c r="E2" s="131" t="s">
        <v>57</v>
      </c>
      <c r="F2" s="132" t="s">
        <v>0</v>
      </c>
      <c r="G2" s="132" t="s">
        <v>1</v>
      </c>
      <c r="H2" s="127" t="s">
        <v>27</v>
      </c>
      <c r="I2" s="127"/>
      <c r="J2" s="127" t="s">
        <v>28</v>
      </c>
      <c r="K2" s="127"/>
      <c r="L2" s="127"/>
      <c r="M2" s="127" t="s">
        <v>29</v>
      </c>
      <c r="N2" s="127"/>
      <c r="O2" s="38"/>
      <c r="P2" s="127" t="s">
        <v>42</v>
      </c>
      <c r="Q2" s="131" t="s">
        <v>33</v>
      </c>
      <c r="W2" s="14" t="s">
        <v>63</v>
      </c>
      <c r="X2" s="14" t="s">
        <v>64</v>
      </c>
      <c r="Y2" s="14" t="s">
        <v>65</v>
      </c>
      <c r="Z2" s="14" t="s">
        <v>66</v>
      </c>
      <c r="AA2" s="27" t="s">
        <v>93</v>
      </c>
      <c r="AB2" s="27" t="s">
        <v>92</v>
      </c>
      <c r="AC2" s="27" t="s">
        <v>68</v>
      </c>
      <c r="AD2" s="27" t="s">
        <v>70</v>
      </c>
      <c r="AE2" s="27" t="s">
        <v>69</v>
      </c>
    </row>
    <row r="3" spans="1:31" s="14" customFormat="1" ht="23.1" customHeight="1">
      <c r="A3" s="130"/>
      <c r="B3" s="130"/>
      <c r="C3" s="130"/>
      <c r="D3" s="131"/>
      <c r="E3" s="131"/>
      <c r="F3" s="132"/>
      <c r="G3" s="132"/>
      <c r="H3" s="38" t="s">
        <v>43</v>
      </c>
      <c r="I3" s="38" t="s">
        <v>44</v>
      </c>
      <c r="J3" s="38" t="s">
        <v>1</v>
      </c>
      <c r="K3" s="38" t="s">
        <v>43</v>
      </c>
      <c r="L3" s="38" t="s">
        <v>44</v>
      </c>
      <c r="M3" s="38" t="s">
        <v>45</v>
      </c>
      <c r="N3" s="38" t="s">
        <v>44</v>
      </c>
      <c r="O3" s="38" t="s">
        <v>46</v>
      </c>
      <c r="P3" s="127"/>
      <c r="Q3" s="131"/>
      <c r="W3" s="2"/>
      <c r="X3" s="2"/>
      <c r="Y3" s="2"/>
      <c r="Z3" s="2"/>
      <c r="AA3" s="23"/>
      <c r="AB3" s="23"/>
      <c r="AC3" s="23"/>
      <c r="AD3" s="23">
        <f>IF(옵션!$C$11 =0, "1", 옵션!$C$11)</f>
        <v>1</v>
      </c>
      <c r="AE3" s="23">
        <f>IF(옵션!$C$12 =0, "1", 옵션!$C$12)</f>
        <v>1</v>
      </c>
    </row>
    <row r="4" spans="1:31" ht="23.1" customHeight="1">
      <c r="B4" s="13" t="s">
        <v>301</v>
      </c>
      <c r="D4" s="124" t="s">
        <v>129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6"/>
    </row>
    <row r="5" spans="1:31" ht="23.1" customHeight="1">
      <c r="A5" s="13" t="s">
        <v>256</v>
      </c>
      <c r="B5" s="13" t="s">
        <v>332</v>
      </c>
      <c r="C5" s="13" t="s">
        <v>133</v>
      </c>
      <c r="D5" s="12" t="s">
        <v>134</v>
      </c>
      <c r="E5" s="12" t="s">
        <v>135</v>
      </c>
      <c r="F5" s="19" t="s">
        <v>136</v>
      </c>
      <c r="G5" s="15">
        <v>94</v>
      </c>
      <c r="H5" s="25">
        <f>합산자재!H4</f>
        <v>4012</v>
      </c>
      <c r="I5" s="40">
        <f t="shared" ref="I5:I33" si="0">TRUNC(G5*H5)</f>
        <v>377128</v>
      </c>
      <c r="J5" s="25">
        <v>85</v>
      </c>
      <c r="K5" s="25">
        <f>합산자재!I4</f>
        <v>0</v>
      </c>
      <c r="L5" s="40">
        <f t="shared" ref="L5:L37" si="1">TRUNC(G5*K5)</f>
        <v>0</v>
      </c>
      <c r="M5" s="25">
        <f>합산자재!J4</f>
        <v>0</v>
      </c>
      <c r="N5" s="40">
        <f t="shared" ref="N5:N37" si="2">TRUNC(G5*M5)</f>
        <v>0</v>
      </c>
      <c r="O5" s="25">
        <f t="shared" ref="O5:O37" si="3">IF((H5+K5+M5)=0, "", (H5+K5+M5))</f>
        <v>4012</v>
      </c>
      <c r="P5" s="25">
        <f t="shared" ref="P5:P37" si="4">SUM(I5,L5,N5)</f>
        <v>377128</v>
      </c>
      <c r="Q5" s="12"/>
      <c r="AB5" s="23">
        <f>I5</f>
        <v>377128</v>
      </c>
      <c r="AC5" s="23">
        <f>G5*H5</f>
        <v>377128</v>
      </c>
    </row>
    <row r="6" spans="1:31" ht="23.1" customHeight="1">
      <c r="A6" s="13" t="s">
        <v>257</v>
      </c>
      <c r="B6" s="13" t="s">
        <v>332</v>
      </c>
      <c r="C6" s="13" t="s">
        <v>140</v>
      </c>
      <c r="D6" s="12" t="s">
        <v>134</v>
      </c>
      <c r="E6" s="12" t="s">
        <v>141</v>
      </c>
      <c r="F6" s="19" t="s">
        <v>136</v>
      </c>
      <c r="G6" s="15">
        <v>48</v>
      </c>
      <c r="H6" s="25">
        <f>합산자재!H5</f>
        <v>5134</v>
      </c>
      <c r="I6" s="40">
        <f t="shared" si="0"/>
        <v>246432</v>
      </c>
      <c r="J6" s="25">
        <v>44</v>
      </c>
      <c r="K6" s="25">
        <f>합산자재!I5</f>
        <v>0</v>
      </c>
      <c r="L6" s="40">
        <f t="shared" si="1"/>
        <v>0</v>
      </c>
      <c r="M6" s="25">
        <f>합산자재!J5</f>
        <v>0</v>
      </c>
      <c r="N6" s="40">
        <f t="shared" si="2"/>
        <v>0</v>
      </c>
      <c r="O6" s="25">
        <f t="shared" si="3"/>
        <v>5134</v>
      </c>
      <c r="P6" s="25">
        <f t="shared" si="4"/>
        <v>246432</v>
      </c>
      <c r="Q6" s="12"/>
      <c r="AB6" s="23">
        <f>I6</f>
        <v>246432</v>
      </c>
      <c r="AC6" s="23">
        <f>G6*H6</f>
        <v>246432</v>
      </c>
    </row>
    <row r="7" spans="1:31" ht="23.1" customHeight="1">
      <c r="A7" s="13" t="s">
        <v>258</v>
      </c>
      <c r="B7" s="13" t="s">
        <v>332</v>
      </c>
      <c r="C7" s="13" t="s">
        <v>142</v>
      </c>
      <c r="D7" s="12" t="s">
        <v>143</v>
      </c>
      <c r="E7" s="12" t="s">
        <v>144</v>
      </c>
      <c r="F7" s="19" t="s">
        <v>136</v>
      </c>
      <c r="G7" s="15">
        <v>32</v>
      </c>
      <c r="H7" s="25">
        <f>합산자재!H6</f>
        <v>170</v>
      </c>
      <c r="I7" s="40">
        <f t="shared" si="0"/>
        <v>5440</v>
      </c>
      <c r="J7" s="25">
        <v>29</v>
      </c>
      <c r="K7" s="25">
        <f>합산자재!I6</f>
        <v>0</v>
      </c>
      <c r="L7" s="40">
        <f t="shared" si="1"/>
        <v>0</v>
      </c>
      <c r="M7" s="25">
        <f>합산자재!J6</f>
        <v>0</v>
      </c>
      <c r="N7" s="40">
        <f t="shared" si="2"/>
        <v>0</v>
      </c>
      <c r="O7" s="25">
        <f t="shared" si="3"/>
        <v>170</v>
      </c>
      <c r="P7" s="25">
        <f t="shared" si="4"/>
        <v>5440</v>
      </c>
      <c r="Q7" s="12"/>
      <c r="AA7" s="23">
        <f>I7</f>
        <v>5440</v>
      </c>
      <c r="AC7" s="23">
        <f>G7*H7</f>
        <v>5440</v>
      </c>
    </row>
    <row r="8" spans="1:31" ht="23.1" customHeight="1">
      <c r="A8" s="13" t="s">
        <v>259</v>
      </c>
      <c r="B8" s="13" t="s">
        <v>332</v>
      </c>
      <c r="C8" s="13" t="s">
        <v>148</v>
      </c>
      <c r="D8" s="12" t="s">
        <v>149</v>
      </c>
      <c r="E8" s="12" t="s">
        <v>150</v>
      </c>
      <c r="F8" s="19" t="s">
        <v>136</v>
      </c>
      <c r="G8" s="15">
        <v>158</v>
      </c>
      <c r="H8" s="25">
        <f>합산자재!H7</f>
        <v>445</v>
      </c>
      <c r="I8" s="40">
        <f t="shared" si="0"/>
        <v>70310</v>
      </c>
      <c r="J8" s="25">
        <v>143.5</v>
      </c>
      <c r="K8" s="25">
        <f>합산자재!I7</f>
        <v>0</v>
      </c>
      <c r="L8" s="40">
        <f t="shared" si="1"/>
        <v>0</v>
      </c>
      <c r="M8" s="25">
        <f>합산자재!J7</f>
        <v>0</v>
      </c>
      <c r="N8" s="40">
        <f t="shared" si="2"/>
        <v>0</v>
      </c>
      <c r="O8" s="25">
        <f t="shared" si="3"/>
        <v>445</v>
      </c>
      <c r="P8" s="25">
        <f t="shared" si="4"/>
        <v>70310</v>
      </c>
      <c r="Q8" s="12"/>
      <c r="AB8" s="23">
        <f>I8</f>
        <v>70310</v>
      </c>
      <c r="AC8" s="23">
        <f>G8*H8</f>
        <v>70310</v>
      </c>
    </row>
    <row r="9" spans="1:31" ht="23.1" customHeight="1">
      <c r="A9" s="13" t="s">
        <v>348</v>
      </c>
      <c r="B9" s="13" t="s">
        <v>332</v>
      </c>
      <c r="C9" s="13" t="s">
        <v>349</v>
      </c>
      <c r="D9" s="12" t="s">
        <v>350</v>
      </c>
      <c r="E9" s="12" t="s">
        <v>351</v>
      </c>
      <c r="F9" s="19" t="s">
        <v>296</v>
      </c>
      <c r="G9" s="15">
        <v>1</v>
      </c>
      <c r="H9" s="25">
        <f>TRUNC(AA9*옵션!$B$32/100)</f>
        <v>2176</v>
      </c>
      <c r="I9" s="40">
        <f t="shared" si="0"/>
        <v>2176</v>
      </c>
      <c r="J9" s="25">
        <v>1</v>
      </c>
      <c r="K9" s="25"/>
      <c r="L9" s="40">
        <f t="shared" si="1"/>
        <v>0</v>
      </c>
      <c r="M9" s="25"/>
      <c r="N9" s="40">
        <f t="shared" si="2"/>
        <v>0</v>
      </c>
      <c r="O9" s="25">
        <f t="shared" si="3"/>
        <v>2176</v>
      </c>
      <c r="P9" s="25">
        <f t="shared" si="4"/>
        <v>2176</v>
      </c>
      <c r="Q9" s="12"/>
      <c r="AA9" s="23">
        <f>TRUNC(SUM(AA4:AA8))</f>
        <v>5440</v>
      </c>
    </row>
    <row r="10" spans="1:31" ht="23.1" customHeight="1">
      <c r="A10" s="13" t="s">
        <v>352</v>
      </c>
      <c r="B10" s="13" t="s">
        <v>332</v>
      </c>
      <c r="C10" s="13" t="s">
        <v>353</v>
      </c>
      <c r="D10" s="12" t="s">
        <v>350</v>
      </c>
      <c r="E10" s="12" t="s">
        <v>354</v>
      </c>
      <c r="F10" s="19" t="s">
        <v>296</v>
      </c>
      <c r="G10" s="15">
        <v>1</v>
      </c>
      <c r="H10" s="25">
        <f>TRUNC(AB10*옵션!$B$31/100)</f>
        <v>104080</v>
      </c>
      <c r="I10" s="40">
        <f t="shared" si="0"/>
        <v>104080</v>
      </c>
      <c r="J10" s="25">
        <v>1</v>
      </c>
      <c r="K10" s="25"/>
      <c r="L10" s="40">
        <f t="shared" si="1"/>
        <v>0</v>
      </c>
      <c r="M10" s="25"/>
      <c r="N10" s="40">
        <f t="shared" si="2"/>
        <v>0</v>
      </c>
      <c r="O10" s="25">
        <f t="shared" si="3"/>
        <v>104080</v>
      </c>
      <c r="P10" s="25">
        <f t="shared" si="4"/>
        <v>104080</v>
      </c>
      <c r="Q10" s="12"/>
      <c r="AB10" s="23">
        <f>TRUNC(SUM(AB4:AB9))</f>
        <v>693870</v>
      </c>
    </row>
    <row r="11" spans="1:31" ht="23.1" customHeight="1">
      <c r="A11" s="13" t="s">
        <v>260</v>
      </c>
      <c r="B11" s="13" t="s">
        <v>332</v>
      </c>
      <c r="C11" s="13" t="s">
        <v>151</v>
      </c>
      <c r="D11" s="12" t="s">
        <v>149</v>
      </c>
      <c r="E11" s="12" t="s">
        <v>152</v>
      </c>
      <c r="F11" s="19" t="s">
        <v>153</v>
      </c>
      <c r="G11" s="15">
        <v>78</v>
      </c>
      <c r="H11" s="25">
        <f>합산자재!H8</f>
        <v>340</v>
      </c>
      <c r="I11" s="40">
        <f t="shared" si="0"/>
        <v>26520</v>
      </c>
      <c r="J11" s="25">
        <v>78</v>
      </c>
      <c r="K11" s="25">
        <f>합산자재!I8</f>
        <v>0</v>
      </c>
      <c r="L11" s="40">
        <f t="shared" si="1"/>
        <v>0</v>
      </c>
      <c r="M11" s="25">
        <f>합산자재!J8</f>
        <v>0</v>
      </c>
      <c r="N11" s="40">
        <f t="shared" si="2"/>
        <v>0</v>
      </c>
      <c r="O11" s="25">
        <f t="shared" si="3"/>
        <v>340</v>
      </c>
      <c r="P11" s="25">
        <f t="shared" si="4"/>
        <v>26520</v>
      </c>
      <c r="Q11" s="12"/>
    </row>
    <row r="12" spans="1:31" ht="23.1" customHeight="1">
      <c r="A12" s="13" t="s">
        <v>261</v>
      </c>
      <c r="B12" s="13" t="s">
        <v>332</v>
      </c>
      <c r="C12" s="13" t="s">
        <v>155</v>
      </c>
      <c r="D12" s="12" t="s">
        <v>156</v>
      </c>
      <c r="E12" s="12" t="s">
        <v>157</v>
      </c>
      <c r="F12" s="19" t="s">
        <v>153</v>
      </c>
      <c r="G12" s="15">
        <v>10</v>
      </c>
      <c r="H12" s="25">
        <f>합산자재!H9</f>
        <v>3108</v>
      </c>
      <c r="I12" s="40">
        <f t="shared" si="0"/>
        <v>31080</v>
      </c>
      <c r="J12" s="25">
        <v>10</v>
      </c>
      <c r="K12" s="25">
        <f>합산자재!I9</f>
        <v>0</v>
      </c>
      <c r="L12" s="40">
        <f t="shared" si="1"/>
        <v>0</v>
      </c>
      <c r="M12" s="25">
        <f>합산자재!J9</f>
        <v>0</v>
      </c>
      <c r="N12" s="40">
        <f t="shared" si="2"/>
        <v>0</v>
      </c>
      <c r="O12" s="25">
        <f t="shared" si="3"/>
        <v>3108</v>
      </c>
      <c r="P12" s="25">
        <f t="shared" si="4"/>
        <v>31080</v>
      </c>
      <c r="Q12" s="12"/>
    </row>
    <row r="13" spans="1:31" ht="23.1" customHeight="1">
      <c r="A13" s="13" t="s">
        <v>262</v>
      </c>
      <c r="B13" s="13" t="s">
        <v>332</v>
      </c>
      <c r="C13" s="13" t="s">
        <v>159</v>
      </c>
      <c r="D13" s="12" t="s">
        <v>156</v>
      </c>
      <c r="E13" s="12" t="s">
        <v>160</v>
      </c>
      <c r="F13" s="19" t="s">
        <v>153</v>
      </c>
      <c r="G13" s="15">
        <v>2</v>
      </c>
      <c r="H13" s="25">
        <f>합산자재!H10</f>
        <v>3739</v>
      </c>
      <c r="I13" s="40">
        <f t="shared" si="0"/>
        <v>7478</v>
      </c>
      <c r="J13" s="25">
        <v>2</v>
      </c>
      <c r="K13" s="25">
        <f>합산자재!I10</f>
        <v>0</v>
      </c>
      <c r="L13" s="40">
        <f t="shared" si="1"/>
        <v>0</v>
      </c>
      <c r="M13" s="25">
        <f>합산자재!J10</f>
        <v>0</v>
      </c>
      <c r="N13" s="40">
        <f t="shared" si="2"/>
        <v>0</v>
      </c>
      <c r="O13" s="25">
        <f t="shared" si="3"/>
        <v>3739</v>
      </c>
      <c r="P13" s="25">
        <f t="shared" si="4"/>
        <v>7478</v>
      </c>
      <c r="Q13" s="12"/>
    </row>
    <row r="14" spans="1:31" ht="23.1" customHeight="1">
      <c r="A14" s="13" t="s">
        <v>263</v>
      </c>
      <c r="B14" s="13" t="s">
        <v>332</v>
      </c>
      <c r="C14" s="13" t="s">
        <v>161</v>
      </c>
      <c r="D14" s="12" t="s">
        <v>162</v>
      </c>
      <c r="E14" s="12" t="s">
        <v>163</v>
      </c>
      <c r="F14" s="19" t="s">
        <v>153</v>
      </c>
      <c r="G14" s="15">
        <v>25</v>
      </c>
      <c r="H14" s="25">
        <f>합산자재!H11</f>
        <v>638</v>
      </c>
      <c r="I14" s="40">
        <f t="shared" si="0"/>
        <v>15950</v>
      </c>
      <c r="J14" s="25">
        <v>25</v>
      </c>
      <c r="K14" s="25">
        <f>합산자재!I11</f>
        <v>0</v>
      </c>
      <c r="L14" s="40">
        <f t="shared" si="1"/>
        <v>0</v>
      </c>
      <c r="M14" s="25">
        <f>합산자재!J11</f>
        <v>0</v>
      </c>
      <c r="N14" s="40">
        <f t="shared" si="2"/>
        <v>0</v>
      </c>
      <c r="O14" s="25">
        <f t="shared" si="3"/>
        <v>638</v>
      </c>
      <c r="P14" s="25">
        <f t="shared" si="4"/>
        <v>15950</v>
      </c>
      <c r="Q14" s="12"/>
    </row>
    <row r="15" spans="1:31" ht="23.1" customHeight="1">
      <c r="A15" s="13" t="s">
        <v>264</v>
      </c>
      <c r="B15" s="13" t="s">
        <v>332</v>
      </c>
      <c r="C15" s="13" t="s">
        <v>167</v>
      </c>
      <c r="D15" s="12" t="s">
        <v>168</v>
      </c>
      <c r="E15" s="12" t="s">
        <v>169</v>
      </c>
      <c r="F15" s="19" t="s">
        <v>153</v>
      </c>
      <c r="G15" s="15">
        <v>3</v>
      </c>
      <c r="H15" s="25">
        <f>합산자재!H12</f>
        <v>726</v>
      </c>
      <c r="I15" s="40">
        <f t="shared" si="0"/>
        <v>2178</v>
      </c>
      <c r="J15" s="25">
        <v>3</v>
      </c>
      <c r="K15" s="25">
        <f>합산자재!I12</f>
        <v>0</v>
      </c>
      <c r="L15" s="40">
        <f t="shared" si="1"/>
        <v>0</v>
      </c>
      <c r="M15" s="25">
        <f>합산자재!J12</f>
        <v>0</v>
      </c>
      <c r="N15" s="40">
        <f t="shared" si="2"/>
        <v>0</v>
      </c>
      <c r="O15" s="25">
        <f t="shared" si="3"/>
        <v>726</v>
      </c>
      <c r="P15" s="25">
        <f t="shared" si="4"/>
        <v>2178</v>
      </c>
      <c r="Q15" s="12"/>
    </row>
    <row r="16" spans="1:31" ht="23.1" customHeight="1">
      <c r="A16" s="13" t="s">
        <v>265</v>
      </c>
      <c r="B16" s="13" t="s">
        <v>332</v>
      </c>
      <c r="C16" s="13" t="s">
        <v>170</v>
      </c>
      <c r="D16" s="12" t="s">
        <v>171</v>
      </c>
      <c r="E16" s="12" t="s">
        <v>172</v>
      </c>
      <c r="F16" s="19" t="s">
        <v>153</v>
      </c>
      <c r="G16" s="15">
        <v>21</v>
      </c>
      <c r="H16" s="25">
        <f>합산자재!H13</f>
        <v>218</v>
      </c>
      <c r="I16" s="40">
        <f t="shared" si="0"/>
        <v>4578</v>
      </c>
      <c r="J16" s="25">
        <v>21</v>
      </c>
      <c r="K16" s="25">
        <f>합산자재!I13</f>
        <v>0</v>
      </c>
      <c r="L16" s="40">
        <f t="shared" si="1"/>
        <v>0</v>
      </c>
      <c r="M16" s="25">
        <f>합산자재!J13</f>
        <v>0</v>
      </c>
      <c r="N16" s="40">
        <f t="shared" si="2"/>
        <v>0</v>
      </c>
      <c r="O16" s="25">
        <f t="shared" si="3"/>
        <v>218</v>
      </c>
      <c r="P16" s="25">
        <f t="shared" si="4"/>
        <v>4578</v>
      </c>
      <c r="Q16" s="12"/>
    </row>
    <row r="17" spans="1:31" ht="23.1" customHeight="1">
      <c r="A17" s="13" t="s">
        <v>266</v>
      </c>
      <c r="B17" s="13" t="s">
        <v>332</v>
      </c>
      <c r="C17" s="13" t="s">
        <v>173</v>
      </c>
      <c r="D17" s="12" t="s">
        <v>174</v>
      </c>
      <c r="E17" s="12" t="s">
        <v>175</v>
      </c>
      <c r="F17" s="19" t="s">
        <v>153</v>
      </c>
      <c r="G17" s="15">
        <v>1</v>
      </c>
      <c r="H17" s="25">
        <f>합산자재!H14</f>
        <v>4760</v>
      </c>
      <c r="I17" s="40">
        <f t="shared" si="0"/>
        <v>4760</v>
      </c>
      <c r="J17" s="25">
        <v>1</v>
      </c>
      <c r="K17" s="25">
        <f>합산자재!I14</f>
        <v>0</v>
      </c>
      <c r="L17" s="40">
        <f t="shared" si="1"/>
        <v>0</v>
      </c>
      <c r="M17" s="25">
        <f>합산자재!J14</f>
        <v>0</v>
      </c>
      <c r="N17" s="40">
        <f t="shared" si="2"/>
        <v>0</v>
      </c>
      <c r="O17" s="25">
        <f t="shared" si="3"/>
        <v>4760</v>
      </c>
      <c r="P17" s="25">
        <f t="shared" si="4"/>
        <v>4760</v>
      </c>
      <c r="Q17" s="12"/>
    </row>
    <row r="18" spans="1:31" ht="23.1" customHeight="1">
      <c r="A18" s="13" t="s">
        <v>267</v>
      </c>
      <c r="B18" s="13" t="s">
        <v>332</v>
      </c>
      <c r="C18" s="13" t="s">
        <v>176</v>
      </c>
      <c r="D18" s="12" t="s">
        <v>177</v>
      </c>
      <c r="E18" s="12" t="s">
        <v>178</v>
      </c>
      <c r="F18" s="19" t="s">
        <v>153</v>
      </c>
      <c r="G18" s="15">
        <v>3</v>
      </c>
      <c r="H18" s="25"/>
      <c r="I18" s="40">
        <f t="shared" si="0"/>
        <v>0</v>
      </c>
      <c r="J18" s="25">
        <v>3</v>
      </c>
      <c r="K18" s="25">
        <f>합산자재!I15</f>
        <v>0</v>
      </c>
      <c r="L18" s="40">
        <f t="shared" si="1"/>
        <v>0</v>
      </c>
      <c r="M18" s="25">
        <f>합산자재!J15</f>
        <v>0</v>
      </c>
      <c r="N18" s="40">
        <f t="shared" si="2"/>
        <v>0</v>
      </c>
      <c r="O18" s="25" t="str">
        <f t="shared" si="3"/>
        <v/>
      </c>
      <c r="P18" s="25">
        <f t="shared" si="4"/>
        <v>0</v>
      </c>
      <c r="Q18" s="12" t="s">
        <v>337</v>
      </c>
    </row>
    <row r="19" spans="1:31" ht="23.1" customHeight="1">
      <c r="A19" s="13" t="s">
        <v>268</v>
      </c>
      <c r="B19" s="13" t="s">
        <v>332</v>
      </c>
      <c r="C19" s="13" t="s">
        <v>180</v>
      </c>
      <c r="D19" s="12" t="s">
        <v>181</v>
      </c>
      <c r="E19" s="12" t="s">
        <v>182</v>
      </c>
      <c r="F19" s="19" t="s">
        <v>136</v>
      </c>
      <c r="G19" s="15">
        <v>2</v>
      </c>
      <c r="H19" s="25">
        <f>합산자재!H16</f>
        <v>13241</v>
      </c>
      <c r="I19" s="40">
        <f t="shared" si="0"/>
        <v>26482</v>
      </c>
      <c r="J19" s="25">
        <v>1.5</v>
      </c>
      <c r="K19" s="25">
        <f>합산자재!I16</f>
        <v>0</v>
      </c>
      <c r="L19" s="40">
        <f t="shared" si="1"/>
        <v>0</v>
      </c>
      <c r="M19" s="25">
        <f>합산자재!J16</f>
        <v>0</v>
      </c>
      <c r="N19" s="40">
        <f t="shared" si="2"/>
        <v>0</v>
      </c>
      <c r="O19" s="25">
        <f t="shared" si="3"/>
        <v>13241</v>
      </c>
      <c r="P19" s="25">
        <f t="shared" si="4"/>
        <v>26482</v>
      </c>
      <c r="Q19" s="12"/>
    </row>
    <row r="20" spans="1:31" ht="23.1" customHeight="1">
      <c r="A20" s="13" t="s">
        <v>268</v>
      </c>
      <c r="B20" s="13" t="s">
        <v>332</v>
      </c>
      <c r="C20" s="13" t="s">
        <v>180</v>
      </c>
      <c r="D20" s="12" t="s">
        <v>181</v>
      </c>
      <c r="E20" s="12" t="s">
        <v>182</v>
      </c>
      <c r="F20" s="19" t="s">
        <v>136</v>
      </c>
      <c r="G20" s="15">
        <v>1.5</v>
      </c>
      <c r="H20" s="25"/>
      <c r="I20" s="40">
        <f t="shared" si="0"/>
        <v>0</v>
      </c>
      <c r="J20" s="25">
        <v>1.5</v>
      </c>
      <c r="K20" s="25">
        <f>합산자재!I16</f>
        <v>0</v>
      </c>
      <c r="L20" s="40">
        <f t="shared" si="1"/>
        <v>0</v>
      </c>
      <c r="M20" s="25">
        <f>합산자재!J16</f>
        <v>0</v>
      </c>
      <c r="N20" s="40">
        <f t="shared" si="2"/>
        <v>0</v>
      </c>
      <c r="O20" s="25" t="str">
        <f t="shared" si="3"/>
        <v/>
      </c>
      <c r="P20" s="25">
        <f t="shared" si="4"/>
        <v>0</v>
      </c>
      <c r="Q20" s="12" t="s">
        <v>339</v>
      </c>
    </row>
    <row r="21" spans="1:31" ht="23.1" customHeight="1">
      <c r="A21" s="13" t="s">
        <v>273</v>
      </c>
      <c r="B21" s="13" t="s">
        <v>332</v>
      </c>
      <c r="C21" s="13" t="s">
        <v>198</v>
      </c>
      <c r="D21" s="12" t="s">
        <v>199</v>
      </c>
      <c r="E21" s="12" t="s">
        <v>200</v>
      </c>
      <c r="F21" s="19" t="s">
        <v>136</v>
      </c>
      <c r="G21" s="15">
        <v>759</v>
      </c>
      <c r="H21" s="25">
        <f>합산자재!H21</f>
        <v>356</v>
      </c>
      <c r="I21" s="40">
        <f t="shared" si="0"/>
        <v>270204</v>
      </c>
      <c r="J21" s="25">
        <v>690</v>
      </c>
      <c r="K21" s="25">
        <f>합산자재!I21</f>
        <v>0</v>
      </c>
      <c r="L21" s="40">
        <f t="shared" si="1"/>
        <v>0</v>
      </c>
      <c r="M21" s="25">
        <f>합산자재!J21</f>
        <v>0</v>
      </c>
      <c r="N21" s="40">
        <f t="shared" si="2"/>
        <v>0</v>
      </c>
      <c r="O21" s="25">
        <f t="shared" si="3"/>
        <v>356</v>
      </c>
      <c r="P21" s="25">
        <f t="shared" si="4"/>
        <v>270204</v>
      </c>
      <c r="Q21" s="12"/>
      <c r="AC21" s="23">
        <f>G21*H21</f>
        <v>270204</v>
      </c>
    </row>
    <row r="22" spans="1:31" ht="23.1" customHeight="1">
      <c r="A22" s="13" t="s">
        <v>275</v>
      </c>
      <c r="B22" s="13" t="s">
        <v>332</v>
      </c>
      <c r="C22" s="13" t="s">
        <v>206</v>
      </c>
      <c r="D22" s="12" t="s">
        <v>207</v>
      </c>
      <c r="E22" s="12" t="s">
        <v>208</v>
      </c>
      <c r="F22" s="19" t="s">
        <v>136</v>
      </c>
      <c r="G22" s="15">
        <v>80</v>
      </c>
      <c r="H22" s="25">
        <f>합산자재!H23</f>
        <v>2262</v>
      </c>
      <c r="I22" s="40">
        <f t="shared" si="0"/>
        <v>180960</v>
      </c>
      <c r="J22" s="25">
        <v>76.5</v>
      </c>
      <c r="K22" s="25">
        <f>합산자재!I23</f>
        <v>0</v>
      </c>
      <c r="L22" s="40">
        <f t="shared" si="1"/>
        <v>0</v>
      </c>
      <c r="M22" s="25">
        <f>합산자재!J23</f>
        <v>0</v>
      </c>
      <c r="N22" s="40">
        <f t="shared" si="2"/>
        <v>0</v>
      </c>
      <c r="O22" s="25">
        <f t="shared" si="3"/>
        <v>2262</v>
      </c>
      <c r="P22" s="25">
        <f t="shared" si="4"/>
        <v>180960</v>
      </c>
      <c r="Q22" s="12"/>
      <c r="AC22" s="23">
        <f>G22*H22</f>
        <v>180960</v>
      </c>
    </row>
    <row r="23" spans="1:31" ht="23.1" customHeight="1">
      <c r="A23" s="13" t="s">
        <v>276</v>
      </c>
      <c r="B23" s="13" t="s">
        <v>332</v>
      </c>
      <c r="C23" s="13" t="s">
        <v>210</v>
      </c>
      <c r="D23" s="12" t="s">
        <v>207</v>
      </c>
      <c r="E23" s="12" t="s">
        <v>211</v>
      </c>
      <c r="F23" s="19" t="s">
        <v>136</v>
      </c>
      <c r="G23" s="15">
        <v>19</v>
      </c>
      <c r="H23" s="25">
        <f>합산자재!H24</f>
        <v>5820</v>
      </c>
      <c r="I23" s="40">
        <f t="shared" si="0"/>
        <v>110580</v>
      </c>
      <c r="J23" s="25">
        <v>18</v>
      </c>
      <c r="K23" s="25">
        <f>합산자재!I24</f>
        <v>0</v>
      </c>
      <c r="L23" s="40">
        <f t="shared" si="1"/>
        <v>0</v>
      </c>
      <c r="M23" s="25">
        <f>합산자재!J24</f>
        <v>0</v>
      </c>
      <c r="N23" s="40">
        <f t="shared" si="2"/>
        <v>0</v>
      </c>
      <c r="O23" s="25">
        <f t="shared" si="3"/>
        <v>5820</v>
      </c>
      <c r="P23" s="25">
        <f t="shared" si="4"/>
        <v>110580</v>
      </c>
      <c r="Q23" s="12"/>
      <c r="AC23" s="23">
        <f>G23*H23</f>
        <v>110580</v>
      </c>
    </row>
    <row r="24" spans="1:31" ht="23.1" customHeight="1">
      <c r="A24" s="13" t="s">
        <v>277</v>
      </c>
      <c r="B24" s="13" t="s">
        <v>332</v>
      </c>
      <c r="C24" s="13" t="s">
        <v>212</v>
      </c>
      <c r="D24" s="12" t="s">
        <v>207</v>
      </c>
      <c r="E24" s="12" t="s">
        <v>213</v>
      </c>
      <c r="F24" s="19" t="s">
        <v>136</v>
      </c>
      <c r="G24" s="15">
        <v>54</v>
      </c>
      <c r="H24" s="25">
        <f>합산자재!H25</f>
        <v>7164</v>
      </c>
      <c r="I24" s="40">
        <f t="shared" si="0"/>
        <v>386856</v>
      </c>
      <c r="J24" s="25">
        <v>51.5</v>
      </c>
      <c r="K24" s="25">
        <f>합산자재!I25</f>
        <v>0</v>
      </c>
      <c r="L24" s="40">
        <f t="shared" si="1"/>
        <v>0</v>
      </c>
      <c r="M24" s="25">
        <f>합산자재!J25</f>
        <v>0</v>
      </c>
      <c r="N24" s="40">
        <f t="shared" si="2"/>
        <v>0</v>
      </c>
      <c r="O24" s="25">
        <f t="shared" si="3"/>
        <v>7164</v>
      </c>
      <c r="P24" s="25">
        <f t="shared" si="4"/>
        <v>386856</v>
      </c>
      <c r="Q24" s="12"/>
      <c r="AC24" s="23">
        <f>G24*H24</f>
        <v>386856</v>
      </c>
    </row>
    <row r="25" spans="1:31" ht="23.1" customHeight="1">
      <c r="A25" s="13" t="s">
        <v>278</v>
      </c>
      <c r="B25" s="13" t="s">
        <v>332</v>
      </c>
      <c r="C25" s="13" t="s">
        <v>214</v>
      </c>
      <c r="D25" s="12" t="s">
        <v>215</v>
      </c>
      <c r="E25" s="12" t="s">
        <v>216</v>
      </c>
      <c r="F25" s="19" t="s">
        <v>153</v>
      </c>
      <c r="G25" s="15">
        <v>19</v>
      </c>
      <c r="H25" s="25">
        <f>합산자재!H26</f>
        <v>4089</v>
      </c>
      <c r="I25" s="40">
        <f t="shared" si="0"/>
        <v>77691</v>
      </c>
      <c r="J25" s="25">
        <v>19</v>
      </c>
      <c r="K25" s="25">
        <f>합산자재!I26</f>
        <v>0</v>
      </c>
      <c r="L25" s="40">
        <f t="shared" si="1"/>
        <v>0</v>
      </c>
      <c r="M25" s="25">
        <f>합산자재!J26</f>
        <v>0</v>
      </c>
      <c r="N25" s="40">
        <f t="shared" si="2"/>
        <v>0</v>
      </c>
      <c r="O25" s="25">
        <f t="shared" si="3"/>
        <v>4089</v>
      </c>
      <c r="P25" s="25">
        <f t="shared" si="4"/>
        <v>77691</v>
      </c>
      <c r="Q25" s="12"/>
    </row>
    <row r="26" spans="1:31" ht="23.1" customHeight="1">
      <c r="A26" s="13" t="s">
        <v>279</v>
      </c>
      <c r="B26" s="13" t="s">
        <v>332</v>
      </c>
      <c r="C26" s="13" t="s">
        <v>220</v>
      </c>
      <c r="D26" s="12" t="s">
        <v>215</v>
      </c>
      <c r="E26" s="12" t="s">
        <v>221</v>
      </c>
      <c r="F26" s="19" t="s">
        <v>153</v>
      </c>
      <c r="G26" s="15">
        <v>6</v>
      </c>
      <c r="H26" s="25">
        <f>합산자재!H27</f>
        <v>3735</v>
      </c>
      <c r="I26" s="40">
        <f t="shared" si="0"/>
        <v>22410</v>
      </c>
      <c r="J26" s="25">
        <v>6</v>
      </c>
      <c r="K26" s="25">
        <f>합산자재!I27</f>
        <v>0</v>
      </c>
      <c r="L26" s="40">
        <f t="shared" si="1"/>
        <v>0</v>
      </c>
      <c r="M26" s="25">
        <f>합산자재!J27</f>
        <v>0</v>
      </c>
      <c r="N26" s="40">
        <f t="shared" si="2"/>
        <v>0</v>
      </c>
      <c r="O26" s="25">
        <f t="shared" si="3"/>
        <v>3735</v>
      </c>
      <c r="P26" s="25">
        <f t="shared" si="4"/>
        <v>22410</v>
      </c>
      <c r="Q26" s="12"/>
    </row>
    <row r="27" spans="1:31" ht="23.1" customHeight="1">
      <c r="A27" s="13" t="s">
        <v>281</v>
      </c>
      <c r="B27" s="13" t="s">
        <v>332</v>
      </c>
      <c r="C27" s="13" t="s">
        <v>225</v>
      </c>
      <c r="D27" s="12" t="s">
        <v>226</v>
      </c>
      <c r="E27" s="12" t="s">
        <v>227</v>
      </c>
      <c r="F27" s="19" t="s">
        <v>153</v>
      </c>
      <c r="G27" s="15">
        <v>3</v>
      </c>
      <c r="H27" s="25">
        <f>합산자재!H29</f>
        <v>5000</v>
      </c>
      <c r="I27" s="40">
        <f t="shared" si="0"/>
        <v>15000</v>
      </c>
      <c r="J27" s="25">
        <v>3</v>
      </c>
      <c r="K27" s="25">
        <f>합산자재!I29</f>
        <v>0</v>
      </c>
      <c r="L27" s="40">
        <f t="shared" si="1"/>
        <v>0</v>
      </c>
      <c r="M27" s="25">
        <f>합산자재!J29</f>
        <v>0</v>
      </c>
      <c r="N27" s="40">
        <f t="shared" si="2"/>
        <v>0</v>
      </c>
      <c r="O27" s="25">
        <f t="shared" si="3"/>
        <v>5000</v>
      </c>
      <c r="P27" s="25">
        <f t="shared" si="4"/>
        <v>15000</v>
      </c>
      <c r="Q27" s="12"/>
    </row>
    <row r="28" spans="1:31" ht="23.1" customHeight="1">
      <c r="A28" s="13" t="s">
        <v>281</v>
      </c>
      <c r="B28" s="13" t="s">
        <v>332</v>
      </c>
      <c r="C28" s="13" t="s">
        <v>225</v>
      </c>
      <c r="D28" s="12" t="s">
        <v>226</v>
      </c>
      <c r="E28" s="12" t="s">
        <v>227</v>
      </c>
      <c r="F28" s="19" t="s">
        <v>153</v>
      </c>
      <c r="G28" s="15">
        <v>2</v>
      </c>
      <c r="H28" s="25"/>
      <c r="I28" s="40">
        <f t="shared" si="0"/>
        <v>0</v>
      </c>
      <c r="J28" s="25">
        <v>2</v>
      </c>
      <c r="K28" s="25">
        <f>합산자재!I29</f>
        <v>0</v>
      </c>
      <c r="L28" s="40">
        <f t="shared" si="1"/>
        <v>0</v>
      </c>
      <c r="M28" s="25">
        <f>합산자재!J29</f>
        <v>0</v>
      </c>
      <c r="N28" s="40">
        <f t="shared" si="2"/>
        <v>0</v>
      </c>
      <c r="O28" s="25" t="str">
        <f t="shared" si="3"/>
        <v/>
      </c>
      <c r="P28" s="25">
        <f t="shared" si="4"/>
        <v>0</v>
      </c>
      <c r="Q28" s="12" t="s">
        <v>339</v>
      </c>
    </row>
    <row r="29" spans="1:31" ht="23.1" customHeight="1">
      <c r="A29" s="13" t="s">
        <v>282</v>
      </c>
      <c r="B29" s="13" t="s">
        <v>332</v>
      </c>
      <c r="C29" s="13" t="s">
        <v>230</v>
      </c>
      <c r="D29" s="12" t="s">
        <v>231</v>
      </c>
      <c r="E29" s="12"/>
      <c r="F29" s="19" t="s">
        <v>153</v>
      </c>
      <c r="G29" s="15">
        <v>3</v>
      </c>
      <c r="H29" s="25">
        <f>합산자재!H30</f>
        <v>29284</v>
      </c>
      <c r="I29" s="40">
        <f t="shared" si="0"/>
        <v>87852</v>
      </c>
      <c r="J29" s="25">
        <v>3</v>
      </c>
      <c r="K29" s="25">
        <f>합산자재!I30</f>
        <v>0</v>
      </c>
      <c r="L29" s="40">
        <f t="shared" si="1"/>
        <v>0</v>
      </c>
      <c r="M29" s="25">
        <f>합산자재!J30</f>
        <v>0</v>
      </c>
      <c r="N29" s="40">
        <f t="shared" si="2"/>
        <v>0</v>
      </c>
      <c r="O29" s="25">
        <f t="shared" si="3"/>
        <v>29284</v>
      </c>
      <c r="P29" s="25">
        <f t="shared" si="4"/>
        <v>87852</v>
      </c>
      <c r="Q29" s="12"/>
    </row>
    <row r="30" spans="1:31" ht="23.1" customHeight="1">
      <c r="A30" s="13" t="s">
        <v>283</v>
      </c>
      <c r="B30" s="13" t="s">
        <v>332</v>
      </c>
      <c r="C30" s="13" t="s">
        <v>233</v>
      </c>
      <c r="D30" s="12" t="s">
        <v>234</v>
      </c>
      <c r="E30" s="12" t="s">
        <v>235</v>
      </c>
      <c r="F30" s="19" t="s">
        <v>153</v>
      </c>
      <c r="G30" s="15">
        <v>1</v>
      </c>
      <c r="H30" s="25">
        <f>합산자재!H31</f>
        <v>292535</v>
      </c>
      <c r="I30" s="40">
        <f t="shared" si="0"/>
        <v>292535</v>
      </c>
      <c r="J30" s="25">
        <v>1</v>
      </c>
      <c r="K30" s="25">
        <f>합산자재!I31</f>
        <v>0</v>
      </c>
      <c r="L30" s="40">
        <f t="shared" si="1"/>
        <v>0</v>
      </c>
      <c r="M30" s="25">
        <f>합산자재!J31</f>
        <v>0</v>
      </c>
      <c r="N30" s="40">
        <f t="shared" si="2"/>
        <v>0</v>
      </c>
      <c r="O30" s="25">
        <f t="shared" si="3"/>
        <v>292535</v>
      </c>
      <c r="P30" s="25">
        <f t="shared" si="4"/>
        <v>292535</v>
      </c>
      <c r="Q30" s="12"/>
    </row>
    <row r="31" spans="1:31" ht="23.1" customHeight="1">
      <c r="A31" s="13" t="s">
        <v>286</v>
      </c>
      <c r="B31" s="13" t="s">
        <v>332</v>
      </c>
      <c r="C31" s="13" t="s">
        <v>206</v>
      </c>
      <c r="D31" s="12" t="s">
        <v>246</v>
      </c>
      <c r="E31" s="12" t="s">
        <v>247</v>
      </c>
      <c r="F31" s="19" t="s">
        <v>153</v>
      </c>
      <c r="G31" s="15">
        <v>4</v>
      </c>
      <c r="H31" s="25">
        <f>합산자재!H34</f>
        <v>2200</v>
      </c>
      <c r="I31" s="40">
        <f t="shared" si="0"/>
        <v>8800</v>
      </c>
      <c r="J31" s="25">
        <v>4</v>
      </c>
      <c r="K31" s="25">
        <f>합산자재!I34</f>
        <v>0</v>
      </c>
      <c r="L31" s="40">
        <f t="shared" si="1"/>
        <v>0</v>
      </c>
      <c r="M31" s="25">
        <f>합산자재!J34</f>
        <v>0</v>
      </c>
      <c r="N31" s="40">
        <f t="shared" si="2"/>
        <v>0</v>
      </c>
      <c r="O31" s="25">
        <f t="shared" si="3"/>
        <v>2200</v>
      </c>
      <c r="P31" s="25">
        <f t="shared" si="4"/>
        <v>8800</v>
      </c>
      <c r="Q31" s="12"/>
    </row>
    <row r="32" spans="1:31" ht="23.1" customHeight="1">
      <c r="A32" s="13" t="s">
        <v>309</v>
      </c>
      <c r="B32" s="13" t="s">
        <v>332</v>
      </c>
      <c r="C32" s="13" t="s">
        <v>310</v>
      </c>
      <c r="D32" s="12" t="s">
        <v>311</v>
      </c>
      <c r="E32" s="12" t="s">
        <v>312</v>
      </c>
      <c r="F32" s="19" t="s">
        <v>313</v>
      </c>
      <c r="G32" s="15">
        <v>56</v>
      </c>
      <c r="H32" s="25">
        <f>'일대목차(전·소)'!I5</f>
        <v>1742</v>
      </c>
      <c r="I32" s="40">
        <f t="shared" si="0"/>
        <v>97552</v>
      </c>
      <c r="J32" s="25">
        <v>56</v>
      </c>
      <c r="K32" s="25">
        <f>'일대목차(전·소)'!L5</f>
        <v>14778</v>
      </c>
      <c r="L32" s="40">
        <f t="shared" si="1"/>
        <v>827568</v>
      </c>
      <c r="M32" s="25">
        <f>'일대목차(전·소)'!N5</f>
        <v>0</v>
      </c>
      <c r="N32" s="40">
        <f t="shared" si="2"/>
        <v>0</v>
      </c>
      <c r="O32" s="25">
        <f t="shared" si="3"/>
        <v>16520</v>
      </c>
      <c r="P32" s="25">
        <f t="shared" si="4"/>
        <v>925120</v>
      </c>
      <c r="Q32" s="12" t="s">
        <v>310</v>
      </c>
      <c r="AE32" s="23">
        <f>L32</f>
        <v>827568</v>
      </c>
    </row>
    <row r="33" spans="1:31" ht="23.1" customHeight="1">
      <c r="A33" s="13" t="s">
        <v>314</v>
      </c>
      <c r="B33" s="13" t="s">
        <v>332</v>
      </c>
      <c r="C33" s="13" t="s">
        <v>315</v>
      </c>
      <c r="D33" s="12" t="s">
        <v>311</v>
      </c>
      <c r="E33" s="12" t="s">
        <v>316</v>
      </c>
      <c r="F33" s="19" t="s">
        <v>313</v>
      </c>
      <c r="G33" s="15">
        <v>29</v>
      </c>
      <c r="H33" s="25">
        <f>'일대목차(전·소)'!I6</f>
        <v>1764</v>
      </c>
      <c r="I33" s="40">
        <f t="shared" si="0"/>
        <v>51156</v>
      </c>
      <c r="J33" s="25">
        <v>29</v>
      </c>
      <c r="K33" s="25">
        <f>'일대목차(전·소)'!L6</f>
        <v>14778</v>
      </c>
      <c r="L33" s="40">
        <f t="shared" si="1"/>
        <v>428562</v>
      </c>
      <c r="M33" s="25">
        <f>'일대목차(전·소)'!N6</f>
        <v>0</v>
      </c>
      <c r="N33" s="40">
        <f t="shared" si="2"/>
        <v>0</v>
      </c>
      <c r="O33" s="25">
        <f t="shared" si="3"/>
        <v>16542</v>
      </c>
      <c r="P33" s="25">
        <f t="shared" si="4"/>
        <v>479718</v>
      </c>
      <c r="Q33" s="12" t="s">
        <v>315</v>
      </c>
      <c r="AE33" s="23">
        <f>L33</f>
        <v>428562</v>
      </c>
    </row>
    <row r="34" spans="1:31" ht="23.1" customHeight="1">
      <c r="A34" s="13" t="s">
        <v>355</v>
      </c>
      <c r="B34" s="13" t="s">
        <v>332</v>
      </c>
      <c r="C34" s="13" t="s">
        <v>356</v>
      </c>
      <c r="D34" s="12" t="s">
        <v>357</v>
      </c>
      <c r="E34" s="12" t="s">
        <v>358</v>
      </c>
      <c r="F34" s="19" t="s">
        <v>296</v>
      </c>
      <c r="G34" s="15">
        <v>1</v>
      </c>
      <c r="H34" s="25">
        <f>IF(TRUNC((AD34+AC34)/$AD$3)*$AD$3-AD34 &lt;0, AC34, TRUNC((AD34+AC34)/$AD$3)*$AD$3-AD34)</f>
        <v>32958</v>
      </c>
      <c r="I34" s="40">
        <f>H34</f>
        <v>32958</v>
      </c>
      <c r="J34" s="25">
        <v>1</v>
      </c>
      <c r="K34" s="25"/>
      <c r="L34" s="40">
        <f t="shared" si="1"/>
        <v>0</v>
      </c>
      <c r="M34" s="25"/>
      <c r="N34" s="40">
        <f t="shared" si="2"/>
        <v>0</v>
      </c>
      <c r="O34" s="25">
        <f t="shared" si="3"/>
        <v>32958</v>
      </c>
      <c r="P34" s="25">
        <f t="shared" si="4"/>
        <v>32958</v>
      </c>
      <c r="Q34" s="12"/>
      <c r="AC34" s="23">
        <f>TRUNC(TRUNC(SUM(AC4:AC33))*옵션!$B$33/100)</f>
        <v>32958</v>
      </c>
      <c r="AD34" s="23">
        <f>TRUNC(SUM(I4:I33))+TRUNC(SUM(N4:N33))</f>
        <v>2526188</v>
      </c>
    </row>
    <row r="35" spans="1:31" ht="23.1" customHeight="1">
      <c r="A35" s="13" t="s">
        <v>287</v>
      </c>
      <c r="B35" s="13" t="s">
        <v>332</v>
      </c>
      <c r="C35" s="13" t="s">
        <v>248</v>
      </c>
      <c r="D35" s="12" t="s">
        <v>249</v>
      </c>
      <c r="E35" s="12" t="s">
        <v>250</v>
      </c>
      <c r="F35" s="19" t="s">
        <v>251</v>
      </c>
      <c r="G35" s="15">
        <f>'노임근거(전·소)'!G26</f>
        <v>35</v>
      </c>
      <c r="H35" s="25">
        <f>합산자재!H35</f>
        <v>0</v>
      </c>
      <c r="I35" s="40">
        <f>TRUNC(G35*H35)</f>
        <v>0</v>
      </c>
      <c r="J35" s="25">
        <f>'노임근거(전·소)'!G26</f>
        <v>35</v>
      </c>
      <c r="K35" s="25">
        <f>합산자재!I35</f>
        <v>273676</v>
      </c>
      <c r="L35" s="40">
        <f t="shared" si="1"/>
        <v>9578660</v>
      </c>
      <c r="M35" s="25">
        <f>합산자재!J35</f>
        <v>0</v>
      </c>
      <c r="N35" s="40">
        <f t="shared" si="2"/>
        <v>0</v>
      </c>
      <c r="O35" s="25">
        <f t="shared" si="3"/>
        <v>273676</v>
      </c>
      <c r="P35" s="25">
        <f t="shared" si="4"/>
        <v>9578660</v>
      </c>
      <c r="Q35" s="12"/>
      <c r="AE35" s="23">
        <f>L35</f>
        <v>9578660</v>
      </c>
    </row>
    <row r="36" spans="1:31" ht="23.1" customHeight="1">
      <c r="A36" s="13" t="s">
        <v>288</v>
      </c>
      <c r="B36" s="13" t="s">
        <v>332</v>
      </c>
      <c r="C36" s="13" t="s">
        <v>252</v>
      </c>
      <c r="D36" s="12" t="s">
        <v>249</v>
      </c>
      <c r="E36" s="12" t="s">
        <v>253</v>
      </c>
      <c r="F36" s="19" t="s">
        <v>251</v>
      </c>
      <c r="G36" s="15">
        <f>'노임근거(전·소)'!G27</f>
        <v>3</v>
      </c>
      <c r="H36" s="25">
        <f>합산자재!H36</f>
        <v>0</v>
      </c>
      <c r="I36" s="40">
        <f>TRUNC(G36*H36)</f>
        <v>0</v>
      </c>
      <c r="J36" s="25">
        <f>'노임근거(전·소)'!G27</f>
        <v>3</v>
      </c>
      <c r="K36" s="25">
        <f>합산자재!I36</f>
        <v>304156</v>
      </c>
      <c r="L36" s="40">
        <f t="shared" si="1"/>
        <v>912468</v>
      </c>
      <c r="M36" s="25">
        <f>합산자재!J36</f>
        <v>0</v>
      </c>
      <c r="N36" s="40">
        <f t="shared" si="2"/>
        <v>0</v>
      </c>
      <c r="O36" s="25">
        <f t="shared" si="3"/>
        <v>304156</v>
      </c>
      <c r="P36" s="25">
        <f t="shared" si="4"/>
        <v>912468</v>
      </c>
      <c r="Q36" s="12"/>
      <c r="AE36" s="23">
        <f>L36</f>
        <v>912468</v>
      </c>
    </row>
    <row r="37" spans="1:31" ht="23.1" customHeight="1">
      <c r="A37" s="13" t="s">
        <v>359</v>
      </c>
      <c r="B37" s="13" t="s">
        <v>332</v>
      </c>
      <c r="C37" s="13" t="s">
        <v>360</v>
      </c>
      <c r="D37" s="12" t="s">
        <v>361</v>
      </c>
      <c r="E37" s="12" t="s">
        <v>362</v>
      </c>
      <c r="F37" s="19" t="s">
        <v>296</v>
      </c>
      <c r="G37" s="15">
        <v>1</v>
      </c>
      <c r="H37" s="25">
        <f>IF(TRUNC((AD38+AC38)/$AE$3)*$AE$3-AD38 &lt;0, AC38, TRUNC((AD38+AC38)/$AE$3)*$AE$3-AD38)</f>
        <v>352417</v>
      </c>
      <c r="I37" s="40">
        <f>H37</f>
        <v>352417</v>
      </c>
      <c r="J37" s="25">
        <v>1</v>
      </c>
      <c r="K37" s="25"/>
      <c r="L37" s="40">
        <f t="shared" si="1"/>
        <v>0</v>
      </c>
      <c r="M37" s="25"/>
      <c r="N37" s="40">
        <f t="shared" si="2"/>
        <v>0</v>
      </c>
      <c r="O37" s="25">
        <f t="shared" si="3"/>
        <v>352417</v>
      </c>
      <c r="P37" s="25">
        <f t="shared" si="4"/>
        <v>352417</v>
      </c>
      <c r="Q37" s="12"/>
    </row>
    <row r="38" spans="1:31" ht="23.1" customHeight="1">
      <c r="D38" s="12"/>
      <c r="E38" s="12"/>
      <c r="F38" s="19"/>
      <c r="G38" s="15"/>
      <c r="H38" s="25"/>
      <c r="I38" s="40"/>
      <c r="J38" s="25"/>
      <c r="K38" s="25"/>
      <c r="L38" s="40"/>
      <c r="M38" s="25"/>
      <c r="N38" s="40"/>
      <c r="O38" s="25"/>
      <c r="P38" s="25"/>
      <c r="Q38" s="12"/>
      <c r="AC38" s="23">
        <f>TRUNC(AE38*옵션!$B$36/100)</f>
        <v>352417</v>
      </c>
      <c r="AD38" s="23">
        <f>TRUNC(SUM(L4:L36))</f>
        <v>11747258</v>
      </c>
      <c r="AE38" s="23">
        <f>TRUNC(SUM(AE4:AE37))</f>
        <v>11747258</v>
      </c>
    </row>
    <row r="39" spans="1:31" ht="23.1" customHeight="1">
      <c r="D39" s="12"/>
      <c r="E39" s="12"/>
      <c r="F39" s="19"/>
      <c r="G39" s="15"/>
      <c r="H39" s="25"/>
      <c r="I39" s="40"/>
      <c r="J39" s="25"/>
      <c r="K39" s="25"/>
      <c r="L39" s="40"/>
      <c r="M39" s="25"/>
      <c r="N39" s="40"/>
      <c r="O39" s="25"/>
      <c r="P39" s="25"/>
      <c r="Q39" s="12"/>
    </row>
    <row r="40" spans="1:31" ht="23.1" customHeight="1">
      <c r="D40" s="12"/>
      <c r="E40" s="12"/>
      <c r="F40" s="19"/>
      <c r="G40" s="15"/>
      <c r="H40" s="25"/>
      <c r="I40" s="40"/>
      <c r="J40" s="25"/>
      <c r="K40" s="25"/>
      <c r="L40" s="40"/>
      <c r="M40" s="25"/>
      <c r="N40" s="40"/>
      <c r="O40" s="25"/>
      <c r="P40" s="25"/>
      <c r="Q40" s="12"/>
    </row>
    <row r="41" spans="1:31" ht="23.1" customHeight="1">
      <c r="D41" s="12"/>
      <c r="E41" s="12"/>
      <c r="F41" s="19"/>
      <c r="G41" s="15"/>
      <c r="H41" s="25"/>
      <c r="I41" s="40"/>
      <c r="J41" s="25"/>
      <c r="K41" s="25"/>
      <c r="L41" s="40"/>
      <c r="M41" s="25"/>
      <c r="N41" s="40"/>
      <c r="O41" s="25"/>
      <c r="P41" s="25"/>
      <c r="Q41" s="12"/>
    </row>
    <row r="42" spans="1:31" ht="23.1" customHeight="1">
      <c r="D42" s="12"/>
      <c r="E42" s="12"/>
      <c r="F42" s="19"/>
      <c r="G42" s="15"/>
      <c r="H42" s="25"/>
      <c r="I42" s="40"/>
      <c r="J42" s="25"/>
      <c r="K42" s="25"/>
      <c r="L42" s="40"/>
      <c r="M42" s="25"/>
      <c r="N42" s="40"/>
      <c r="O42" s="25"/>
      <c r="P42" s="25"/>
      <c r="Q42" s="12"/>
    </row>
    <row r="43" spans="1:31" ht="23.1" customHeight="1">
      <c r="D43" s="12"/>
      <c r="E43" s="12"/>
      <c r="F43" s="19"/>
      <c r="G43" s="15"/>
      <c r="H43" s="25"/>
      <c r="I43" s="40"/>
      <c r="J43" s="25"/>
      <c r="K43" s="25"/>
      <c r="L43" s="40"/>
      <c r="M43" s="25"/>
      <c r="N43" s="40"/>
      <c r="O43" s="25"/>
      <c r="P43" s="25"/>
      <c r="Q43" s="12"/>
    </row>
    <row r="44" spans="1:31" ht="23.1" customHeight="1">
      <c r="D44" s="12"/>
      <c r="E44" s="12"/>
      <c r="F44" s="19"/>
      <c r="G44" s="15"/>
      <c r="H44" s="25"/>
      <c r="I44" s="40"/>
      <c r="J44" s="25"/>
      <c r="K44" s="25"/>
      <c r="L44" s="40"/>
      <c r="M44" s="25"/>
      <c r="N44" s="40"/>
      <c r="O44" s="25"/>
      <c r="P44" s="25"/>
      <c r="Q44" s="12"/>
    </row>
    <row r="45" spans="1:31" ht="23.1" customHeight="1">
      <c r="D45" s="12"/>
      <c r="E45" s="12"/>
      <c r="F45" s="19"/>
      <c r="G45" s="15"/>
      <c r="H45" s="25"/>
      <c r="I45" s="40"/>
      <c r="J45" s="25"/>
      <c r="K45" s="25"/>
      <c r="L45" s="40"/>
      <c r="M45" s="25"/>
      <c r="N45" s="40"/>
      <c r="O45" s="25"/>
      <c r="P45" s="25"/>
      <c r="Q45" s="12"/>
    </row>
    <row r="46" spans="1:31" ht="23.1" customHeight="1">
      <c r="D46" s="12"/>
      <c r="E46" s="12"/>
      <c r="F46" s="19"/>
      <c r="G46" s="15"/>
      <c r="H46" s="25"/>
      <c r="I46" s="40"/>
      <c r="J46" s="25"/>
      <c r="K46" s="25"/>
      <c r="L46" s="40"/>
      <c r="M46" s="25"/>
      <c r="N46" s="40"/>
      <c r="O46" s="25"/>
      <c r="P46" s="25"/>
      <c r="Q46" s="12"/>
    </row>
    <row r="47" spans="1:31" ht="23.1" customHeight="1">
      <c r="D47" s="12"/>
      <c r="E47" s="12"/>
      <c r="F47" s="19"/>
      <c r="G47" s="15"/>
      <c r="H47" s="25"/>
      <c r="I47" s="40"/>
      <c r="J47" s="25"/>
      <c r="K47" s="25"/>
      <c r="L47" s="40"/>
      <c r="M47" s="25"/>
      <c r="N47" s="40"/>
      <c r="O47" s="25"/>
      <c r="P47" s="25"/>
      <c r="Q47" s="12"/>
    </row>
    <row r="48" spans="1:31" ht="23.1" customHeight="1">
      <c r="D48" s="12"/>
      <c r="E48" s="12"/>
      <c r="F48" s="19"/>
      <c r="G48" s="15"/>
      <c r="H48" s="25"/>
      <c r="I48" s="40"/>
      <c r="J48" s="25"/>
      <c r="K48" s="25"/>
      <c r="L48" s="40"/>
      <c r="M48" s="25"/>
      <c r="N48" s="40"/>
      <c r="O48" s="25"/>
      <c r="P48" s="25"/>
      <c r="Q48" s="12"/>
    </row>
    <row r="49" spans="1:29" ht="23.1" customHeight="1">
      <c r="D49" s="12"/>
      <c r="E49" s="12"/>
      <c r="F49" s="19"/>
      <c r="G49" s="15"/>
      <c r="H49" s="25"/>
      <c r="I49" s="40"/>
      <c r="J49" s="25"/>
      <c r="K49" s="25"/>
      <c r="L49" s="40"/>
      <c r="M49" s="25"/>
      <c r="N49" s="40"/>
      <c r="O49" s="25"/>
      <c r="P49" s="25"/>
      <c r="Q49" s="12"/>
    </row>
    <row r="50" spans="1:29" ht="23.1" customHeight="1">
      <c r="D50" s="12"/>
      <c r="E50" s="12"/>
      <c r="F50" s="19"/>
      <c r="G50" s="15"/>
      <c r="H50" s="25"/>
      <c r="I50" s="40"/>
      <c r="J50" s="25"/>
      <c r="K50" s="25"/>
      <c r="L50" s="40"/>
      <c r="M50" s="25"/>
      <c r="N50" s="40"/>
      <c r="O50" s="25"/>
      <c r="P50" s="25"/>
      <c r="Q50" s="12"/>
    </row>
    <row r="51" spans="1:29" ht="23.1" customHeight="1">
      <c r="D51" s="12"/>
      <c r="E51" s="12"/>
      <c r="F51" s="19"/>
      <c r="G51" s="15"/>
      <c r="H51" s="25"/>
      <c r="I51" s="40"/>
      <c r="J51" s="25"/>
      <c r="K51" s="25"/>
      <c r="L51" s="40"/>
      <c r="M51" s="25"/>
      <c r="N51" s="40"/>
      <c r="O51" s="25"/>
      <c r="P51" s="25"/>
      <c r="Q51" s="12"/>
    </row>
    <row r="52" spans="1:29" ht="23.1" customHeight="1">
      <c r="D52" s="12"/>
      <c r="E52" s="12"/>
      <c r="F52" s="19"/>
      <c r="G52" s="15"/>
      <c r="H52" s="25"/>
      <c r="I52" s="40"/>
      <c r="J52" s="25"/>
      <c r="K52" s="25"/>
      <c r="L52" s="40"/>
      <c r="M52" s="25"/>
      <c r="N52" s="40"/>
      <c r="O52" s="25"/>
      <c r="P52" s="25"/>
      <c r="Q52" s="12"/>
    </row>
    <row r="53" spans="1:29" ht="23.1" customHeight="1">
      <c r="D53" s="12"/>
      <c r="E53" s="12"/>
      <c r="F53" s="19"/>
      <c r="G53" s="15"/>
      <c r="H53" s="25"/>
      <c r="I53" s="40"/>
      <c r="J53" s="25"/>
      <c r="K53" s="25"/>
      <c r="L53" s="40"/>
      <c r="M53" s="25"/>
      <c r="N53" s="40"/>
      <c r="O53" s="25"/>
      <c r="P53" s="25"/>
      <c r="Q53" s="12"/>
    </row>
    <row r="54" spans="1:29" ht="23.1" customHeight="1">
      <c r="D54" s="12"/>
      <c r="E54" s="12"/>
      <c r="F54" s="19"/>
      <c r="G54" s="15"/>
      <c r="H54" s="25"/>
      <c r="I54" s="40"/>
      <c r="J54" s="25"/>
      <c r="K54" s="25"/>
      <c r="L54" s="40"/>
      <c r="M54" s="25"/>
      <c r="N54" s="40"/>
      <c r="O54" s="25"/>
      <c r="P54" s="25"/>
      <c r="Q54" s="12"/>
    </row>
    <row r="55" spans="1:29" ht="23.1" customHeight="1">
      <c r="B55" s="13" t="s">
        <v>318</v>
      </c>
      <c r="D55" s="12" t="s">
        <v>319</v>
      </c>
      <c r="E55" s="12"/>
      <c r="F55" s="19"/>
      <c r="G55" s="15"/>
      <c r="H55" s="25"/>
      <c r="I55" s="40">
        <f>TRUNC(SUM(I4:I54))</f>
        <v>2911563</v>
      </c>
      <c r="J55" s="25"/>
      <c r="K55" s="25"/>
      <c r="L55" s="40">
        <f>TRUNC(SUM(L4:L54))</f>
        <v>11747258</v>
      </c>
      <c r="M55" s="25"/>
      <c r="N55" s="40">
        <f>TRUNC(SUM(N4:N54))</f>
        <v>0</v>
      </c>
      <c r="O55" s="25" t="str">
        <f>IF((H55+K55+M55)=0, "", (H55+K55+M55))</f>
        <v/>
      </c>
      <c r="P55" s="25">
        <f>TRUNC(SUM(P4:P54))</f>
        <v>14658821</v>
      </c>
      <c r="Q55" s="12"/>
    </row>
    <row r="56" spans="1:29" ht="23.1" customHeight="1">
      <c r="B56" s="13" t="s">
        <v>301</v>
      </c>
      <c r="D56" s="124" t="s">
        <v>130</v>
      </c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6"/>
    </row>
    <row r="57" spans="1:29" ht="23.1" customHeight="1">
      <c r="A57" s="13" t="s">
        <v>258</v>
      </c>
      <c r="B57" s="13" t="s">
        <v>346</v>
      </c>
      <c r="C57" s="13" t="s">
        <v>142</v>
      </c>
      <c r="D57" s="12" t="s">
        <v>143</v>
      </c>
      <c r="E57" s="12" t="s">
        <v>144</v>
      </c>
      <c r="F57" s="19" t="s">
        <v>136</v>
      </c>
      <c r="G57" s="15">
        <v>52</v>
      </c>
      <c r="H57" s="25">
        <f>합산자재!H6</f>
        <v>170</v>
      </c>
      <c r="I57" s="40">
        <f t="shared" ref="I57:I65" si="5">TRUNC(G57*H57)</f>
        <v>8840</v>
      </c>
      <c r="J57" s="25">
        <v>47</v>
      </c>
      <c r="K57" s="25">
        <f>합산자재!I6</f>
        <v>0</v>
      </c>
      <c r="L57" s="40">
        <f t="shared" ref="L57:L68" si="6">TRUNC(G57*K57)</f>
        <v>0</v>
      </c>
      <c r="M57" s="25">
        <f>합산자재!J6</f>
        <v>0</v>
      </c>
      <c r="N57" s="40">
        <f t="shared" ref="N57:N68" si="7">TRUNC(G57*M57)</f>
        <v>0</v>
      </c>
      <c r="O57" s="25">
        <f t="shared" ref="O57:O68" si="8">IF((H57+K57+M57)=0, "", (H57+K57+M57))</f>
        <v>170</v>
      </c>
      <c r="P57" s="25">
        <f t="shared" ref="P57:P68" si="9">SUM(I57,L57,N57)</f>
        <v>8840</v>
      </c>
      <c r="Q57" s="12"/>
      <c r="AA57" s="23">
        <f>I57</f>
        <v>8840</v>
      </c>
      <c r="AC57" s="23">
        <f>G57*H57</f>
        <v>8840</v>
      </c>
    </row>
    <row r="58" spans="1:29" ht="23.1" customHeight="1">
      <c r="A58" s="13" t="s">
        <v>259</v>
      </c>
      <c r="B58" s="13" t="s">
        <v>346</v>
      </c>
      <c r="C58" s="13" t="s">
        <v>148</v>
      </c>
      <c r="D58" s="12" t="s">
        <v>149</v>
      </c>
      <c r="E58" s="12" t="s">
        <v>150</v>
      </c>
      <c r="F58" s="19" t="s">
        <v>136</v>
      </c>
      <c r="G58" s="15">
        <v>26</v>
      </c>
      <c r="H58" s="25">
        <f>합산자재!H7</f>
        <v>445</v>
      </c>
      <c r="I58" s="40">
        <f t="shared" si="5"/>
        <v>11570</v>
      </c>
      <c r="J58" s="25">
        <v>24</v>
      </c>
      <c r="K58" s="25">
        <f>합산자재!I7</f>
        <v>0</v>
      </c>
      <c r="L58" s="40">
        <f t="shared" si="6"/>
        <v>0</v>
      </c>
      <c r="M58" s="25">
        <f>합산자재!J7</f>
        <v>0</v>
      </c>
      <c r="N58" s="40">
        <f t="shared" si="7"/>
        <v>0</v>
      </c>
      <c r="O58" s="25">
        <f t="shared" si="8"/>
        <v>445</v>
      </c>
      <c r="P58" s="25">
        <f t="shared" si="9"/>
        <v>11570</v>
      </c>
      <c r="Q58" s="12"/>
      <c r="AB58" s="23">
        <f>I58</f>
        <v>11570</v>
      </c>
      <c r="AC58" s="23">
        <f>G58*H58</f>
        <v>11570</v>
      </c>
    </row>
    <row r="59" spans="1:29" ht="23.1" customHeight="1">
      <c r="A59" s="13" t="s">
        <v>348</v>
      </c>
      <c r="B59" s="13" t="s">
        <v>346</v>
      </c>
      <c r="C59" s="13" t="s">
        <v>349</v>
      </c>
      <c r="D59" s="12" t="s">
        <v>350</v>
      </c>
      <c r="E59" s="12" t="s">
        <v>351</v>
      </c>
      <c r="F59" s="19" t="s">
        <v>296</v>
      </c>
      <c r="G59" s="15">
        <v>1</v>
      </c>
      <c r="H59" s="25">
        <f>TRUNC(AA59*옵션!$B$32/100)</f>
        <v>3536</v>
      </c>
      <c r="I59" s="40">
        <f t="shared" si="5"/>
        <v>3536</v>
      </c>
      <c r="J59" s="25">
        <v>1</v>
      </c>
      <c r="K59" s="25"/>
      <c r="L59" s="40">
        <f t="shared" si="6"/>
        <v>0</v>
      </c>
      <c r="M59" s="25"/>
      <c r="N59" s="40">
        <f t="shared" si="7"/>
        <v>0</v>
      </c>
      <c r="O59" s="25">
        <f t="shared" si="8"/>
        <v>3536</v>
      </c>
      <c r="P59" s="25">
        <f t="shared" si="9"/>
        <v>3536</v>
      </c>
      <c r="Q59" s="12"/>
      <c r="AA59" s="23">
        <f>TRUNC(SUM(AA56:AA58))</f>
        <v>8840</v>
      </c>
    </row>
    <row r="60" spans="1:29" ht="23.1" customHeight="1">
      <c r="A60" s="13" t="s">
        <v>352</v>
      </c>
      <c r="B60" s="13" t="s">
        <v>346</v>
      </c>
      <c r="C60" s="13" t="s">
        <v>353</v>
      </c>
      <c r="D60" s="12" t="s">
        <v>350</v>
      </c>
      <c r="E60" s="12" t="s">
        <v>354</v>
      </c>
      <c r="F60" s="19" t="s">
        <v>296</v>
      </c>
      <c r="G60" s="15">
        <v>1</v>
      </c>
      <c r="H60" s="25">
        <f>TRUNC(AB60*옵션!$B$31/100)</f>
        <v>1735</v>
      </c>
      <c r="I60" s="40">
        <f t="shared" si="5"/>
        <v>1735</v>
      </c>
      <c r="J60" s="25">
        <v>1</v>
      </c>
      <c r="K60" s="25"/>
      <c r="L60" s="40">
        <f t="shared" si="6"/>
        <v>0</v>
      </c>
      <c r="M60" s="25"/>
      <c r="N60" s="40">
        <f t="shared" si="7"/>
        <v>0</v>
      </c>
      <c r="O60" s="25">
        <f t="shared" si="8"/>
        <v>1735</v>
      </c>
      <c r="P60" s="25">
        <f t="shared" si="9"/>
        <v>1735</v>
      </c>
      <c r="Q60" s="12"/>
      <c r="AB60" s="23">
        <f>TRUNC(SUM(AB56:AB59))</f>
        <v>11570</v>
      </c>
    </row>
    <row r="61" spans="1:29" ht="23.1" customHeight="1">
      <c r="A61" s="13" t="s">
        <v>260</v>
      </c>
      <c r="B61" s="13" t="s">
        <v>346</v>
      </c>
      <c r="C61" s="13" t="s">
        <v>151</v>
      </c>
      <c r="D61" s="12" t="s">
        <v>149</v>
      </c>
      <c r="E61" s="12" t="s">
        <v>152</v>
      </c>
      <c r="F61" s="19" t="s">
        <v>153</v>
      </c>
      <c r="G61" s="15">
        <v>8</v>
      </c>
      <c r="H61" s="25">
        <f>합산자재!H8</f>
        <v>340</v>
      </c>
      <c r="I61" s="40">
        <f t="shared" si="5"/>
        <v>2720</v>
      </c>
      <c r="J61" s="25">
        <v>8</v>
      </c>
      <c r="K61" s="25">
        <f>합산자재!I8</f>
        <v>0</v>
      </c>
      <c r="L61" s="40">
        <f t="shared" si="6"/>
        <v>0</v>
      </c>
      <c r="M61" s="25">
        <f>합산자재!J8</f>
        <v>0</v>
      </c>
      <c r="N61" s="40">
        <f t="shared" si="7"/>
        <v>0</v>
      </c>
      <c r="O61" s="25">
        <f t="shared" si="8"/>
        <v>340</v>
      </c>
      <c r="P61" s="25">
        <f t="shared" si="9"/>
        <v>2720</v>
      </c>
      <c r="Q61" s="12"/>
    </row>
    <row r="62" spans="1:29" ht="23.1" customHeight="1">
      <c r="A62" s="13" t="s">
        <v>264</v>
      </c>
      <c r="B62" s="13" t="s">
        <v>346</v>
      </c>
      <c r="C62" s="13" t="s">
        <v>167</v>
      </c>
      <c r="D62" s="12" t="s">
        <v>168</v>
      </c>
      <c r="E62" s="12" t="s">
        <v>169</v>
      </c>
      <c r="F62" s="19" t="s">
        <v>153</v>
      </c>
      <c r="G62" s="15">
        <v>9</v>
      </c>
      <c r="H62" s="25">
        <f>합산자재!H12</f>
        <v>726</v>
      </c>
      <c r="I62" s="40">
        <f t="shared" si="5"/>
        <v>6534</v>
      </c>
      <c r="J62" s="25">
        <v>9</v>
      </c>
      <c r="K62" s="25">
        <f>합산자재!I12</f>
        <v>0</v>
      </c>
      <c r="L62" s="40">
        <f t="shared" si="6"/>
        <v>0</v>
      </c>
      <c r="M62" s="25">
        <f>합산자재!J12</f>
        <v>0</v>
      </c>
      <c r="N62" s="40">
        <f t="shared" si="7"/>
        <v>0</v>
      </c>
      <c r="O62" s="25">
        <f t="shared" si="8"/>
        <v>726</v>
      </c>
      <c r="P62" s="25">
        <f t="shared" si="9"/>
        <v>6534</v>
      </c>
      <c r="Q62" s="12"/>
    </row>
    <row r="63" spans="1:29" ht="23.1" customHeight="1">
      <c r="A63" s="13" t="s">
        <v>274</v>
      </c>
      <c r="B63" s="13" t="s">
        <v>346</v>
      </c>
      <c r="C63" s="13" t="s">
        <v>204</v>
      </c>
      <c r="D63" s="12" t="s">
        <v>199</v>
      </c>
      <c r="E63" s="12" t="s">
        <v>205</v>
      </c>
      <c r="F63" s="19" t="s">
        <v>136</v>
      </c>
      <c r="G63" s="15">
        <v>156</v>
      </c>
      <c r="H63" s="25">
        <f>합산자재!H22</f>
        <v>544</v>
      </c>
      <c r="I63" s="40">
        <f t="shared" si="5"/>
        <v>84864</v>
      </c>
      <c r="J63" s="25">
        <v>142</v>
      </c>
      <c r="K63" s="25">
        <f>합산자재!I22</f>
        <v>0</v>
      </c>
      <c r="L63" s="40">
        <f t="shared" si="6"/>
        <v>0</v>
      </c>
      <c r="M63" s="25">
        <f>합산자재!J22</f>
        <v>0</v>
      </c>
      <c r="N63" s="40">
        <f t="shared" si="7"/>
        <v>0</v>
      </c>
      <c r="O63" s="25">
        <f t="shared" si="8"/>
        <v>544</v>
      </c>
      <c r="P63" s="25">
        <f t="shared" si="9"/>
        <v>84864</v>
      </c>
      <c r="Q63" s="12"/>
      <c r="AC63" s="23">
        <f>G63*H63</f>
        <v>84864</v>
      </c>
    </row>
    <row r="64" spans="1:29" ht="23.1" customHeight="1">
      <c r="A64" s="13" t="s">
        <v>280</v>
      </c>
      <c r="B64" s="13" t="s">
        <v>346</v>
      </c>
      <c r="C64" s="13" t="s">
        <v>222</v>
      </c>
      <c r="D64" s="12" t="s">
        <v>223</v>
      </c>
      <c r="E64" s="12" t="s">
        <v>224</v>
      </c>
      <c r="F64" s="19" t="s">
        <v>153</v>
      </c>
      <c r="G64" s="15">
        <v>9</v>
      </c>
      <c r="H64" s="25">
        <f>합산자재!H28</f>
        <v>45690</v>
      </c>
      <c r="I64" s="40">
        <f t="shared" si="5"/>
        <v>411210</v>
      </c>
      <c r="J64" s="25">
        <v>9</v>
      </c>
      <c r="K64" s="25">
        <f>합산자재!I28</f>
        <v>0</v>
      </c>
      <c r="L64" s="40">
        <f t="shared" si="6"/>
        <v>0</v>
      </c>
      <c r="M64" s="25">
        <f>합산자재!J28</f>
        <v>0</v>
      </c>
      <c r="N64" s="40">
        <f t="shared" si="7"/>
        <v>0</v>
      </c>
      <c r="O64" s="25">
        <f t="shared" si="8"/>
        <v>45690</v>
      </c>
      <c r="P64" s="25">
        <f t="shared" si="9"/>
        <v>411210</v>
      </c>
      <c r="Q64" s="12"/>
    </row>
    <row r="65" spans="1:31" ht="23.1" customHeight="1">
      <c r="A65" s="13" t="s">
        <v>306</v>
      </c>
      <c r="B65" s="13" t="s">
        <v>346</v>
      </c>
      <c r="C65" s="13" t="s">
        <v>363</v>
      </c>
      <c r="D65" s="12" t="s">
        <v>308</v>
      </c>
      <c r="E65" s="12" t="s">
        <v>295</v>
      </c>
      <c r="F65" s="19" t="s">
        <v>153</v>
      </c>
      <c r="G65" s="15">
        <v>1</v>
      </c>
      <c r="H65" s="25">
        <f>'일대목차(전·소)'!I4</f>
        <v>0</v>
      </c>
      <c r="I65" s="40">
        <f t="shared" si="5"/>
        <v>0</v>
      </c>
      <c r="J65" s="25">
        <v>1</v>
      </c>
      <c r="K65" s="25">
        <f>'일대목차(전·소)'!L4</f>
        <v>16420</v>
      </c>
      <c r="L65" s="40">
        <f t="shared" si="6"/>
        <v>16420</v>
      </c>
      <c r="M65" s="25">
        <f>'일대목차(전·소)'!N4</f>
        <v>0</v>
      </c>
      <c r="N65" s="40">
        <f t="shared" si="7"/>
        <v>0</v>
      </c>
      <c r="O65" s="25">
        <f t="shared" si="8"/>
        <v>16420</v>
      </c>
      <c r="P65" s="25">
        <f t="shared" si="9"/>
        <v>16420</v>
      </c>
      <c r="Q65" s="12" t="s">
        <v>363</v>
      </c>
      <c r="AE65" s="23">
        <f>L65</f>
        <v>16420</v>
      </c>
    </row>
    <row r="66" spans="1:31" ht="23.1" customHeight="1">
      <c r="A66" s="13" t="s">
        <v>355</v>
      </c>
      <c r="B66" s="13" t="s">
        <v>346</v>
      </c>
      <c r="C66" s="13" t="s">
        <v>356</v>
      </c>
      <c r="D66" s="12" t="s">
        <v>357</v>
      </c>
      <c r="E66" s="12" t="s">
        <v>358</v>
      </c>
      <c r="F66" s="19" t="s">
        <v>296</v>
      </c>
      <c r="G66" s="15">
        <v>1</v>
      </c>
      <c r="H66" s="25">
        <f>IF(TRUNC((AD66+AC66)/$AD$3)*$AD$3-AD66 &lt;0, AC66, TRUNC((AD66+AC66)/$AD$3)*$AD$3-AD66)</f>
        <v>2105</v>
      </c>
      <c r="I66" s="40">
        <f>H66</f>
        <v>2105</v>
      </c>
      <c r="J66" s="25">
        <v>1</v>
      </c>
      <c r="K66" s="25"/>
      <c r="L66" s="40">
        <f t="shared" si="6"/>
        <v>0</v>
      </c>
      <c r="M66" s="25"/>
      <c r="N66" s="40">
        <f t="shared" si="7"/>
        <v>0</v>
      </c>
      <c r="O66" s="25">
        <f t="shared" si="8"/>
        <v>2105</v>
      </c>
      <c r="P66" s="25">
        <f t="shared" si="9"/>
        <v>2105</v>
      </c>
      <c r="Q66" s="12"/>
      <c r="AC66" s="23">
        <f>TRUNC(TRUNC(SUM(AC56:AC65))*옵션!$B$33/100)</f>
        <v>2105</v>
      </c>
      <c r="AD66" s="23">
        <f>TRUNC(SUM(I56:I65))+TRUNC(SUM(N56:N65))</f>
        <v>531009</v>
      </c>
    </row>
    <row r="67" spans="1:31" ht="23.1" customHeight="1">
      <c r="A67" s="13" t="s">
        <v>287</v>
      </c>
      <c r="B67" s="13" t="s">
        <v>346</v>
      </c>
      <c r="C67" s="13" t="s">
        <v>248</v>
      </c>
      <c r="D67" s="12" t="s">
        <v>249</v>
      </c>
      <c r="E67" s="12" t="s">
        <v>250</v>
      </c>
      <c r="F67" s="19" t="s">
        <v>251</v>
      </c>
      <c r="G67" s="15">
        <f>'노임근거(전·소)'!G36</f>
        <v>7</v>
      </c>
      <c r="H67" s="25">
        <f>합산자재!H35</f>
        <v>0</v>
      </c>
      <c r="I67" s="40">
        <f>TRUNC(G67*H67)</f>
        <v>0</v>
      </c>
      <c r="J67" s="25">
        <f>'노임근거(전·소)'!G36</f>
        <v>7</v>
      </c>
      <c r="K67" s="25">
        <f>합산자재!I35</f>
        <v>273676</v>
      </c>
      <c r="L67" s="40">
        <f t="shared" si="6"/>
        <v>1915732</v>
      </c>
      <c r="M67" s="25">
        <f>합산자재!J35</f>
        <v>0</v>
      </c>
      <c r="N67" s="40">
        <f t="shared" si="7"/>
        <v>0</v>
      </c>
      <c r="O67" s="25">
        <f t="shared" si="8"/>
        <v>273676</v>
      </c>
      <c r="P67" s="25">
        <f t="shared" si="9"/>
        <v>1915732</v>
      </c>
      <c r="Q67" s="12"/>
      <c r="AE67" s="23">
        <f>L67</f>
        <v>1915732</v>
      </c>
    </row>
    <row r="68" spans="1:31" ht="23.1" customHeight="1">
      <c r="A68" s="13" t="s">
        <v>359</v>
      </c>
      <c r="B68" s="13" t="s">
        <v>346</v>
      </c>
      <c r="C68" s="13" t="s">
        <v>360</v>
      </c>
      <c r="D68" s="12" t="s">
        <v>361</v>
      </c>
      <c r="E68" s="12" t="s">
        <v>362</v>
      </c>
      <c r="F68" s="19" t="s">
        <v>296</v>
      </c>
      <c r="G68" s="15">
        <v>1</v>
      </c>
      <c r="H68" s="25">
        <f>IF(TRUNC((AD69+AC69)/$AE$3)*$AE$3-AD69 &lt;0, AC69, TRUNC((AD69+AC69)/$AE$3)*$AE$3-AD69)</f>
        <v>57964</v>
      </c>
      <c r="I68" s="40">
        <f>H68</f>
        <v>57964</v>
      </c>
      <c r="J68" s="25">
        <v>1</v>
      </c>
      <c r="K68" s="25"/>
      <c r="L68" s="40">
        <f t="shared" si="6"/>
        <v>0</v>
      </c>
      <c r="M68" s="25"/>
      <c r="N68" s="40">
        <f t="shared" si="7"/>
        <v>0</v>
      </c>
      <c r="O68" s="25">
        <f t="shared" si="8"/>
        <v>57964</v>
      </c>
      <c r="P68" s="25">
        <f t="shared" si="9"/>
        <v>57964</v>
      </c>
      <c r="Q68" s="12"/>
    </row>
    <row r="69" spans="1:31" ht="23.1" customHeight="1">
      <c r="D69" s="12"/>
      <c r="E69" s="12"/>
      <c r="F69" s="19"/>
      <c r="G69" s="15"/>
      <c r="H69" s="25"/>
      <c r="I69" s="40"/>
      <c r="J69" s="25"/>
      <c r="K69" s="25"/>
      <c r="L69" s="40"/>
      <c r="M69" s="25"/>
      <c r="N69" s="40"/>
      <c r="O69" s="25"/>
      <c r="P69" s="25"/>
      <c r="Q69" s="12"/>
      <c r="AC69" s="23">
        <f>TRUNC(AE69*옵션!$B$36/100)</f>
        <v>57964</v>
      </c>
      <c r="AD69" s="23">
        <f>TRUNC(SUM(L56:L67))</f>
        <v>1932152</v>
      </c>
      <c r="AE69" s="23">
        <f>TRUNC(SUM(AE56:AE68))</f>
        <v>1932152</v>
      </c>
    </row>
    <row r="70" spans="1:31" ht="23.1" customHeight="1">
      <c r="D70" s="12"/>
      <c r="E70" s="12"/>
      <c r="F70" s="19"/>
      <c r="G70" s="15"/>
      <c r="H70" s="25"/>
      <c r="I70" s="40"/>
      <c r="J70" s="25"/>
      <c r="K70" s="25"/>
      <c r="L70" s="40"/>
      <c r="M70" s="25"/>
      <c r="N70" s="40"/>
      <c r="O70" s="25"/>
      <c r="P70" s="25"/>
      <c r="Q70" s="12"/>
    </row>
    <row r="71" spans="1:31" ht="23.1" customHeight="1">
      <c r="D71" s="12"/>
      <c r="E71" s="12"/>
      <c r="F71" s="19"/>
      <c r="G71" s="15"/>
      <c r="H71" s="25"/>
      <c r="I71" s="40"/>
      <c r="J71" s="25"/>
      <c r="K71" s="25"/>
      <c r="L71" s="40"/>
      <c r="M71" s="25"/>
      <c r="N71" s="40"/>
      <c r="O71" s="25"/>
      <c r="P71" s="25"/>
      <c r="Q71" s="12"/>
    </row>
    <row r="72" spans="1:31" ht="23.1" customHeight="1">
      <c r="D72" s="12"/>
      <c r="E72" s="12"/>
      <c r="F72" s="19"/>
      <c r="G72" s="15"/>
      <c r="H72" s="25"/>
      <c r="I72" s="40"/>
      <c r="J72" s="25"/>
      <c r="K72" s="25"/>
      <c r="L72" s="40"/>
      <c r="M72" s="25"/>
      <c r="N72" s="40"/>
      <c r="O72" s="25"/>
      <c r="P72" s="25"/>
      <c r="Q72" s="12"/>
    </row>
    <row r="73" spans="1:31" ht="23.1" customHeight="1">
      <c r="D73" s="12"/>
      <c r="E73" s="12"/>
      <c r="F73" s="19"/>
      <c r="G73" s="15"/>
      <c r="H73" s="25"/>
      <c r="I73" s="40"/>
      <c r="J73" s="25"/>
      <c r="K73" s="25"/>
      <c r="L73" s="40"/>
      <c r="M73" s="25"/>
      <c r="N73" s="40"/>
      <c r="O73" s="25"/>
      <c r="P73" s="25"/>
      <c r="Q73" s="12"/>
    </row>
    <row r="74" spans="1:31" ht="23.1" customHeight="1">
      <c r="D74" s="12"/>
      <c r="E74" s="12"/>
      <c r="F74" s="19"/>
      <c r="G74" s="15"/>
      <c r="H74" s="25"/>
      <c r="I74" s="40"/>
      <c r="J74" s="25"/>
      <c r="K74" s="25"/>
      <c r="L74" s="40"/>
      <c r="M74" s="25"/>
      <c r="N74" s="40"/>
      <c r="O74" s="25"/>
      <c r="P74" s="25"/>
      <c r="Q74" s="12"/>
    </row>
    <row r="75" spans="1:31" ht="23.1" customHeight="1">
      <c r="D75" s="12"/>
      <c r="E75" s="12"/>
      <c r="F75" s="19"/>
      <c r="G75" s="15"/>
      <c r="H75" s="25"/>
      <c r="I75" s="40"/>
      <c r="J75" s="25"/>
      <c r="K75" s="25"/>
      <c r="L75" s="40"/>
      <c r="M75" s="25"/>
      <c r="N75" s="40"/>
      <c r="O75" s="25"/>
      <c r="P75" s="25"/>
      <c r="Q75" s="12"/>
    </row>
    <row r="76" spans="1:31" ht="23.1" customHeight="1">
      <c r="D76" s="12"/>
      <c r="E76" s="12"/>
      <c r="F76" s="19"/>
      <c r="G76" s="15"/>
      <c r="H76" s="25"/>
      <c r="I76" s="40"/>
      <c r="J76" s="25"/>
      <c r="K76" s="25"/>
      <c r="L76" s="40"/>
      <c r="M76" s="25"/>
      <c r="N76" s="40"/>
      <c r="O76" s="25"/>
      <c r="P76" s="25"/>
      <c r="Q76" s="12"/>
    </row>
    <row r="77" spans="1:31" ht="23.1" customHeight="1">
      <c r="D77" s="12"/>
      <c r="E77" s="12"/>
      <c r="F77" s="19"/>
      <c r="G77" s="15"/>
      <c r="H77" s="25"/>
      <c r="I77" s="40"/>
      <c r="J77" s="25"/>
      <c r="K77" s="25"/>
      <c r="L77" s="40"/>
      <c r="M77" s="25"/>
      <c r="N77" s="40"/>
      <c r="O77" s="25"/>
      <c r="P77" s="25"/>
      <c r="Q77" s="12"/>
    </row>
    <row r="78" spans="1:31" ht="23.1" customHeight="1">
      <c r="D78" s="12"/>
      <c r="E78" s="12"/>
      <c r="F78" s="19"/>
      <c r="G78" s="15"/>
      <c r="H78" s="25"/>
      <c r="I78" s="40"/>
      <c r="J78" s="25"/>
      <c r="K78" s="25"/>
      <c r="L78" s="40"/>
      <c r="M78" s="25"/>
      <c r="N78" s="40"/>
      <c r="O78" s="25"/>
      <c r="P78" s="25"/>
      <c r="Q78" s="12"/>
    </row>
    <row r="79" spans="1:31" ht="23.1" customHeight="1">
      <c r="D79" s="12"/>
      <c r="E79" s="12"/>
      <c r="F79" s="19"/>
      <c r="G79" s="15"/>
      <c r="H79" s="25"/>
      <c r="I79" s="40"/>
      <c r="J79" s="25"/>
      <c r="K79" s="25"/>
      <c r="L79" s="40"/>
      <c r="M79" s="25"/>
      <c r="N79" s="40"/>
      <c r="O79" s="25"/>
      <c r="P79" s="25"/>
      <c r="Q79" s="12"/>
    </row>
    <row r="80" spans="1:31" ht="23.1" customHeight="1">
      <c r="D80" s="12"/>
      <c r="E80" s="12"/>
      <c r="F80" s="19"/>
      <c r="G80" s="15"/>
      <c r="H80" s="25"/>
      <c r="I80" s="40"/>
      <c r="J80" s="25"/>
      <c r="K80" s="25"/>
      <c r="L80" s="40"/>
      <c r="M80" s="25"/>
      <c r="N80" s="40"/>
      <c r="O80" s="25"/>
      <c r="P80" s="25"/>
      <c r="Q80" s="12"/>
    </row>
    <row r="81" spans="2:17" ht="23.1" customHeight="1">
      <c r="B81" s="13" t="s">
        <v>318</v>
      </c>
      <c r="D81" s="12" t="s">
        <v>319</v>
      </c>
      <c r="E81" s="12"/>
      <c r="F81" s="19"/>
      <c r="G81" s="15"/>
      <c r="H81" s="25"/>
      <c r="I81" s="40">
        <f>TRUNC(SUM(I56:I80))</f>
        <v>591078</v>
      </c>
      <c r="J81" s="25"/>
      <c r="K81" s="25"/>
      <c r="L81" s="40">
        <f>TRUNC(SUM(L56:L80))</f>
        <v>1932152</v>
      </c>
      <c r="M81" s="25"/>
      <c r="N81" s="40">
        <f>TRUNC(SUM(N56:N80))</f>
        <v>0</v>
      </c>
      <c r="O81" s="25" t="str">
        <f>IF((H81+K81+M81)=0, "", (H81+K81+M81))</f>
        <v/>
      </c>
      <c r="P81" s="25">
        <f>TRUNC(SUM(P56:P80))</f>
        <v>2523230</v>
      </c>
      <c r="Q81" s="12"/>
    </row>
  </sheetData>
  <mergeCells count="16">
    <mergeCell ref="W1:Y1"/>
    <mergeCell ref="D1:N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4:Q4"/>
    <mergeCell ref="D56:Q56"/>
    <mergeCell ref="A2:A3"/>
    <mergeCell ref="B2:B3"/>
    <mergeCell ref="C2:C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V27"/>
  <sheetViews>
    <sheetView workbookViewId="0">
      <selection activeCell="B10" sqref="B10"/>
    </sheetView>
  </sheetViews>
  <sheetFormatPr defaultRowHeight="16.5"/>
  <cols>
    <col min="1" max="2" width="27.21875" style="100" customWidth="1"/>
    <col min="3" max="3" width="4.109375" style="100" customWidth="1"/>
    <col min="4" max="4" width="7.6640625" style="100" customWidth="1"/>
    <col min="5" max="12" width="12.109375" style="100" customWidth="1"/>
    <col min="13" max="13" width="11.21875" style="100" customWidth="1"/>
    <col min="14" max="43" width="2.33203125" style="100" hidden="1" customWidth="1"/>
    <col min="44" max="44" width="9.44140625" style="100" hidden="1" customWidth="1"/>
    <col min="45" max="46" width="1.44140625" style="100" hidden="1" customWidth="1"/>
    <col min="47" max="47" width="21.88671875" style="100" hidden="1" customWidth="1"/>
    <col min="48" max="48" width="9.44140625" style="100" hidden="1" customWidth="1"/>
    <col min="49" max="16384" width="8.88671875" style="100"/>
  </cols>
  <sheetData>
    <row r="1" spans="1:48" ht="30" customHeight="1">
      <c r="A1" s="164" t="s">
        <v>424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</row>
    <row r="2" spans="1:48" ht="30" customHeight="1">
      <c r="A2" s="161" t="s">
        <v>425</v>
      </c>
      <c r="B2" s="161" t="s">
        <v>426</v>
      </c>
      <c r="C2" s="161" t="s">
        <v>427</v>
      </c>
      <c r="D2" s="161" t="s">
        <v>428</v>
      </c>
      <c r="E2" s="161" t="s">
        <v>429</v>
      </c>
      <c r="F2" s="161"/>
      <c r="G2" s="161" t="s">
        <v>430</v>
      </c>
      <c r="H2" s="161"/>
      <c r="I2" s="161" t="s">
        <v>431</v>
      </c>
      <c r="J2" s="161"/>
      <c r="K2" s="161" t="s">
        <v>432</v>
      </c>
      <c r="L2" s="161"/>
      <c r="M2" s="161" t="s">
        <v>433</v>
      </c>
      <c r="N2" s="160" t="s">
        <v>449</v>
      </c>
      <c r="O2" s="160" t="s">
        <v>435</v>
      </c>
      <c r="P2" s="160" t="s">
        <v>450</v>
      </c>
      <c r="Q2" s="160" t="s">
        <v>434</v>
      </c>
      <c r="R2" s="160" t="s">
        <v>451</v>
      </c>
      <c r="S2" s="160" t="s">
        <v>452</v>
      </c>
      <c r="T2" s="160" t="s">
        <v>453</v>
      </c>
      <c r="U2" s="160" t="s">
        <v>454</v>
      </c>
      <c r="V2" s="160" t="s">
        <v>455</v>
      </c>
      <c r="W2" s="160" t="s">
        <v>456</v>
      </c>
      <c r="X2" s="160" t="s">
        <v>457</v>
      </c>
      <c r="Y2" s="160" t="s">
        <v>458</v>
      </c>
      <c r="Z2" s="160" t="s">
        <v>459</v>
      </c>
      <c r="AA2" s="160" t="s">
        <v>460</v>
      </c>
      <c r="AB2" s="160" t="s">
        <v>461</v>
      </c>
      <c r="AC2" s="160" t="s">
        <v>462</v>
      </c>
      <c r="AD2" s="160" t="s">
        <v>463</v>
      </c>
      <c r="AE2" s="160" t="s">
        <v>464</v>
      </c>
      <c r="AF2" s="160" t="s">
        <v>465</v>
      </c>
      <c r="AG2" s="160" t="s">
        <v>466</v>
      </c>
      <c r="AH2" s="160" t="s">
        <v>467</v>
      </c>
      <c r="AI2" s="160" t="s">
        <v>468</v>
      </c>
      <c r="AJ2" s="160" t="s">
        <v>469</v>
      </c>
      <c r="AK2" s="160" t="s">
        <v>470</v>
      </c>
      <c r="AL2" s="160" t="s">
        <v>471</v>
      </c>
      <c r="AM2" s="160" t="s">
        <v>472</v>
      </c>
      <c r="AN2" s="160" t="s">
        <v>473</v>
      </c>
      <c r="AO2" s="160" t="s">
        <v>474</v>
      </c>
      <c r="AP2" s="160" t="s">
        <v>475</v>
      </c>
      <c r="AQ2" s="160" t="s">
        <v>476</v>
      </c>
      <c r="AR2" s="160" t="s">
        <v>477</v>
      </c>
      <c r="AS2" s="160" t="s">
        <v>437</v>
      </c>
      <c r="AT2" s="160" t="s">
        <v>438</v>
      </c>
      <c r="AU2" s="160" t="s">
        <v>478</v>
      </c>
      <c r="AV2" s="160" t="s">
        <v>479</v>
      </c>
    </row>
    <row r="3" spans="1:48" ht="30" customHeight="1">
      <c r="A3" s="161"/>
      <c r="B3" s="161"/>
      <c r="C3" s="161"/>
      <c r="D3" s="161"/>
      <c r="E3" s="107" t="s">
        <v>441</v>
      </c>
      <c r="F3" s="107" t="s">
        <v>442</v>
      </c>
      <c r="G3" s="107" t="s">
        <v>441</v>
      </c>
      <c r="H3" s="107" t="s">
        <v>442</v>
      </c>
      <c r="I3" s="107" t="s">
        <v>441</v>
      </c>
      <c r="J3" s="107" t="s">
        <v>442</v>
      </c>
      <c r="K3" s="107" t="s">
        <v>441</v>
      </c>
      <c r="L3" s="107" t="s">
        <v>442</v>
      </c>
      <c r="M3" s="161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0"/>
      <c r="AK3" s="160"/>
      <c r="AL3" s="160"/>
      <c r="AM3" s="160"/>
      <c r="AN3" s="160"/>
      <c r="AO3" s="160"/>
      <c r="AP3" s="160"/>
      <c r="AQ3" s="160"/>
      <c r="AR3" s="160"/>
      <c r="AS3" s="160"/>
      <c r="AT3" s="160"/>
      <c r="AU3" s="160"/>
      <c r="AV3" s="160"/>
    </row>
    <row r="4" spans="1:48" ht="30" customHeight="1">
      <c r="A4" s="102" t="s">
        <v>446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Q4" s="105" t="s">
        <v>447</v>
      </c>
    </row>
    <row r="5" spans="1:48" ht="30" customHeight="1">
      <c r="A5" s="102" t="s">
        <v>480</v>
      </c>
      <c r="B5" s="102" t="s">
        <v>481</v>
      </c>
      <c r="C5" s="102" t="s">
        <v>482</v>
      </c>
      <c r="D5" s="103">
        <v>8</v>
      </c>
      <c r="E5" s="104">
        <f>TRUNC('단가대비표(기·소)'!O5,0)</f>
        <v>22110</v>
      </c>
      <c r="F5" s="104">
        <f>TRUNC(E5*D5, 0)</f>
        <v>176880</v>
      </c>
      <c r="G5" s="104">
        <f>TRUNC('단가대비표(기·소)'!P5,0)</f>
        <v>0</v>
      </c>
      <c r="H5" s="104">
        <f>TRUNC(G5*D5, 0)</f>
        <v>0</v>
      </c>
      <c r="I5" s="104">
        <f>TRUNC('단가대비표(기·소)'!V5,0)</f>
        <v>0</v>
      </c>
      <c r="J5" s="104">
        <f>TRUNC(I5*D5, 0)</f>
        <v>0</v>
      </c>
      <c r="K5" s="104">
        <f t="shared" ref="K5:L9" si="0">TRUNC(E5+G5+I5, 0)</f>
        <v>22110</v>
      </c>
      <c r="L5" s="104">
        <f t="shared" si="0"/>
        <v>176880</v>
      </c>
      <c r="M5" s="102" t="s">
        <v>444</v>
      </c>
      <c r="N5" s="105" t="s">
        <v>483</v>
      </c>
      <c r="O5" s="105" t="s">
        <v>444</v>
      </c>
      <c r="P5" s="105" t="s">
        <v>444</v>
      </c>
      <c r="Q5" s="105" t="s">
        <v>444</v>
      </c>
      <c r="R5" s="105" t="s">
        <v>484</v>
      </c>
      <c r="S5" s="105" t="s">
        <v>484</v>
      </c>
      <c r="T5" s="105" t="s">
        <v>485</v>
      </c>
      <c r="AR5" s="105" t="s">
        <v>444</v>
      </c>
      <c r="AS5" s="105" t="s">
        <v>444</v>
      </c>
      <c r="AU5" s="105" t="s">
        <v>486</v>
      </c>
      <c r="AV5" s="100">
        <v>258</v>
      </c>
    </row>
    <row r="6" spans="1:48" ht="30" customHeight="1">
      <c r="A6" s="102" t="s">
        <v>487</v>
      </c>
      <c r="B6" s="102" t="s">
        <v>488</v>
      </c>
      <c r="C6" s="102" t="s">
        <v>482</v>
      </c>
      <c r="D6" s="103">
        <v>6</v>
      </c>
      <c r="E6" s="104">
        <f>TRUNC('단가대비표(기·소)'!O6,0)</f>
        <v>27000</v>
      </c>
      <c r="F6" s="104">
        <f>TRUNC(E6*D6, 0)</f>
        <v>162000</v>
      </c>
      <c r="G6" s="104">
        <f>TRUNC('단가대비표(기·소)'!P6,0)</f>
        <v>0</v>
      </c>
      <c r="H6" s="104">
        <f>TRUNC(G6*D6, 0)</f>
        <v>0</v>
      </c>
      <c r="I6" s="104">
        <f>TRUNC('단가대비표(기·소)'!V6,0)</f>
        <v>0</v>
      </c>
      <c r="J6" s="104">
        <f>TRUNC(I6*D6, 0)</f>
        <v>0</v>
      </c>
      <c r="K6" s="104">
        <f t="shared" si="0"/>
        <v>27000</v>
      </c>
      <c r="L6" s="104">
        <f t="shared" si="0"/>
        <v>162000</v>
      </c>
      <c r="M6" s="102" t="s">
        <v>444</v>
      </c>
      <c r="N6" s="105" t="s">
        <v>489</v>
      </c>
      <c r="O6" s="105" t="s">
        <v>444</v>
      </c>
      <c r="P6" s="105" t="s">
        <v>444</v>
      </c>
      <c r="Q6" s="105" t="s">
        <v>444</v>
      </c>
      <c r="R6" s="105" t="s">
        <v>484</v>
      </c>
      <c r="S6" s="105" t="s">
        <v>484</v>
      </c>
      <c r="T6" s="105" t="s">
        <v>485</v>
      </c>
      <c r="AR6" s="105" t="s">
        <v>444</v>
      </c>
      <c r="AS6" s="105" t="s">
        <v>444</v>
      </c>
      <c r="AU6" s="105" t="s">
        <v>490</v>
      </c>
      <c r="AV6" s="100">
        <v>259</v>
      </c>
    </row>
    <row r="7" spans="1:48" ht="30" customHeight="1">
      <c r="A7" s="102" t="s">
        <v>491</v>
      </c>
      <c r="B7" s="102" t="s">
        <v>492</v>
      </c>
      <c r="C7" s="102" t="s">
        <v>482</v>
      </c>
      <c r="D7" s="103">
        <v>2</v>
      </c>
      <c r="E7" s="104">
        <f>TRUNC('단가대비표(기·소)'!O7,0)</f>
        <v>104000</v>
      </c>
      <c r="F7" s="104">
        <f>TRUNC(E7*D7, 0)</f>
        <v>208000</v>
      </c>
      <c r="G7" s="104">
        <f>TRUNC('단가대비표(기·소)'!P7,0)</f>
        <v>0</v>
      </c>
      <c r="H7" s="104">
        <f>TRUNC(G7*D7, 0)</f>
        <v>0</v>
      </c>
      <c r="I7" s="104">
        <f>TRUNC('단가대비표(기·소)'!V7,0)</f>
        <v>0</v>
      </c>
      <c r="J7" s="104">
        <f>TRUNC(I7*D7, 0)</f>
        <v>0</v>
      </c>
      <c r="K7" s="104">
        <f t="shared" si="0"/>
        <v>104000</v>
      </c>
      <c r="L7" s="104">
        <f t="shared" si="0"/>
        <v>208000</v>
      </c>
      <c r="M7" s="102" t="s">
        <v>444</v>
      </c>
      <c r="N7" s="105" t="s">
        <v>493</v>
      </c>
      <c r="O7" s="105" t="s">
        <v>444</v>
      </c>
      <c r="P7" s="105" t="s">
        <v>444</v>
      </c>
      <c r="Q7" s="105" t="s">
        <v>444</v>
      </c>
      <c r="R7" s="105" t="s">
        <v>484</v>
      </c>
      <c r="S7" s="105" t="s">
        <v>484</v>
      </c>
      <c r="T7" s="105" t="s">
        <v>485</v>
      </c>
      <c r="AR7" s="105" t="s">
        <v>444</v>
      </c>
      <c r="AS7" s="105" t="s">
        <v>444</v>
      </c>
      <c r="AU7" s="105" t="s">
        <v>494</v>
      </c>
      <c r="AV7" s="100">
        <v>260</v>
      </c>
    </row>
    <row r="8" spans="1:48" ht="30" customHeight="1">
      <c r="A8" s="102" t="s">
        <v>495</v>
      </c>
      <c r="B8" s="102" t="s">
        <v>496</v>
      </c>
      <c r="C8" s="102" t="s">
        <v>497</v>
      </c>
      <c r="D8" s="103">
        <v>3</v>
      </c>
      <c r="E8" s="104">
        <f>TRUNC('단가대비표(기·소)'!O8,0)</f>
        <v>5000000</v>
      </c>
      <c r="F8" s="104">
        <f>TRUNC(E8*D8, 0)</f>
        <v>15000000</v>
      </c>
      <c r="G8" s="104">
        <f>TRUNC('단가대비표(기·소)'!P8,0)</f>
        <v>0</v>
      </c>
      <c r="H8" s="104">
        <f>TRUNC(G8*D8, 0)</f>
        <v>0</v>
      </c>
      <c r="I8" s="104">
        <f>TRUNC('단가대비표(기·소)'!V8,0)</f>
        <v>0</v>
      </c>
      <c r="J8" s="104">
        <f>TRUNC(I8*D8, 0)</f>
        <v>0</v>
      </c>
      <c r="K8" s="104">
        <f t="shared" si="0"/>
        <v>5000000</v>
      </c>
      <c r="L8" s="104">
        <f t="shared" si="0"/>
        <v>15000000</v>
      </c>
      <c r="M8" s="102" t="s">
        <v>444</v>
      </c>
      <c r="N8" s="105" t="s">
        <v>498</v>
      </c>
      <c r="O8" s="105" t="s">
        <v>444</v>
      </c>
      <c r="P8" s="105" t="s">
        <v>444</v>
      </c>
      <c r="Q8" s="105" t="s">
        <v>444</v>
      </c>
      <c r="R8" s="105" t="s">
        <v>484</v>
      </c>
      <c r="S8" s="105" t="s">
        <v>484</v>
      </c>
      <c r="T8" s="105" t="s">
        <v>485</v>
      </c>
      <c r="AR8" s="105" t="s">
        <v>444</v>
      </c>
      <c r="AS8" s="105" t="s">
        <v>444</v>
      </c>
      <c r="AU8" s="105" t="s">
        <v>499</v>
      </c>
      <c r="AV8" s="100">
        <v>261</v>
      </c>
    </row>
    <row r="9" spans="1:48" ht="30" customHeight="1">
      <c r="A9" s="102" t="s">
        <v>500</v>
      </c>
      <c r="B9" s="102"/>
      <c r="C9" s="102" t="s">
        <v>482</v>
      </c>
      <c r="D9" s="103">
        <v>10</v>
      </c>
      <c r="E9" s="104">
        <f>TRUNC('단가대비표(기·소)'!O9,0)</f>
        <v>1500</v>
      </c>
      <c r="F9" s="104">
        <f>TRUNC(E9*D9, 0)</f>
        <v>15000</v>
      </c>
      <c r="G9" s="104">
        <f>TRUNC('단가대비표(기·소)'!P9,0)</f>
        <v>0</v>
      </c>
      <c r="H9" s="104">
        <f>TRUNC(G9*D9, 0)</f>
        <v>0</v>
      </c>
      <c r="I9" s="104">
        <f>TRUNC('단가대비표(기·소)'!V9,0)</f>
        <v>0</v>
      </c>
      <c r="J9" s="104">
        <f>TRUNC(I9*D9, 0)</f>
        <v>0</v>
      </c>
      <c r="K9" s="104">
        <f t="shared" si="0"/>
        <v>1500</v>
      </c>
      <c r="L9" s="104">
        <f t="shared" si="0"/>
        <v>15000</v>
      </c>
      <c r="M9" s="102" t="s">
        <v>444</v>
      </c>
      <c r="N9" s="105" t="s">
        <v>501</v>
      </c>
      <c r="O9" s="105" t="s">
        <v>444</v>
      </c>
      <c r="P9" s="105" t="s">
        <v>444</v>
      </c>
      <c r="Q9" s="105" t="s">
        <v>444</v>
      </c>
      <c r="R9" s="105" t="s">
        <v>484</v>
      </c>
      <c r="S9" s="105" t="s">
        <v>484</v>
      </c>
      <c r="T9" s="105" t="s">
        <v>485</v>
      </c>
      <c r="AR9" s="105" t="s">
        <v>444</v>
      </c>
      <c r="AS9" s="105" t="s">
        <v>444</v>
      </c>
      <c r="AU9" s="105" t="s">
        <v>502</v>
      </c>
      <c r="AV9" s="100">
        <v>263</v>
      </c>
    </row>
    <row r="10" spans="1:48" ht="30" customHeight="1">
      <c r="A10" s="103"/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</row>
    <row r="11" spans="1:48" ht="30" customHeight="1">
      <c r="A11" s="103"/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</row>
    <row r="12" spans="1:48" ht="30" customHeight="1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</row>
    <row r="13" spans="1:48" ht="30" customHeight="1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</row>
    <row r="14" spans="1:48" ht="30" customHeight="1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</row>
    <row r="15" spans="1:48" ht="30" customHeight="1">
      <c r="A15" s="103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</row>
    <row r="16" spans="1:48" ht="30" customHeight="1">
      <c r="A16" s="103"/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</row>
    <row r="17" spans="1:14" ht="30" customHeight="1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4" ht="30" customHeight="1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</row>
    <row r="19" spans="1:14" ht="30" customHeight="1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</row>
    <row r="20" spans="1:14" ht="30" customHeight="1">
      <c r="A20" s="103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</row>
    <row r="21" spans="1:14" ht="30" customHeight="1">
      <c r="A21" s="103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</row>
    <row r="22" spans="1:14" ht="30" customHeight="1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</row>
    <row r="23" spans="1:14" ht="30" customHeight="1">
      <c r="A23" s="103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3"/>
      <c r="M23" s="103"/>
    </row>
    <row r="24" spans="1:14" ht="30" customHeight="1">
      <c r="A24" s="103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3"/>
      <c r="M24" s="103"/>
    </row>
    <row r="25" spans="1:14" ht="30" customHeight="1">
      <c r="A25" s="103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</row>
    <row r="26" spans="1:14" ht="30" customHeight="1">
      <c r="A26" s="103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</row>
    <row r="27" spans="1:14" ht="30" customHeight="1">
      <c r="A27" s="103" t="s">
        <v>448</v>
      </c>
      <c r="B27" s="103"/>
      <c r="C27" s="103"/>
      <c r="D27" s="103"/>
      <c r="E27" s="103"/>
      <c r="F27" s="104">
        <f>SUM(F5:F26)</f>
        <v>15561880</v>
      </c>
      <c r="G27" s="103"/>
      <c r="H27" s="104">
        <f>SUM(H5:H26)</f>
        <v>0</v>
      </c>
      <c r="I27" s="103"/>
      <c r="J27" s="104">
        <f>SUM(J5:J26)</f>
        <v>0</v>
      </c>
      <c r="K27" s="103"/>
      <c r="L27" s="104">
        <f>SUM(L5:L26)</f>
        <v>15561880</v>
      </c>
      <c r="M27" s="103"/>
      <c r="N27" s="100" t="s">
        <v>503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  <rowBreaks count="1" manualBreakCount="1"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29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defaultRowHeight="23.1" customHeight="1"/>
  <cols>
    <col min="1" max="1" width="9.109375" style="13" hidden="1" customWidth="1"/>
    <col min="2" max="2" width="9.88671875" style="13" hidden="1" customWidth="1"/>
    <col min="3" max="3" width="12.77734375" style="34" customWidth="1"/>
    <col min="4" max="4" width="23.109375" style="34" customWidth="1"/>
    <col min="5" max="5" width="23.77734375" style="34" customWidth="1"/>
    <col min="6" max="6" width="4.6640625" customWidth="1"/>
    <col min="7" max="7" width="6.44140625" hidden="1" customWidth="1"/>
    <col min="8" max="9" width="11.21875" style="26" customWidth="1"/>
    <col min="10" max="10" width="5" style="26" hidden="1" customWidth="1"/>
    <col min="11" max="13" width="11.21875" style="26" customWidth="1"/>
    <col min="14" max="14" width="11.109375" style="26" customWidth="1"/>
    <col min="15" max="15" width="9.77734375" style="26" hidden="1" customWidth="1"/>
    <col min="16" max="16" width="11.21875" style="26" customWidth="1"/>
    <col min="17" max="17" width="12.21875" customWidth="1"/>
  </cols>
  <sheetData>
    <row r="1" spans="1:17" s="2" customFormat="1" ht="23.1" customHeight="1">
      <c r="A1" s="13"/>
      <c r="B1" s="13" t="s">
        <v>304</v>
      </c>
      <c r="C1" s="134" t="s">
        <v>305</v>
      </c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23"/>
      <c r="P1" s="23"/>
      <c r="Q1" s="13"/>
    </row>
    <row r="2" spans="1:17" s="14" customFormat="1" ht="23.1" customHeight="1">
      <c r="A2" s="130" t="s">
        <v>49</v>
      </c>
      <c r="B2" s="130" t="s">
        <v>41</v>
      </c>
      <c r="C2" s="131" t="s">
        <v>18</v>
      </c>
      <c r="D2" s="131" t="s">
        <v>56</v>
      </c>
      <c r="E2" s="131" t="s">
        <v>57</v>
      </c>
      <c r="F2" s="132" t="s">
        <v>0</v>
      </c>
      <c r="G2" s="136" t="s">
        <v>1</v>
      </c>
      <c r="H2" s="127" t="s">
        <v>27</v>
      </c>
      <c r="I2" s="127"/>
      <c r="J2" s="127" t="s">
        <v>28</v>
      </c>
      <c r="K2" s="127"/>
      <c r="L2" s="127"/>
      <c r="M2" s="127" t="s">
        <v>29</v>
      </c>
      <c r="N2" s="127"/>
      <c r="O2" s="38" t="s">
        <v>8</v>
      </c>
      <c r="P2" s="127" t="s">
        <v>48</v>
      </c>
      <c r="Q2" s="131" t="s">
        <v>33</v>
      </c>
    </row>
    <row r="3" spans="1:17" s="14" customFormat="1" ht="23.1" customHeight="1">
      <c r="A3" s="130"/>
      <c r="B3" s="130"/>
      <c r="C3" s="131"/>
      <c r="D3" s="131"/>
      <c r="E3" s="131"/>
      <c r="F3" s="132"/>
      <c r="G3" s="136"/>
      <c r="H3" s="38" t="s">
        <v>43</v>
      </c>
      <c r="I3" s="38" t="s">
        <v>44</v>
      </c>
      <c r="J3" s="38" t="s">
        <v>1</v>
      </c>
      <c r="K3" s="38" t="s">
        <v>43</v>
      </c>
      <c r="L3" s="38" t="s">
        <v>44</v>
      </c>
      <c r="M3" s="38" t="s">
        <v>45</v>
      </c>
      <c r="N3" s="38" t="s">
        <v>44</v>
      </c>
      <c r="O3" s="38" t="s">
        <v>23</v>
      </c>
      <c r="P3" s="127"/>
      <c r="Q3" s="131"/>
    </row>
    <row r="4" spans="1:17" s="2" customFormat="1" ht="23.1" customHeight="1">
      <c r="A4" s="13" t="s">
        <v>306</v>
      </c>
      <c r="B4" s="13" t="s">
        <v>307</v>
      </c>
      <c r="C4" s="3" t="s">
        <v>307</v>
      </c>
      <c r="D4" s="12" t="s">
        <v>308</v>
      </c>
      <c r="E4" s="12" t="s">
        <v>295</v>
      </c>
      <c r="F4" s="19" t="s">
        <v>153</v>
      </c>
      <c r="G4" s="6"/>
      <c r="H4" s="25">
        <f>'일위대가(전·소)'!I6</f>
        <v>0</v>
      </c>
      <c r="I4" s="25">
        <f>H4</f>
        <v>0</v>
      </c>
      <c r="J4" s="25"/>
      <c r="K4" s="25">
        <f>'일위대가(전·소)'!L6</f>
        <v>16420</v>
      </c>
      <c r="L4" s="25">
        <f>K4</f>
        <v>16420</v>
      </c>
      <c r="M4" s="25">
        <f>'일위대가(전·소)'!N6</f>
        <v>0</v>
      </c>
      <c r="N4" s="25">
        <f>M4</f>
        <v>0</v>
      </c>
      <c r="O4" s="25">
        <f>IF((H4+K4+M4)=0, "", (H4+K4+M4))</f>
        <v>16420</v>
      </c>
      <c r="P4" s="25">
        <f>SUM(I4,L4,N4)</f>
        <v>16420</v>
      </c>
      <c r="Q4" s="12" t="s">
        <v>47</v>
      </c>
    </row>
    <row r="5" spans="1:17" s="2" customFormat="1" ht="23.1" customHeight="1">
      <c r="A5" s="13" t="s">
        <v>309</v>
      </c>
      <c r="B5" s="13" t="s">
        <v>310</v>
      </c>
      <c r="C5" s="3" t="s">
        <v>310</v>
      </c>
      <c r="D5" s="12" t="s">
        <v>311</v>
      </c>
      <c r="E5" s="12" t="s">
        <v>312</v>
      </c>
      <c r="F5" s="19" t="s">
        <v>313</v>
      </c>
      <c r="G5" s="6"/>
      <c r="H5" s="25">
        <f>'일위대가(전·소)'!I15</f>
        <v>1742</v>
      </c>
      <c r="I5" s="25">
        <f>H5</f>
        <v>1742</v>
      </c>
      <c r="J5" s="25"/>
      <c r="K5" s="25">
        <f>'일위대가(전·소)'!L15</f>
        <v>14778</v>
      </c>
      <c r="L5" s="25">
        <f>K5</f>
        <v>14778</v>
      </c>
      <c r="M5" s="25">
        <f>'일위대가(전·소)'!N15</f>
        <v>0</v>
      </c>
      <c r="N5" s="25">
        <f>M5</f>
        <v>0</v>
      </c>
      <c r="O5" s="25">
        <f>IF((H5+K5+M5)=0, "", (H5+K5+M5))</f>
        <v>16520</v>
      </c>
      <c r="P5" s="25">
        <f>SUM(I5,L5,N5)</f>
        <v>16520</v>
      </c>
      <c r="Q5" s="12" t="s">
        <v>2</v>
      </c>
    </row>
    <row r="6" spans="1:17" s="2" customFormat="1" ht="23.1" customHeight="1">
      <c r="A6" s="13" t="s">
        <v>314</v>
      </c>
      <c r="B6" s="13" t="s">
        <v>315</v>
      </c>
      <c r="C6" s="3" t="s">
        <v>315</v>
      </c>
      <c r="D6" s="12" t="s">
        <v>311</v>
      </c>
      <c r="E6" s="12" t="s">
        <v>316</v>
      </c>
      <c r="F6" s="19" t="s">
        <v>313</v>
      </c>
      <c r="G6" s="6"/>
      <c r="H6" s="25">
        <f>'일위대가(전·소)'!I24</f>
        <v>1764</v>
      </c>
      <c r="I6" s="25">
        <f>H6</f>
        <v>1764</v>
      </c>
      <c r="J6" s="25"/>
      <c r="K6" s="25">
        <f>'일위대가(전·소)'!L24</f>
        <v>14778</v>
      </c>
      <c r="L6" s="25">
        <f>K6</f>
        <v>14778</v>
      </c>
      <c r="M6" s="25">
        <f>'일위대가(전·소)'!N24</f>
        <v>0</v>
      </c>
      <c r="N6" s="25">
        <f>M6</f>
        <v>0</v>
      </c>
      <c r="O6" s="25">
        <f>IF((H6+K6+M6)=0, "", (H6+K6+M6))</f>
        <v>16542</v>
      </c>
      <c r="P6" s="25">
        <f>SUM(I6,L6,N6)</f>
        <v>16542</v>
      </c>
      <c r="Q6" s="12"/>
    </row>
    <row r="7" spans="1:17" s="2" customFormat="1" ht="23.1" customHeight="1">
      <c r="A7" s="13"/>
      <c r="B7" s="13"/>
      <c r="C7" s="3"/>
      <c r="D7" s="12"/>
      <c r="E7" s="12"/>
      <c r="F7" s="19"/>
      <c r="G7" s="6"/>
      <c r="H7" s="25"/>
      <c r="I7" s="25"/>
      <c r="J7" s="25"/>
      <c r="K7" s="25"/>
      <c r="L7" s="25"/>
      <c r="M7" s="25"/>
      <c r="N7" s="25"/>
      <c r="O7" s="25"/>
      <c r="P7" s="25"/>
      <c r="Q7" s="12"/>
    </row>
    <row r="8" spans="1:17" s="2" customFormat="1" ht="23.1" customHeight="1">
      <c r="A8" s="13"/>
      <c r="B8" s="13"/>
      <c r="C8" s="3"/>
      <c r="D8" s="12"/>
      <c r="E8" s="12"/>
      <c r="F8" s="19"/>
      <c r="G8" s="6"/>
      <c r="H8" s="25"/>
      <c r="I8" s="25"/>
      <c r="J8" s="25"/>
      <c r="K8" s="25"/>
      <c r="L8" s="25"/>
      <c r="M8" s="25"/>
      <c r="N8" s="25"/>
      <c r="O8" s="25"/>
      <c r="P8" s="25"/>
      <c r="Q8" s="12"/>
    </row>
    <row r="9" spans="1:17" s="2" customFormat="1" ht="23.1" customHeight="1">
      <c r="A9" s="13"/>
      <c r="B9" s="13"/>
      <c r="C9" s="3"/>
      <c r="D9" s="12"/>
      <c r="E9" s="12"/>
      <c r="F9" s="19"/>
      <c r="G9" s="6"/>
      <c r="H9" s="25"/>
      <c r="I9" s="25"/>
      <c r="J9" s="25"/>
      <c r="K9" s="25"/>
      <c r="L9" s="25"/>
      <c r="M9" s="25"/>
      <c r="N9" s="25"/>
      <c r="O9" s="25"/>
      <c r="P9" s="25"/>
      <c r="Q9" s="12"/>
    </row>
    <row r="10" spans="1:17" s="2" customFormat="1" ht="23.1" customHeight="1">
      <c r="A10" s="13"/>
      <c r="B10" s="13"/>
      <c r="C10" s="3"/>
      <c r="D10" s="12"/>
      <c r="E10" s="12"/>
      <c r="F10" s="19"/>
      <c r="G10" s="6"/>
      <c r="H10" s="25"/>
      <c r="I10" s="25"/>
      <c r="J10" s="25"/>
      <c r="K10" s="25"/>
      <c r="L10" s="25"/>
      <c r="M10" s="25"/>
      <c r="N10" s="25"/>
      <c r="O10" s="25"/>
      <c r="P10" s="25"/>
      <c r="Q10" s="12"/>
    </row>
    <row r="11" spans="1:17" s="2" customFormat="1" ht="23.1" customHeight="1">
      <c r="A11" s="13"/>
      <c r="B11" s="13"/>
      <c r="C11" s="3"/>
      <c r="D11" s="12"/>
      <c r="E11" s="12"/>
      <c r="F11" s="19"/>
      <c r="G11" s="6"/>
      <c r="H11" s="25"/>
      <c r="I11" s="25"/>
      <c r="J11" s="25"/>
      <c r="K11" s="25"/>
      <c r="L11" s="25"/>
      <c r="M11" s="25"/>
      <c r="N11" s="25"/>
      <c r="O11" s="25"/>
      <c r="P11" s="25"/>
      <c r="Q11" s="12"/>
    </row>
    <row r="12" spans="1:17" s="2" customFormat="1" ht="23.1" customHeight="1">
      <c r="A12" s="13"/>
      <c r="B12" s="13"/>
      <c r="C12" s="3"/>
      <c r="D12" s="12"/>
      <c r="E12" s="12"/>
      <c r="F12" s="19"/>
      <c r="G12" s="6"/>
      <c r="H12" s="25"/>
      <c r="I12" s="25"/>
      <c r="J12" s="25"/>
      <c r="K12" s="25"/>
      <c r="L12" s="25"/>
      <c r="M12" s="25"/>
      <c r="N12" s="25"/>
      <c r="O12" s="25"/>
      <c r="P12" s="25"/>
      <c r="Q12" s="12"/>
    </row>
    <row r="13" spans="1:17" s="2" customFormat="1" ht="23.1" customHeight="1">
      <c r="A13" s="13"/>
      <c r="B13" s="13"/>
      <c r="C13" s="3"/>
      <c r="D13" s="12"/>
      <c r="E13" s="12"/>
      <c r="F13" s="19"/>
      <c r="G13" s="6"/>
      <c r="H13" s="25"/>
      <c r="I13" s="25"/>
      <c r="J13" s="25"/>
      <c r="K13" s="25"/>
      <c r="L13" s="25"/>
      <c r="M13" s="25"/>
      <c r="N13" s="25"/>
      <c r="O13" s="25"/>
      <c r="P13" s="25"/>
      <c r="Q13" s="12"/>
    </row>
    <row r="14" spans="1:17" s="2" customFormat="1" ht="23.1" customHeight="1">
      <c r="A14" s="13"/>
      <c r="B14" s="13"/>
      <c r="C14" s="3"/>
      <c r="D14" s="12"/>
      <c r="E14" s="12"/>
      <c r="F14" s="19"/>
      <c r="G14" s="6"/>
      <c r="H14" s="25"/>
      <c r="I14" s="25"/>
      <c r="J14" s="25"/>
      <c r="K14" s="25"/>
      <c r="L14" s="25"/>
      <c r="M14" s="25"/>
      <c r="N14" s="25"/>
      <c r="O14" s="25"/>
      <c r="P14" s="25"/>
      <c r="Q14" s="12"/>
    </row>
    <row r="15" spans="1:17" s="2" customFormat="1" ht="23.1" customHeight="1">
      <c r="A15" s="13"/>
      <c r="B15" s="13"/>
      <c r="C15" s="3"/>
      <c r="D15" s="12"/>
      <c r="E15" s="12"/>
      <c r="F15" s="19"/>
      <c r="G15" s="6"/>
      <c r="H15" s="25"/>
      <c r="I15" s="25"/>
      <c r="J15" s="25"/>
      <c r="K15" s="25"/>
      <c r="L15" s="25"/>
      <c r="M15" s="25"/>
      <c r="N15" s="25"/>
      <c r="O15" s="25"/>
      <c r="P15" s="25"/>
      <c r="Q15" s="12"/>
    </row>
    <row r="16" spans="1:17" s="2" customFormat="1" ht="23.1" customHeight="1">
      <c r="A16" s="13"/>
      <c r="B16" s="13"/>
      <c r="C16" s="3"/>
      <c r="D16" s="12"/>
      <c r="E16" s="12"/>
      <c r="F16" s="19"/>
      <c r="G16" s="6"/>
      <c r="H16" s="25"/>
      <c r="I16" s="25"/>
      <c r="J16" s="25"/>
      <c r="K16" s="25"/>
      <c r="L16" s="25"/>
      <c r="M16" s="25"/>
      <c r="N16" s="25"/>
      <c r="O16" s="25"/>
      <c r="P16" s="25"/>
      <c r="Q16" s="12"/>
    </row>
    <row r="17" spans="1:17" s="2" customFormat="1" ht="23.1" customHeight="1">
      <c r="A17" s="13"/>
      <c r="B17" s="13"/>
      <c r="C17" s="3"/>
      <c r="D17" s="12"/>
      <c r="E17" s="12"/>
      <c r="F17" s="19"/>
      <c r="G17" s="6"/>
      <c r="H17" s="25"/>
      <c r="I17" s="25"/>
      <c r="J17" s="25"/>
      <c r="K17" s="25"/>
      <c r="L17" s="25"/>
      <c r="M17" s="25"/>
      <c r="N17" s="25"/>
      <c r="O17" s="25"/>
      <c r="P17" s="25"/>
      <c r="Q17" s="12"/>
    </row>
    <row r="18" spans="1:17" s="2" customFormat="1" ht="23.1" customHeight="1">
      <c r="A18" s="13"/>
      <c r="B18" s="13"/>
      <c r="C18" s="3"/>
      <c r="D18" s="12"/>
      <c r="E18" s="12"/>
      <c r="F18" s="19"/>
      <c r="G18" s="6"/>
      <c r="H18" s="25"/>
      <c r="I18" s="25"/>
      <c r="J18" s="25"/>
      <c r="K18" s="25"/>
      <c r="L18" s="25"/>
      <c r="M18" s="25"/>
      <c r="N18" s="25"/>
      <c r="O18" s="25"/>
      <c r="P18" s="25"/>
      <c r="Q18" s="12"/>
    </row>
    <row r="19" spans="1:17" s="2" customFormat="1" ht="23.1" customHeight="1">
      <c r="A19" s="13"/>
      <c r="B19" s="13"/>
      <c r="C19" s="3"/>
      <c r="D19" s="12"/>
      <c r="E19" s="12"/>
      <c r="F19" s="19"/>
      <c r="G19" s="6"/>
      <c r="H19" s="25"/>
      <c r="I19" s="25"/>
      <c r="J19" s="25"/>
      <c r="K19" s="25"/>
      <c r="L19" s="25"/>
      <c r="M19" s="25"/>
      <c r="N19" s="25"/>
      <c r="O19" s="25"/>
      <c r="P19" s="25"/>
      <c r="Q19" s="12"/>
    </row>
    <row r="20" spans="1:17" s="2" customFormat="1" ht="23.1" customHeight="1">
      <c r="A20" s="13"/>
      <c r="B20" s="13"/>
      <c r="C20" s="3"/>
      <c r="D20" s="12"/>
      <c r="E20" s="12"/>
      <c r="F20" s="19"/>
      <c r="G20" s="6"/>
      <c r="H20" s="25"/>
      <c r="I20" s="25"/>
      <c r="J20" s="25"/>
      <c r="K20" s="25"/>
      <c r="L20" s="25"/>
      <c r="M20" s="25"/>
      <c r="N20" s="25"/>
      <c r="O20" s="25"/>
      <c r="P20" s="25"/>
      <c r="Q20" s="12"/>
    </row>
    <row r="21" spans="1:17" s="2" customFormat="1" ht="23.1" customHeight="1">
      <c r="A21" s="13"/>
      <c r="B21" s="13"/>
      <c r="C21" s="3"/>
      <c r="D21" s="12"/>
      <c r="E21" s="12"/>
      <c r="F21" s="19"/>
      <c r="G21" s="6"/>
      <c r="H21" s="25"/>
      <c r="I21" s="25"/>
      <c r="J21" s="25"/>
      <c r="K21" s="25"/>
      <c r="L21" s="25"/>
      <c r="M21" s="25"/>
      <c r="N21" s="25"/>
      <c r="O21" s="25"/>
      <c r="P21" s="25"/>
      <c r="Q21" s="12"/>
    </row>
    <row r="22" spans="1:17" s="2" customFormat="1" ht="23.1" customHeight="1">
      <c r="A22" s="13"/>
      <c r="B22" s="13"/>
      <c r="C22" s="3"/>
      <c r="D22" s="12"/>
      <c r="E22" s="12"/>
      <c r="F22" s="19"/>
      <c r="G22" s="6"/>
      <c r="H22" s="25"/>
      <c r="I22" s="25"/>
      <c r="J22" s="25"/>
      <c r="K22" s="25"/>
      <c r="L22" s="25"/>
      <c r="M22" s="25"/>
      <c r="N22" s="25"/>
      <c r="O22" s="25"/>
      <c r="P22" s="25"/>
      <c r="Q22" s="12"/>
    </row>
    <row r="23" spans="1:17" s="2" customFormat="1" ht="23.1" customHeight="1">
      <c r="A23" s="13"/>
      <c r="B23" s="13"/>
      <c r="C23" s="3"/>
      <c r="D23" s="12"/>
      <c r="E23" s="12"/>
      <c r="F23" s="19"/>
      <c r="G23" s="6"/>
      <c r="H23" s="25"/>
      <c r="I23" s="25"/>
      <c r="J23" s="25"/>
      <c r="K23" s="25"/>
      <c r="L23" s="25"/>
      <c r="M23" s="25"/>
      <c r="N23" s="25"/>
      <c r="O23" s="25"/>
      <c r="P23" s="25"/>
      <c r="Q23" s="12"/>
    </row>
    <row r="24" spans="1:17" s="2" customFormat="1" ht="23.1" customHeight="1">
      <c r="A24" s="13"/>
      <c r="B24" s="13"/>
      <c r="C24" s="3"/>
      <c r="D24" s="12"/>
      <c r="E24" s="12"/>
      <c r="F24" s="19"/>
      <c r="G24" s="6"/>
      <c r="H24" s="25"/>
      <c r="I24" s="25"/>
      <c r="J24" s="25"/>
      <c r="K24" s="25"/>
      <c r="L24" s="25"/>
      <c r="M24" s="25"/>
      <c r="N24" s="25"/>
      <c r="O24" s="25"/>
      <c r="P24" s="25"/>
      <c r="Q24" s="12"/>
    </row>
    <row r="25" spans="1:17" s="2" customFormat="1" ht="23.1" customHeight="1">
      <c r="A25" s="13"/>
      <c r="B25" s="13"/>
      <c r="C25" s="3"/>
      <c r="D25" s="12"/>
      <c r="E25" s="12"/>
      <c r="F25" s="19"/>
      <c r="G25" s="6"/>
      <c r="H25" s="25"/>
      <c r="I25" s="25"/>
      <c r="J25" s="25"/>
      <c r="K25" s="25"/>
      <c r="L25" s="25"/>
      <c r="M25" s="25"/>
      <c r="N25" s="25"/>
      <c r="O25" s="25"/>
      <c r="P25" s="25"/>
      <c r="Q25" s="12"/>
    </row>
    <row r="26" spans="1:17" s="2" customFormat="1" ht="23.1" customHeight="1">
      <c r="A26" s="13"/>
      <c r="B26" s="13"/>
      <c r="C26" s="3"/>
      <c r="D26" s="12"/>
      <c r="E26" s="12"/>
      <c r="F26" s="19"/>
      <c r="G26" s="6"/>
      <c r="H26" s="25"/>
      <c r="I26" s="25"/>
      <c r="J26" s="25"/>
      <c r="K26" s="25"/>
      <c r="L26" s="25"/>
      <c r="M26" s="25"/>
      <c r="N26" s="25"/>
      <c r="O26" s="25"/>
      <c r="P26" s="25"/>
      <c r="Q26" s="12"/>
    </row>
    <row r="27" spans="1:17" s="2" customFormat="1" ht="23.1" customHeight="1">
      <c r="A27" s="13"/>
      <c r="B27" s="13"/>
      <c r="C27" s="3"/>
      <c r="D27" s="12"/>
      <c r="E27" s="12"/>
      <c r="F27" s="19"/>
      <c r="G27" s="6"/>
      <c r="H27" s="25"/>
      <c r="I27" s="25"/>
      <c r="J27" s="25"/>
      <c r="K27" s="25"/>
      <c r="L27" s="25"/>
      <c r="M27" s="25"/>
      <c r="N27" s="25"/>
      <c r="O27" s="25"/>
      <c r="P27" s="25"/>
      <c r="Q27" s="12"/>
    </row>
    <row r="28" spans="1:17" s="2" customFormat="1" ht="23.1" customHeight="1">
      <c r="A28" s="13"/>
      <c r="B28" s="13"/>
      <c r="C28" s="3"/>
      <c r="D28" s="12"/>
      <c r="E28" s="12"/>
      <c r="F28" s="19"/>
      <c r="G28" s="6"/>
      <c r="H28" s="25"/>
      <c r="I28" s="25"/>
      <c r="J28" s="25"/>
      <c r="K28" s="25"/>
      <c r="L28" s="25"/>
      <c r="M28" s="25"/>
      <c r="N28" s="25"/>
      <c r="O28" s="25"/>
      <c r="P28" s="25"/>
      <c r="Q28" s="12"/>
    </row>
    <row r="29" spans="1:17" s="2" customFormat="1" ht="23.1" customHeight="1">
      <c r="A29" s="13"/>
      <c r="B29" s="13"/>
      <c r="C29" s="3"/>
      <c r="D29" s="12"/>
      <c r="E29" s="12"/>
      <c r="F29" s="19"/>
      <c r="G29" s="6"/>
      <c r="H29" s="25"/>
      <c r="I29" s="25"/>
      <c r="J29" s="25"/>
      <c r="K29" s="25"/>
      <c r="L29" s="25"/>
      <c r="M29" s="25"/>
      <c r="N29" s="25"/>
      <c r="O29" s="25"/>
      <c r="P29" s="25"/>
      <c r="Q29" s="12"/>
    </row>
  </sheetData>
  <mergeCells count="13">
    <mergeCell ref="C1:N1"/>
    <mergeCell ref="M2:N2"/>
    <mergeCell ref="J2:L2"/>
    <mergeCell ref="Q2:Q3"/>
    <mergeCell ref="P2:P3"/>
    <mergeCell ref="F2:F3"/>
    <mergeCell ref="G2:G3"/>
    <mergeCell ref="H2:I2"/>
    <mergeCell ref="A2:A3"/>
    <mergeCell ref="B2:B3"/>
    <mergeCell ref="C2:C3"/>
    <mergeCell ref="D2:D3"/>
    <mergeCell ref="E2:E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29"/>
  <sheetViews>
    <sheetView topLeftCell="D1" workbookViewId="0">
      <pane ySplit="3" topLeftCell="A4" activePane="bottomLeft" state="frozen"/>
      <selection activeCell="D1" sqref="D1"/>
      <selection pane="bottomLeft" activeCell="H24" sqref="H24"/>
    </sheetView>
  </sheetViews>
  <sheetFormatPr defaultRowHeight="23.25" customHeight="1"/>
  <cols>
    <col min="1" max="1" width="11.5546875" style="13" hidden="1" customWidth="1"/>
    <col min="2" max="2" width="10.77734375" style="13" hidden="1" customWidth="1"/>
    <col min="3" max="3" width="11.109375" style="1" hidden="1" customWidth="1"/>
    <col min="4" max="4" width="24.33203125" style="13" customWidth="1"/>
    <col min="5" max="5" width="25.33203125" style="13" customWidth="1"/>
    <col min="6" max="6" width="4.21875" style="18" customWidth="1"/>
    <col min="7" max="7" width="8.33203125" style="2" customWidth="1"/>
    <col min="8" max="8" width="11.88671875" style="2" customWidth="1"/>
    <col min="9" max="9" width="12.44140625" style="2" customWidth="1"/>
    <col min="10" max="10" width="6.6640625" style="2" customWidth="1"/>
    <col min="11" max="12" width="11.44140625" style="2" customWidth="1"/>
    <col min="13" max="13" width="6.33203125" style="2" customWidth="1"/>
    <col min="14" max="14" width="8.5546875" style="2" customWidth="1"/>
    <col min="15" max="15" width="9.109375" style="2" hidden="1" customWidth="1"/>
    <col min="16" max="16" width="11" style="2" customWidth="1"/>
    <col min="17" max="17" width="11.5546875" style="13" customWidth="1"/>
    <col min="18" max="16384" width="8.88671875" style="2"/>
  </cols>
  <sheetData>
    <row r="1" spans="1:31" ht="23.25" customHeight="1">
      <c r="A1" s="43"/>
      <c r="B1" s="13" t="s">
        <v>304</v>
      </c>
      <c r="D1" s="137" t="s">
        <v>317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W1" s="133" t="s">
        <v>62</v>
      </c>
      <c r="X1" s="133"/>
      <c r="Y1" s="133"/>
      <c r="Z1" s="18"/>
      <c r="AA1" s="18" t="s">
        <v>67</v>
      </c>
      <c r="AB1" s="18"/>
      <c r="AC1" s="18"/>
      <c r="AD1" s="18"/>
      <c r="AE1" s="18"/>
    </row>
    <row r="2" spans="1:31" s="14" customFormat="1" ht="23.25" customHeight="1">
      <c r="A2" s="130" t="s">
        <v>50</v>
      </c>
      <c r="B2" s="130" t="s">
        <v>82</v>
      </c>
      <c r="C2" s="130" t="s">
        <v>51</v>
      </c>
      <c r="D2" s="131" t="s">
        <v>56</v>
      </c>
      <c r="E2" s="131" t="s">
        <v>57</v>
      </c>
      <c r="F2" s="132" t="s">
        <v>0</v>
      </c>
      <c r="G2" s="132" t="s">
        <v>1</v>
      </c>
      <c r="H2" s="132" t="s">
        <v>27</v>
      </c>
      <c r="I2" s="132"/>
      <c r="J2" s="132" t="s">
        <v>28</v>
      </c>
      <c r="K2" s="132"/>
      <c r="L2" s="132"/>
      <c r="M2" s="132" t="s">
        <v>29</v>
      </c>
      <c r="N2" s="132"/>
      <c r="O2" s="16"/>
      <c r="P2" s="132" t="s">
        <v>8</v>
      </c>
      <c r="Q2" s="131" t="s">
        <v>33</v>
      </c>
      <c r="W2" s="14" t="s">
        <v>63</v>
      </c>
      <c r="X2" s="14" t="s">
        <v>64</v>
      </c>
      <c r="Y2" s="14" t="s">
        <v>65</v>
      </c>
      <c r="Z2" s="14" t="s">
        <v>66</v>
      </c>
      <c r="AA2" s="27" t="s">
        <v>93</v>
      </c>
      <c r="AB2" s="27" t="s">
        <v>92</v>
      </c>
      <c r="AC2" s="27" t="s">
        <v>68</v>
      </c>
      <c r="AD2" s="27" t="s">
        <v>70</v>
      </c>
      <c r="AE2" s="27" t="s">
        <v>69</v>
      </c>
    </row>
    <row r="3" spans="1:31" s="14" customFormat="1" ht="23.25" customHeight="1">
      <c r="A3" s="130"/>
      <c r="B3" s="130"/>
      <c r="C3" s="130"/>
      <c r="D3" s="131"/>
      <c r="E3" s="131"/>
      <c r="F3" s="132"/>
      <c r="G3" s="132"/>
      <c r="H3" s="16" t="s">
        <v>43</v>
      </c>
      <c r="I3" s="16" t="s">
        <v>44</v>
      </c>
      <c r="J3" s="16" t="s">
        <v>1</v>
      </c>
      <c r="K3" s="16" t="s">
        <v>43</v>
      </c>
      <c r="L3" s="16" t="s">
        <v>44</v>
      </c>
      <c r="M3" s="16" t="s">
        <v>45</v>
      </c>
      <c r="N3" s="16" t="s">
        <v>44</v>
      </c>
      <c r="O3" s="16" t="s">
        <v>52</v>
      </c>
      <c r="P3" s="132"/>
      <c r="Q3" s="131"/>
      <c r="W3" s="2"/>
      <c r="X3" s="2"/>
      <c r="Y3" s="2"/>
      <c r="Z3" s="2"/>
      <c r="AA3" s="23"/>
      <c r="AB3" s="23"/>
      <c r="AC3" s="23"/>
      <c r="AD3" s="23">
        <v>1</v>
      </c>
      <c r="AE3" s="23">
        <v>1</v>
      </c>
    </row>
    <row r="4" spans="1:31" ht="23.25" customHeight="1">
      <c r="A4" s="13" t="s">
        <v>321</v>
      </c>
      <c r="B4" s="13" t="s">
        <v>322</v>
      </c>
      <c r="C4" s="1" t="s">
        <v>323</v>
      </c>
      <c r="D4" s="124" t="s">
        <v>320</v>
      </c>
      <c r="E4" s="126"/>
      <c r="F4" s="19"/>
      <c r="G4" s="15"/>
      <c r="H4" s="15"/>
      <c r="I4" s="36"/>
      <c r="J4" s="15"/>
      <c r="K4" s="15"/>
      <c r="L4" s="36"/>
      <c r="M4" s="15"/>
      <c r="N4" s="36"/>
      <c r="O4" s="15"/>
      <c r="P4" s="15" t="str">
        <f>IF(SUM(I4,L4,N4)&lt;&gt;0,TRUNC(SUM(I4,L4,N4),1),"")</f>
        <v/>
      </c>
      <c r="Q4" s="12"/>
    </row>
    <row r="5" spans="1:31" ht="23.25" customHeight="1">
      <c r="A5" s="13" t="s">
        <v>287</v>
      </c>
      <c r="B5" s="13" t="s">
        <v>307</v>
      </c>
      <c r="C5" s="1" t="s">
        <v>248</v>
      </c>
      <c r="D5" s="12" t="s">
        <v>249</v>
      </c>
      <c r="E5" s="12" t="s">
        <v>250</v>
      </c>
      <c r="F5" s="19" t="s">
        <v>251</v>
      </c>
      <c r="G5" s="15">
        <f>'일위노임(전·소)'!G6</f>
        <v>0.06</v>
      </c>
      <c r="H5" s="15">
        <f>합산자재!H35</f>
        <v>0</v>
      </c>
      <c r="I5" s="36" t="str">
        <f>IF(G5*H5&lt;&gt;0, TRUNC(G5*H5, 1), "")</f>
        <v/>
      </c>
      <c r="J5" s="15">
        <v>0.06</v>
      </c>
      <c r="K5" s="15">
        <f>합산자재!I35</f>
        <v>273676</v>
      </c>
      <c r="L5" s="36">
        <f>IF(G5*K5&lt;&gt;0, TRUNC(G5*K5, 1), "")</f>
        <v>16420.5</v>
      </c>
      <c r="M5" s="15">
        <f>합산자재!J35</f>
        <v>0</v>
      </c>
      <c r="N5" s="36" t="str">
        <f>IF(G5*M5&lt;&gt;0, TRUNC(G5*M5, 1), "")</f>
        <v/>
      </c>
      <c r="O5" s="15">
        <f>IF((H5+K5+M5)=0, "", (H5+K5+M5))</f>
        <v>273676</v>
      </c>
      <c r="P5" s="15">
        <f t="shared" ref="P5:P29" si="0">IF(SUM(I5,L5,N5)&lt;&gt;0,TRUNC(SUM(I5,L5,N5),1),"")</f>
        <v>16420.5</v>
      </c>
      <c r="Q5" s="12"/>
      <c r="AE5" s="2">
        <f>L5</f>
        <v>16420.5</v>
      </c>
    </row>
    <row r="6" spans="1:31" ht="23.25" customHeight="1">
      <c r="B6" s="13" t="s">
        <v>318</v>
      </c>
      <c r="D6" s="12" t="s">
        <v>319</v>
      </c>
      <c r="E6" s="12"/>
      <c r="F6" s="19"/>
      <c r="G6" s="15"/>
      <c r="H6" s="15"/>
      <c r="I6" s="36">
        <f>TRUNC(SUM(I4:I5))</f>
        <v>0</v>
      </c>
      <c r="J6" s="15"/>
      <c r="K6" s="15"/>
      <c r="L6" s="36">
        <f>TRUNC(SUM(L4:L5))</f>
        <v>16420</v>
      </c>
      <c r="M6" s="15"/>
      <c r="N6" s="36">
        <f>TRUNC(SUM(N4:N5))</f>
        <v>0</v>
      </c>
      <c r="O6" s="15" t="str">
        <f>IF((H6+K6+M6)=0, "", (H6+K6+M6))</f>
        <v/>
      </c>
      <c r="P6" s="15">
        <f t="shared" si="0"/>
        <v>16420</v>
      </c>
      <c r="Q6" s="12"/>
      <c r="AE6" s="2">
        <f>TRUNC(SUM(AE4:AE5))</f>
        <v>16420</v>
      </c>
    </row>
    <row r="7" spans="1:31" ht="23.25" customHeight="1">
      <c r="D7" s="12"/>
      <c r="E7" s="12"/>
      <c r="F7" s="19"/>
      <c r="G7" s="15"/>
      <c r="H7" s="15"/>
      <c r="I7" s="36"/>
      <c r="J7" s="15"/>
      <c r="K7" s="15"/>
      <c r="L7" s="36"/>
      <c r="M7" s="15"/>
      <c r="N7" s="36"/>
      <c r="O7" s="15"/>
      <c r="P7" s="15" t="str">
        <f t="shared" si="0"/>
        <v/>
      </c>
      <c r="Q7" s="12"/>
    </row>
    <row r="8" spans="1:31" ht="23.25" customHeight="1">
      <c r="A8" s="13" t="s">
        <v>325</v>
      </c>
      <c r="B8" s="13" t="s">
        <v>322</v>
      </c>
      <c r="C8" s="1" t="s">
        <v>326</v>
      </c>
      <c r="D8" s="124" t="s">
        <v>324</v>
      </c>
      <c r="E8" s="126"/>
      <c r="F8" s="19"/>
      <c r="G8" s="15"/>
      <c r="H8" s="15"/>
      <c r="I8" s="36"/>
      <c r="J8" s="15"/>
      <c r="K8" s="15"/>
      <c r="L8" s="36"/>
      <c r="M8" s="15"/>
      <c r="N8" s="36"/>
      <c r="O8" s="15"/>
      <c r="P8" s="15" t="str">
        <f t="shared" si="0"/>
        <v/>
      </c>
      <c r="Q8" s="12"/>
    </row>
    <row r="9" spans="1:31" ht="23.25" customHeight="1">
      <c r="A9" s="13" t="s">
        <v>269</v>
      </c>
      <c r="B9" s="13" t="s">
        <v>310</v>
      </c>
      <c r="C9" s="1" t="s">
        <v>186</v>
      </c>
      <c r="D9" s="12" t="s">
        <v>156</v>
      </c>
      <c r="E9" s="12" t="s">
        <v>187</v>
      </c>
      <c r="F9" s="19" t="s">
        <v>153</v>
      </c>
      <c r="G9" s="15">
        <v>1</v>
      </c>
      <c r="H9" s="15">
        <f>합산자재!H17</f>
        <v>348</v>
      </c>
      <c r="I9" s="36">
        <f t="shared" ref="I9:I14" si="1">IF(G9*H9&lt;&gt;0, TRUNC(G9*H9, 1), "")</f>
        <v>348</v>
      </c>
      <c r="J9" s="15">
        <v>1</v>
      </c>
      <c r="K9" s="15">
        <f>합산자재!I17</f>
        <v>0</v>
      </c>
      <c r="L9" s="36" t="str">
        <f t="shared" ref="L9:L14" si="2">IF(G9*K9&lt;&gt;0, TRUNC(G9*K9, 1), "")</f>
        <v/>
      </c>
      <c r="M9" s="15">
        <f>합산자재!J17</f>
        <v>0</v>
      </c>
      <c r="N9" s="36" t="str">
        <f t="shared" ref="N9:N14" si="3">IF(G9*M9&lt;&gt;0, TRUNC(G9*M9, 1), "")</f>
        <v/>
      </c>
      <c r="O9" s="15">
        <f t="shared" ref="O9:O15" si="4">IF((H9+K9+M9)=0, "", (H9+K9+M9))</f>
        <v>348</v>
      </c>
      <c r="P9" s="15">
        <f t="shared" si="0"/>
        <v>348</v>
      </c>
      <c r="Q9" s="12"/>
    </row>
    <row r="10" spans="1:31" ht="23.25" customHeight="1">
      <c r="A10" s="13" t="s">
        <v>272</v>
      </c>
      <c r="B10" s="13" t="s">
        <v>310</v>
      </c>
      <c r="C10" s="1" t="s">
        <v>194</v>
      </c>
      <c r="D10" s="12" t="s">
        <v>195</v>
      </c>
      <c r="E10" s="12" t="s">
        <v>196</v>
      </c>
      <c r="F10" s="19" t="s">
        <v>153</v>
      </c>
      <c r="G10" s="15">
        <v>1</v>
      </c>
      <c r="H10" s="15">
        <f>합산자재!H20</f>
        <v>1226</v>
      </c>
      <c r="I10" s="36">
        <f t="shared" si="1"/>
        <v>1226</v>
      </c>
      <c r="J10" s="15">
        <v>1</v>
      </c>
      <c r="K10" s="15">
        <f>합산자재!I20</f>
        <v>0</v>
      </c>
      <c r="L10" s="36" t="str">
        <f t="shared" si="2"/>
        <v/>
      </c>
      <c r="M10" s="15">
        <f>합산자재!J20</f>
        <v>0</v>
      </c>
      <c r="N10" s="36" t="str">
        <f t="shared" si="3"/>
        <v/>
      </c>
      <c r="O10" s="15">
        <f t="shared" si="4"/>
        <v>1226</v>
      </c>
      <c r="P10" s="15">
        <f t="shared" si="0"/>
        <v>1226</v>
      </c>
      <c r="Q10" s="12"/>
    </row>
    <row r="11" spans="1:31" ht="23.25" customHeight="1">
      <c r="A11" s="13" t="s">
        <v>271</v>
      </c>
      <c r="B11" s="13" t="s">
        <v>310</v>
      </c>
      <c r="C11" s="1" t="s">
        <v>190</v>
      </c>
      <c r="D11" s="12" t="s">
        <v>191</v>
      </c>
      <c r="E11" s="12" t="s">
        <v>192</v>
      </c>
      <c r="F11" s="19" t="s">
        <v>153</v>
      </c>
      <c r="G11" s="15">
        <v>1</v>
      </c>
      <c r="H11" s="15">
        <f>합산자재!H19</f>
        <v>100</v>
      </c>
      <c r="I11" s="36">
        <f t="shared" si="1"/>
        <v>100</v>
      </c>
      <c r="J11" s="15">
        <v>1</v>
      </c>
      <c r="K11" s="15">
        <f>합산자재!I19</f>
        <v>0</v>
      </c>
      <c r="L11" s="36" t="str">
        <f t="shared" si="2"/>
        <v/>
      </c>
      <c r="M11" s="15">
        <f>합산자재!J19</f>
        <v>0</v>
      </c>
      <c r="N11" s="36" t="str">
        <f t="shared" si="3"/>
        <v/>
      </c>
      <c r="O11" s="15">
        <f t="shared" si="4"/>
        <v>100</v>
      </c>
      <c r="P11" s="15">
        <f t="shared" si="0"/>
        <v>100</v>
      </c>
      <c r="Q11" s="12"/>
    </row>
    <row r="12" spans="1:31" ht="23.25" customHeight="1">
      <c r="A12" s="13" t="s">
        <v>284</v>
      </c>
      <c r="B12" s="13" t="s">
        <v>310</v>
      </c>
      <c r="C12" s="1" t="s">
        <v>236</v>
      </c>
      <c r="D12" s="12" t="s">
        <v>237</v>
      </c>
      <c r="E12" s="12" t="s">
        <v>238</v>
      </c>
      <c r="F12" s="19" t="s">
        <v>153</v>
      </c>
      <c r="G12" s="15">
        <v>2</v>
      </c>
      <c r="H12" s="15">
        <f>합산자재!H32</f>
        <v>25</v>
      </c>
      <c r="I12" s="36">
        <f t="shared" si="1"/>
        <v>50</v>
      </c>
      <c r="J12" s="15">
        <v>2</v>
      </c>
      <c r="K12" s="15">
        <f>합산자재!I32</f>
        <v>0</v>
      </c>
      <c r="L12" s="36" t="str">
        <f t="shared" si="2"/>
        <v/>
      </c>
      <c r="M12" s="15">
        <f>합산자재!J32</f>
        <v>0</v>
      </c>
      <c r="N12" s="36" t="str">
        <f t="shared" si="3"/>
        <v/>
      </c>
      <c r="O12" s="15">
        <f t="shared" si="4"/>
        <v>25</v>
      </c>
      <c r="P12" s="15">
        <f t="shared" si="0"/>
        <v>50</v>
      </c>
      <c r="Q12" s="12"/>
    </row>
    <row r="13" spans="1:31" ht="23.25" customHeight="1">
      <c r="A13" s="13" t="s">
        <v>285</v>
      </c>
      <c r="B13" s="13" t="s">
        <v>310</v>
      </c>
      <c r="C13" s="1" t="s">
        <v>241</v>
      </c>
      <c r="D13" s="12" t="s">
        <v>242</v>
      </c>
      <c r="E13" s="12" t="s">
        <v>243</v>
      </c>
      <c r="F13" s="19" t="s">
        <v>153</v>
      </c>
      <c r="G13" s="15">
        <v>2</v>
      </c>
      <c r="H13" s="15">
        <f>합산자재!H33</f>
        <v>9</v>
      </c>
      <c r="I13" s="36">
        <f t="shared" si="1"/>
        <v>18</v>
      </c>
      <c r="J13" s="15">
        <v>2</v>
      </c>
      <c r="K13" s="15">
        <f>합산자재!I33</f>
        <v>0</v>
      </c>
      <c r="L13" s="36" t="str">
        <f t="shared" si="2"/>
        <v/>
      </c>
      <c r="M13" s="15">
        <f>합산자재!J33</f>
        <v>0</v>
      </c>
      <c r="N13" s="36" t="str">
        <f t="shared" si="3"/>
        <v/>
      </c>
      <c r="O13" s="15">
        <f t="shared" si="4"/>
        <v>9</v>
      </c>
      <c r="P13" s="15">
        <f t="shared" si="0"/>
        <v>18</v>
      </c>
      <c r="Q13" s="12"/>
    </row>
    <row r="14" spans="1:31" ht="23.25" customHeight="1">
      <c r="A14" s="13" t="s">
        <v>287</v>
      </c>
      <c r="B14" s="13" t="s">
        <v>310</v>
      </c>
      <c r="C14" s="1" t="s">
        <v>248</v>
      </c>
      <c r="D14" s="12" t="s">
        <v>249</v>
      </c>
      <c r="E14" s="12" t="s">
        <v>250</v>
      </c>
      <c r="F14" s="19" t="s">
        <v>251</v>
      </c>
      <c r="G14" s="15">
        <f>'일위노임(전·소)'!G9</f>
        <v>5.3999999999999999E-2</v>
      </c>
      <c r="H14" s="15">
        <f>합산자재!H35</f>
        <v>0</v>
      </c>
      <c r="I14" s="36" t="str">
        <f t="shared" si="1"/>
        <v/>
      </c>
      <c r="J14" s="15">
        <v>5.3999999999999999E-2</v>
      </c>
      <c r="K14" s="15">
        <f>합산자재!I35</f>
        <v>273676</v>
      </c>
      <c r="L14" s="36">
        <f t="shared" si="2"/>
        <v>14778.5</v>
      </c>
      <c r="M14" s="15">
        <f>합산자재!J35</f>
        <v>0</v>
      </c>
      <c r="N14" s="36" t="str">
        <f t="shared" si="3"/>
        <v/>
      </c>
      <c r="O14" s="15">
        <f t="shared" si="4"/>
        <v>273676</v>
      </c>
      <c r="P14" s="15">
        <f t="shared" si="0"/>
        <v>14778.5</v>
      </c>
      <c r="Q14" s="12"/>
      <c r="AE14" s="2">
        <f>L14</f>
        <v>14778.5</v>
      </c>
    </row>
    <row r="15" spans="1:31" ht="23.25" customHeight="1">
      <c r="B15" s="13" t="s">
        <v>318</v>
      </c>
      <c r="D15" s="12" t="s">
        <v>319</v>
      </c>
      <c r="E15" s="12"/>
      <c r="F15" s="19"/>
      <c r="G15" s="15"/>
      <c r="H15" s="15"/>
      <c r="I15" s="36">
        <f>TRUNC(SUM(I8:I14))</f>
        <v>1742</v>
      </c>
      <c r="J15" s="15"/>
      <c r="K15" s="15"/>
      <c r="L15" s="36">
        <f>TRUNC(SUM(L8:L14))</f>
        <v>14778</v>
      </c>
      <c r="M15" s="15"/>
      <c r="N15" s="36">
        <f>TRUNC(SUM(N8:N14))</f>
        <v>0</v>
      </c>
      <c r="O15" s="15" t="str">
        <f t="shared" si="4"/>
        <v/>
      </c>
      <c r="P15" s="15">
        <f t="shared" si="0"/>
        <v>16520</v>
      </c>
      <c r="Q15" s="12"/>
      <c r="AE15" s="2">
        <f>TRUNC(SUM(AE8:AE14))</f>
        <v>14778</v>
      </c>
    </row>
    <row r="16" spans="1:31" ht="23.25" customHeight="1">
      <c r="D16" s="12"/>
      <c r="E16" s="12"/>
      <c r="F16" s="19"/>
      <c r="G16" s="15"/>
      <c r="H16" s="15"/>
      <c r="I16" s="36"/>
      <c r="J16" s="15"/>
      <c r="K16" s="15"/>
      <c r="L16" s="36"/>
      <c r="M16" s="15"/>
      <c r="N16" s="36"/>
      <c r="O16" s="15"/>
      <c r="P16" s="15" t="str">
        <f t="shared" si="0"/>
        <v/>
      </c>
      <c r="Q16" s="12"/>
    </row>
    <row r="17" spans="1:31" ht="23.25" customHeight="1">
      <c r="A17" s="13" t="s">
        <v>328</v>
      </c>
      <c r="B17" s="13" t="s">
        <v>322</v>
      </c>
      <c r="C17" s="1" t="s">
        <v>329</v>
      </c>
      <c r="D17" s="124" t="s">
        <v>327</v>
      </c>
      <c r="E17" s="126"/>
      <c r="F17" s="19"/>
      <c r="G17" s="15"/>
      <c r="H17" s="15"/>
      <c r="I17" s="36"/>
      <c r="J17" s="15"/>
      <c r="K17" s="15"/>
      <c r="L17" s="36"/>
      <c r="M17" s="15"/>
      <c r="N17" s="36"/>
      <c r="O17" s="15"/>
      <c r="P17" s="15" t="str">
        <f t="shared" si="0"/>
        <v/>
      </c>
      <c r="Q17" s="12"/>
    </row>
    <row r="18" spans="1:31" ht="23.25" customHeight="1">
      <c r="A18" s="13" t="s">
        <v>270</v>
      </c>
      <c r="B18" s="13" t="s">
        <v>315</v>
      </c>
      <c r="C18" s="1" t="s">
        <v>188</v>
      </c>
      <c r="D18" s="12" t="s">
        <v>156</v>
      </c>
      <c r="E18" s="12" t="s">
        <v>189</v>
      </c>
      <c r="F18" s="19" t="s">
        <v>153</v>
      </c>
      <c r="G18" s="15">
        <v>1</v>
      </c>
      <c r="H18" s="15">
        <f>합산자재!H18</f>
        <v>370</v>
      </c>
      <c r="I18" s="36">
        <f t="shared" ref="I18:I23" si="5">IF(G18*H18&lt;&gt;0, TRUNC(G18*H18, 1), "")</f>
        <v>370</v>
      </c>
      <c r="J18" s="15">
        <v>1</v>
      </c>
      <c r="K18" s="15">
        <f>합산자재!I18</f>
        <v>0</v>
      </c>
      <c r="L18" s="36" t="str">
        <f t="shared" ref="L18:L23" si="6">IF(G18*K18&lt;&gt;0, TRUNC(G18*K18, 1), "")</f>
        <v/>
      </c>
      <c r="M18" s="15">
        <f>합산자재!J18</f>
        <v>0</v>
      </c>
      <c r="N18" s="36" t="str">
        <f t="shared" ref="N18:N23" si="7">IF(G18*M18&lt;&gt;0, TRUNC(G18*M18, 1), "")</f>
        <v/>
      </c>
      <c r="O18" s="15">
        <f t="shared" ref="O18:O24" si="8">IF((H18+K18+M18)=0, "", (H18+K18+M18))</f>
        <v>370</v>
      </c>
      <c r="P18" s="15">
        <f t="shared" si="0"/>
        <v>370</v>
      </c>
      <c r="Q18" s="12"/>
    </row>
    <row r="19" spans="1:31" ht="23.25" customHeight="1">
      <c r="A19" s="13" t="s">
        <v>272</v>
      </c>
      <c r="B19" s="13" t="s">
        <v>315</v>
      </c>
      <c r="C19" s="1" t="s">
        <v>194</v>
      </c>
      <c r="D19" s="12" t="s">
        <v>195</v>
      </c>
      <c r="E19" s="12" t="s">
        <v>196</v>
      </c>
      <c r="F19" s="19" t="s">
        <v>153</v>
      </c>
      <c r="G19" s="15">
        <v>1</v>
      </c>
      <c r="H19" s="15">
        <f>합산자재!H20</f>
        <v>1226</v>
      </c>
      <c r="I19" s="36">
        <f t="shared" si="5"/>
        <v>1226</v>
      </c>
      <c r="J19" s="15">
        <v>1</v>
      </c>
      <c r="K19" s="15">
        <f>합산자재!I20</f>
        <v>0</v>
      </c>
      <c r="L19" s="36" t="str">
        <f t="shared" si="6"/>
        <v/>
      </c>
      <c r="M19" s="15">
        <f>합산자재!J20</f>
        <v>0</v>
      </c>
      <c r="N19" s="36" t="str">
        <f t="shared" si="7"/>
        <v/>
      </c>
      <c r="O19" s="15">
        <f t="shared" si="8"/>
        <v>1226</v>
      </c>
      <c r="P19" s="15">
        <f t="shared" si="0"/>
        <v>1226</v>
      </c>
      <c r="Q19" s="12"/>
    </row>
    <row r="20" spans="1:31" ht="23.25" customHeight="1">
      <c r="A20" s="13" t="s">
        <v>271</v>
      </c>
      <c r="B20" s="13" t="s">
        <v>315</v>
      </c>
      <c r="C20" s="1" t="s">
        <v>190</v>
      </c>
      <c r="D20" s="12" t="s">
        <v>191</v>
      </c>
      <c r="E20" s="12" t="s">
        <v>192</v>
      </c>
      <c r="F20" s="19" t="s">
        <v>153</v>
      </c>
      <c r="G20" s="15">
        <v>1</v>
      </c>
      <c r="H20" s="15">
        <f>합산자재!H19</f>
        <v>100</v>
      </c>
      <c r="I20" s="36">
        <f t="shared" si="5"/>
        <v>100</v>
      </c>
      <c r="J20" s="15">
        <v>1</v>
      </c>
      <c r="K20" s="15">
        <f>합산자재!I19</f>
        <v>0</v>
      </c>
      <c r="L20" s="36" t="str">
        <f t="shared" si="6"/>
        <v/>
      </c>
      <c r="M20" s="15">
        <f>합산자재!J19</f>
        <v>0</v>
      </c>
      <c r="N20" s="36" t="str">
        <f t="shared" si="7"/>
        <v/>
      </c>
      <c r="O20" s="15">
        <f t="shared" si="8"/>
        <v>100</v>
      </c>
      <c r="P20" s="15">
        <f t="shared" si="0"/>
        <v>100</v>
      </c>
      <c r="Q20" s="12"/>
    </row>
    <row r="21" spans="1:31" ht="23.25" customHeight="1">
      <c r="A21" s="13" t="s">
        <v>284</v>
      </c>
      <c r="B21" s="13" t="s">
        <v>315</v>
      </c>
      <c r="C21" s="1" t="s">
        <v>236</v>
      </c>
      <c r="D21" s="12" t="s">
        <v>237</v>
      </c>
      <c r="E21" s="12" t="s">
        <v>238</v>
      </c>
      <c r="F21" s="19" t="s">
        <v>153</v>
      </c>
      <c r="G21" s="15">
        <v>2</v>
      </c>
      <c r="H21" s="15">
        <f>합산자재!H32</f>
        <v>25</v>
      </c>
      <c r="I21" s="36">
        <f t="shared" si="5"/>
        <v>50</v>
      </c>
      <c r="J21" s="15">
        <v>2</v>
      </c>
      <c r="K21" s="15">
        <f>합산자재!I32</f>
        <v>0</v>
      </c>
      <c r="L21" s="36" t="str">
        <f t="shared" si="6"/>
        <v/>
      </c>
      <c r="M21" s="15">
        <f>합산자재!J32</f>
        <v>0</v>
      </c>
      <c r="N21" s="36" t="str">
        <f t="shared" si="7"/>
        <v/>
      </c>
      <c r="O21" s="15">
        <f t="shared" si="8"/>
        <v>25</v>
      </c>
      <c r="P21" s="15">
        <f t="shared" si="0"/>
        <v>50</v>
      </c>
      <c r="Q21" s="12"/>
    </row>
    <row r="22" spans="1:31" ht="23.25" customHeight="1">
      <c r="A22" s="13" t="s">
        <v>285</v>
      </c>
      <c r="B22" s="13" t="s">
        <v>315</v>
      </c>
      <c r="C22" s="1" t="s">
        <v>241</v>
      </c>
      <c r="D22" s="12" t="s">
        <v>242</v>
      </c>
      <c r="E22" s="12" t="s">
        <v>243</v>
      </c>
      <c r="F22" s="19" t="s">
        <v>153</v>
      </c>
      <c r="G22" s="15">
        <v>2</v>
      </c>
      <c r="H22" s="15">
        <f>합산자재!H33</f>
        <v>9</v>
      </c>
      <c r="I22" s="36">
        <f t="shared" si="5"/>
        <v>18</v>
      </c>
      <c r="J22" s="15">
        <v>2</v>
      </c>
      <c r="K22" s="15">
        <f>합산자재!I33</f>
        <v>0</v>
      </c>
      <c r="L22" s="36" t="str">
        <f t="shared" si="6"/>
        <v/>
      </c>
      <c r="M22" s="15">
        <f>합산자재!J33</f>
        <v>0</v>
      </c>
      <c r="N22" s="36" t="str">
        <f t="shared" si="7"/>
        <v/>
      </c>
      <c r="O22" s="15">
        <f t="shared" si="8"/>
        <v>9</v>
      </c>
      <c r="P22" s="15">
        <f t="shared" si="0"/>
        <v>18</v>
      </c>
      <c r="Q22" s="12"/>
    </row>
    <row r="23" spans="1:31" ht="23.25" customHeight="1">
      <c r="A23" s="13" t="s">
        <v>287</v>
      </c>
      <c r="B23" s="13" t="s">
        <v>315</v>
      </c>
      <c r="C23" s="1" t="s">
        <v>248</v>
      </c>
      <c r="D23" s="12" t="s">
        <v>249</v>
      </c>
      <c r="E23" s="12" t="s">
        <v>250</v>
      </c>
      <c r="F23" s="19" t="s">
        <v>251</v>
      </c>
      <c r="G23" s="15">
        <f>'일위노임(전·소)'!G12</f>
        <v>5.3999999999999999E-2</v>
      </c>
      <c r="H23" s="15">
        <f>합산자재!H35</f>
        <v>0</v>
      </c>
      <c r="I23" s="36" t="str">
        <f t="shared" si="5"/>
        <v/>
      </c>
      <c r="J23" s="15">
        <v>5.3999999999999999E-2</v>
      </c>
      <c r="K23" s="15">
        <f>합산자재!I35</f>
        <v>273676</v>
      </c>
      <c r="L23" s="36">
        <f t="shared" si="6"/>
        <v>14778.5</v>
      </c>
      <c r="M23" s="15">
        <f>합산자재!J35</f>
        <v>0</v>
      </c>
      <c r="N23" s="36" t="str">
        <f t="shared" si="7"/>
        <v/>
      </c>
      <c r="O23" s="15">
        <f t="shared" si="8"/>
        <v>273676</v>
      </c>
      <c r="P23" s="15">
        <f t="shared" si="0"/>
        <v>14778.5</v>
      </c>
      <c r="Q23" s="12"/>
      <c r="AE23" s="2">
        <f>L23</f>
        <v>14778.5</v>
      </c>
    </row>
    <row r="24" spans="1:31" ht="23.25" customHeight="1">
      <c r="B24" s="13" t="s">
        <v>318</v>
      </c>
      <c r="D24" s="12" t="s">
        <v>319</v>
      </c>
      <c r="E24" s="12"/>
      <c r="F24" s="19"/>
      <c r="G24" s="15"/>
      <c r="H24" s="15"/>
      <c r="I24" s="36">
        <f>TRUNC(SUM(I17:I23))</f>
        <v>1764</v>
      </c>
      <c r="J24" s="15"/>
      <c r="K24" s="15"/>
      <c r="L24" s="36">
        <f>TRUNC(SUM(L17:L23))</f>
        <v>14778</v>
      </c>
      <c r="M24" s="15"/>
      <c r="N24" s="36">
        <f>TRUNC(SUM(N17:N23))</f>
        <v>0</v>
      </c>
      <c r="O24" s="15" t="str">
        <f t="shared" si="8"/>
        <v/>
      </c>
      <c r="P24" s="15">
        <f t="shared" si="0"/>
        <v>16542</v>
      </c>
      <c r="Q24" s="12"/>
      <c r="AE24" s="2">
        <f>TRUNC(SUM(AE17:AE23))</f>
        <v>14778</v>
      </c>
    </row>
    <row r="25" spans="1:31" ht="23.25" customHeight="1">
      <c r="D25" s="12"/>
      <c r="E25" s="12"/>
      <c r="F25" s="19"/>
      <c r="G25" s="15"/>
      <c r="H25" s="15"/>
      <c r="I25" s="36"/>
      <c r="J25" s="15"/>
      <c r="K25" s="15"/>
      <c r="L25" s="36"/>
      <c r="M25" s="15"/>
      <c r="N25" s="36"/>
      <c r="O25" s="15"/>
      <c r="P25" s="15" t="str">
        <f t="shared" si="0"/>
        <v/>
      </c>
      <c r="Q25" s="12"/>
    </row>
    <row r="26" spans="1:31" ht="23.25" customHeight="1">
      <c r="D26" s="12"/>
      <c r="E26" s="12"/>
      <c r="F26" s="19"/>
      <c r="G26" s="15"/>
      <c r="H26" s="15"/>
      <c r="I26" s="36"/>
      <c r="J26" s="15"/>
      <c r="K26" s="15"/>
      <c r="L26" s="36"/>
      <c r="M26" s="15"/>
      <c r="N26" s="36"/>
      <c r="O26" s="15"/>
      <c r="P26" s="15" t="str">
        <f t="shared" si="0"/>
        <v/>
      </c>
      <c r="Q26" s="12"/>
    </row>
    <row r="27" spans="1:31" ht="23.25" customHeight="1">
      <c r="D27" s="12"/>
      <c r="E27" s="12"/>
      <c r="F27" s="19"/>
      <c r="G27" s="15"/>
      <c r="H27" s="15"/>
      <c r="I27" s="36"/>
      <c r="J27" s="15"/>
      <c r="K27" s="15"/>
      <c r="L27" s="36"/>
      <c r="M27" s="15"/>
      <c r="N27" s="36"/>
      <c r="O27" s="15"/>
      <c r="P27" s="15" t="str">
        <f t="shared" si="0"/>
        <v/>
      </c>
      <c r="Q27" s="12"/>
    </row>
    <row r="28" spans="1:31" ht="23.25" customHeight="1">
      <c r="D28" s="12"/>
      <c r="E28" s="12"/>
      <c r="F28" s="19"/>
      <c r="G28" s="15"/>
      <c r="H28" s="15"/>
      <c r="I28" s="36"/>
      <c r="J28" s="15"/>
      <c r="K28" s="15"/>
      <c r="L28" s="36"/>
      <c r="M28" s="15"/>
      <c r="N28" s="36"/>
      <c r="O28" s="15"/>
      <c r="P28" s="15" t="str">
        <f t="shared" si="0"/>
        <v/>
      </c>
      <c r="Q28" s="12"/>
    </row>
    <row r="29" spans="1:31" ht="23.25" customHeight="1">
      <c r="D29" s="12"/>
      <c r="E29" s="12"/>
      <c r="F29" s="19"/>
      <c r="G29" s="15"/>
      <c r="H29" s="15"/>
      <c r="I29" s="36"/>
      <c r="J29" s="15"/>
      <c r="K29" s="15"/>
      <c r="L29" s="36"/>
      <c r="M29" s="15"/>
      <c r="N29" s="36"/>
      <c r="O29" s="15"/>
      <c r="P29" s="15" t="str">
        <f t="shared" si="0"/>
        <v/>
      </c>
      <c r="Q29" s="12"/>
    </row>
  </sheetData>
  <mergeCells count="17">
    <mergeCell ref="D1:N1"/>
    <mergeCell ref="M2:N2"/>
    <mergeCell ref="W1:Y1"/>
    <mergeCell ref="B2:B3"/>
    <mergeCell ref="C2:C3"/>
    <mergeCell ref="Q2:Q3"/>
    <mergeCell ref="P2:P3"/>
    <mergeCell ref="J2:L2"/>
    <mergeCell ref="F2:F3"/>
    <mergeCell ref="G2:G3"/>
    <mergeCell ref="H2:I2"/>
    <mergeCell ref="D4:E4"/>
    <mergeCell ref="D8:E8"/>
    <mergeCell ref="D17:E17"/>
    <mergeCell ref="A2:A3"/>
    <mergeCell ref="E2:E3"/>
    <mergeCell ref="D2:D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55"/>
  <sheetViews>
    <sheetView topLeftCell="D1" workbookViewId="0">
      <pane ySplit="3" topLeftCell="A10" activePane="bottomLeft" state="frozen"/>
      <selection activeCell="W1" sqref="W1:AE3"/>
      <selection pane="bottomLeft" activeCell="N9" sqref="N9"/>
    </sheetView>
  </sheetViews>
  <sheetFormatPr defaultRowHeight="21.95" customHeight="1"/>
  <cols>
    <col min="1" max="1" width="4.6640625" style="2" hidden="1" customWidth="1"/>
    <col min="2" max="2" width="6.5546875" style="13" hidden="1" customWidth="1"/>
    <col min="3" max="3" width="10.77734375" style="13" hidden="1" customWidth="1"/>
    <col min="4" max="5" width="24.33203125" style="13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13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23" hidden="1" customWidth="1"/>
    <col min="17" max="17" width="1.21875" style="23" hidden="1" customWidth="1"/>
    <col min="18" max="18" width="5.109375" style="2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28" ht="21.95" customHeight="1">
      <c r="B1" s="13" t="s">
        <v>289</v>
      </c>
      <c r="D1" s="134" t="s">
        <v>330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26"/>
      <c r="Q1" s="26"/>
      <c r="R1" s="26"/>
      <c r="AA1" s="2" t="s">
        <v>291</v>
      </c>
      <c r="AB1" s="2" t="s">
        <v>331</v>
      </c>
    </row>
    <row r="2" spans="1:28" s="14" customFormat="1" ht="21.95" customHeight="1">
      <c r="A2" s="138" t="s">
        <v>49</v>
      </c>
      <c r="B2" s="130" t="s">
        <v>19</v>
      </c>
      <c r="C2" s="130" t="s">
        <v>18</v>
      </c>
      <c r="D2" s="131" t="s">
        <v>56</v>
      </c>
      <c r="E2" s="131" t="s">
        <v>57</v>
      </c>
      <c r="F2" s="132" t="s">
        <v>0</v>
      </c>
      <c r="G2" s="132" t="s">
        <v>1</v>
      </c>
      <c r="H2" s="132"/>
      <c r="I2" s="132"/>
      <c r="J2" s="132"/>
      <c r="K2" s="131" t="s">
        <v>51</v>
      </c>
      <c r="L2" s="132" t="s">
        <v>31</v>
      </c>
      <c r="M2" s="132"/>
      <c r="N2" s="132"/>
      <c r="O2" s="132"/>
      <c r="P2" s="132" t="s">
        <v>78</v>
      </c>
      <c r="Q2" s="132"/>
      <c r="R2" s="132"/>
      <c r="S2" s="132" t="s">
        <v>32</v>
      </c>
      <c r="T2" s="132" t="s">
        <v>33</v>
      </c>
    </row>
    <row r="3" spans="1:28" s="14" customFormat="1" ht="21.95" customHeight="1">
      <c r="A3" s="138"/>
      <c r="B3" s="130"/>
      <c r="C3" s="130"/>
      <c r="D3" s="131"/>
      <c r="E3" s="131"/>
      <c r="F3" s="132"/>
      <c r="G3" s="16" t="s">
        <v>34</v>
      </c>
      <c r="H3" s="16" t="s">
        <v>35</v>
      </c>
      <c r="I3" s="16" t="s">
        <v>36</v>
      </c>
      <c r="J3" s="16" t="s">
        <v>37</v>
      </c>
      <c r="K3" s="139"/>
      <c r="L3" s="16" t="s">
        <v>25</v>
      </c>
      <c r="M3" s="16" t="s">
        <v>38</v>
      </c>
      <c r="N3" s="16" t="s">
        <v>39</v>
      </c>
      <c r="O3" s="16" t="s">
        <v>40</v>
      </c>
      <c r="P3" s="16" t="s">
        <v>79</v>
      </c>
      <c r="Q3" s="16" t="s">
        <v>81</v>
      </c>
      <c r="R3" s="16" t="s">
        <v>80</v>
      </c>
      <c r="S3" s="132"/>
      <c r="T3" s="132"/>
    </row>
    <row r="4" spans="1:28" ht="21.95" customHeight="1">
      <c r="B4" s="13" t="s">
        <v>301</v>
      </c>
      <c r="D4" s="124" t="s">
        <v>129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6"/>
    </row>
    <row r="5" spans="1:28" ht="21.95" customHeight="1">
      <c r="B5" s="13" t="s">
        <v>332</v>
      </c>
      <c r="C5" s="13" t="s">
        <v>133</v>
      </c>
      <c r="D5" s="12" t="s">
        <v>134</v>
      </c>
      <c r="E5" s="12" t="s">
        <v>135</v>
      </c>
      <c r="F5" s="15" t="s">
        <v>136</v>
      </c>
      <c r="G5" s="15">
        <f>'내역서(전·소)'!G5</f>
        <v>94</v>
      </c>
      <c r="H5" s="15">
        <f t="shared" ref="H5:H25" si="0">IF(I5&lt;&gt;0, G5-I5, "")</f>
        <v>9</v>
      </c>
      <c r="I5" s="15">
        <f>'내역서(전·소)'!J5</f>
        <v>85</v>
      </c>
      <c r="J5" s="15">
        <v>10</v>
      </c>
      <c r="K5" s="12" t="s">
        <v>287</v>
      </c>
      <c r="L5" s="15" t="s">
        <v>250</v>
      </c>
      <c r="M5" s="15">
        <v>0.14000000000000001</v>
      </c>
      <c r="N5" s="15">
        <v>60</v>
      </c>
      <c r="O5" s="15">
        <f t="shared" ref="O5:O27" si="1">IF(I5*M5=0, "", I5*M5*(N5/100))</f>
        <v>7.14</v>
      </c>
      <c r="P5" s="25"/>
      <c r="Q5" s="25">
        <f t="shared" ref="Q5:Q27" si="2">TRUNC(P5*M5*N5/100)</f>
        <v>0</v>
      </c>
      <c r="R5" s="25"/>
      <c r="S5" s="15" t="s">
        <v>333</v>
      </c>
      <c r="T5" s="15"/>
      <c r="AA5" s="2">
        <f t="shared" ref="AA5:AA15" si="3">O5</f>
        <v>7.14</v>
      </c>
    </row>
    <row r="6" spans="1:28" ht="21.95" customHeight="1">
      <c r="B6" s="13" t="s">
        <v>332</v>
      </c>
      <c r="C6" s="13" t="s">
        <v>140</v>
      </c>
      <c r="D6" s="12" t="s">
        <v>134</v>
      </c>
      <c r="E6" s="12" t="s">
        <v>141</v>
      </c>
      <c r="F6" s="15" t="s">
        <v>136</v>
      </c>
      <c r="G6" s="15">
        <f>'내역서(전·소)'!G6</f>
        <v>48</v>
      </c>
      <c r="H6" s="15">
        <f t="shared" si="0"/>
        <v>4</v>
      </c>
      <c r="I6" s="15">
        <f>'내역서(전·소)'!J6</f>
        <v>44</v>
      </c>
      <c r="J6" s="15">
        <v>10</v>
      </c>
      <c r="K6" s="12" t="s">
        <v>287</v>
      </c>
      <c r="L6" s="15" t="s">
        <v>250</v>
      </c>
      <c r="M6" s="15">
        <v>0.2</v>
      </c>
      <c r="N6" s="15">
        <v>60</v>
      </c>
      <c r="O6" s="15">
        <f t="shared" si="1"/>
        <v>5.28</v>
      </c>
      <c r="P6" s="25"/>
      <c r="Q6" s="25">
        <f t="shared" si="2"/>
        <v>0</v>
      </c>
      <c r="R6" s="25"/>
      <c r="S6" s="15" t="s">
        <v>333</v>
      </c>
      <c r="T6" s="15"/>
      <c r="AA6" s="2">
        <f t="shared" si="3"/>
        <v>5.28</v>
      </c>
    </row>
    <row r="7" spans="1:28" ht="21.95" customHeight="1">
      <c r="B7" s="13" t="s">
        <v>332</v>
      </c>
      <c r="C7" s="13" t="s">
        <v>142</v>
      </c>
      <c r="D7" s="12" t="s">
        <v>143</v>
      </c>
      <c r="E7" s="12" t="s">
        <v>144</v>
      </c>
      <c r="F7" s="15" t="s">
        <v>136</v>
      </c>
      <c r="G7" s="15">
        <f>'내역서(전·소)'!G7</f>
        <v>32</v>
      </c>
      <c r="H7" s="15">
        <f t="shared" si="0"/>
        <v>3</v>
      </c>
      <c r="I7" s="15">
        <f>'내역서(전·소)'!J7</f>
        <v>29</v>
      </c>
      <c r="J7" s="15">
        <v>10</v>
      </c>
      <c r="K7" s="12" t="s">
        <v>287</v>
      </c>
      <c r="L7" s="15" t="s">
        <v>250</v>
      </c>
      <c r="M7" s="15">
        <v>0.05</v>
      </c>
      <c r="N7" s="15">
        <v>72</v>
      </c>
      <c r="O7" s="15">
        <f t="shared" si="1"/>
        <v>1.044</v>
      </c>
      <c r="P7" s="25"/>
      <c r="Q7" s="25">
        <f t="shared" si="2"/>
        <v>0</v>
      </c>
      <c r="R7" s="25"/>
      <c r="S7" s="15" t="s">
        <v>333</v>
      </c>
      <c r="T7" s="15"/>
      <c r="AA7" s="2">
        <f t="shared" si="3"/>
        <v>1.044</v>
      </c>
    </row>
    <row r="8" spans="1:28" ht="21.95" customHeight="1">
      <c r="B8" s="13" t="s">
        <v>332</v>
      </c>
      <c r="C8" s="13" t="s">
        <v>148</v>
      </c>
      <c r="D8" s="12" t="s">
        <v>149</v>
      </c>
      <c r="E8" s="12" t="s">
        <v>150</v>
      </c>
      <c r="F8" s="15" t="s">
        <v>136</v>
      </c>
      <c r="G8" s="15">
        <f>'내역서(전·소)'!G8</f>
        <v>158</v>
      </c>
      <c r="H8" s="15">
        <f t="shared" si="0"/>
        <v>14.5</v>
      </c>
      <c r="I8" s="15">
        <f>'내역서(전·소)'!J8</f>
        <v>143.5</v>
      </c>
      <c r="J8" s="15">
        <v>10</v>
      </c>
      <c r="K8" s="12" t="s">
        <v>287</v>
      </c>
      <c r="L8" s="15" t="s">
        <v>250</v>
      </c>
      <c r="M8" s="15">
        <v>4.3999999999999997E-2</v>
      </c>
      <c r="N8" s="15">
        <v>60</v>
      </c>
      <c r="O8" s="15">
        <f t="shared" si="1"/>
        <v>3.7883999999999998</v>
      </c>
      <c r="P8" s="25"/>
      <c r="Q8" s="25">
        <f t="shared" si="2"/>
        <v>0</v>
      </c>
      <c r="R8" s="25"/>
      <c r="S8" s="15" t="s">
        <v>333</v>
      </c>
      <c r="T8" s="15"/>
      <c r="AA8" s="2">
        <f t="shared" si="3"/>
        <v>3.7883999999999998</v>
      </c>
    </row>
    <row r="9" spans="1:28" ht="21.95" customHeight="1">
      <c r="B9" s="13" t="s">
        <v>332</v>
      </c>
      <c r="C9" s="13" t="s">
        <v>161</v>
      </c>
      <c r="D9" s="12" t="s">
        <v>162</v>
      </c>
      <c r="E9" s="12" t="s">
        <v>163</v>
      </c>
      <c r="F9" s="15" t="s">
        <v>153</v>
      </c>
      <c r="G9" s="15">
        <f>'내역서(전·소)'!G14</f>
        <v>25</v>
      </c>
      <c r="H9" s="15">
        <f t="shared" si="0"/>
        <v>0</v>
      </c>
      <c r="I9" s="15">
        <f>'내역서(전·소)'!J14</f>
        <v>25</v>
      </c>
      <c r="J9" s="15"/>
      <c r="K9" s="12" t="s">
        <v>287</v>
      </c>
      <c r="L9" s="15" t="s">
        <v>250</v>
      </c>
      <c r="M9" s="15">
        <v>0.12</v>
      </c>
      <c r="N9" s="15">
        <v>90</v>
      </c>
      <c r="O9" s="15">
        <f t="shared" si="1"/>
        <v>2.7</v>
      </c>
      <c r="P9" s="25"/>
      <c r="Q9" s="25">
        <f t="shared" si="2"/>
        <v>0</v>
      </c>
      <c r="R9" s="25"/>
      <c r="S9" s="15" t="s">
        <v>334</v>
      </c>
      <c r="T9" s="15"/>
      <c r="AA9" s="2">
        <f t="shared" si="3"/>
        <v>2.7</v>
      </c>
    </row>
    <row r="10" spans="1:28" ht="21.95" customHeight="1">
      <c r="B10" s="13" t="s">
        <v>332</v>
      </c>
      <c r="C10" s="13" t="s">
        <v>167</v>
      </c>
      <c r="D10" s="12" t="s">
        <v>168</v>
      </c>
      <c r="E10" s="12" t="s">
        <v>169</v>
      </c>
      <c r="F10" s="15" t="s">
        <v>153</v>
      </c>
      <c r="G10" s="15">
        <f>'내역서(전·소)'!G15</f>
        <v>3</v>
      </c>
      <c r="H10" s="15">
        <f t="shared" si="0"/>
        <v>0</v>
      </c>
      <c r="I10" s="15">
        <f>'내역서(전·소)'!J15</f>
        <v>3</v>
      </c>
      <c r="J10" s="15"/>
      <c r="K10" s="12" t="s">
        <v>287</v>
      </c>
      <c r="L10" s="15" t="s">
        <v>250</v>
      </c>
      <c r="M10" s="15">
        <v>0.2</v>
      </c>
      <c r="N10" s="15">
        <v>90</v>
      </c>
      <c r="O10" s="15">
        <f t="shared" si="1"/>
        <v>0.54000000000000015</v>
      </c>
      <c r="P10" s="25"/>
      <c r="Q10" s="25">
        <f t="shared" si="2"/>
        <v>0</v>
      </c>
      <c r="R10" s="25"/>
      <c r="S10" s="15" t="s">
        <v>334</v>
      </c>
      <c r="T10" s="15"/>
      <c r="AA10" s="2">
        <f t="shared" si="3"/>
        <v>0.54000000000000015</v>
      </c>
    </row>
    <row r="11" spans="1:28" ht="21.95" customHeight="1">
      <c r="B11" s="13" t="s">
        <v>332</v>
      </c>
      <c r="C11" s="13" t="s">
        <v>173</v>
      </c>
      <c r="D11" s="12" t="s">
        <v>174</v>
      </c>
      <c r="E11" s="12" t="s">
        <v>175</v>
      </c>
      <c r="F11" s="15" t="s">
        <v>153</v>
      </c>
      <c r="G11" s="15">
        <f>'내역서(전·소)'!G17</f>
        <v>1</v>
      </c>
      <c r="H11" s="15">
        <f t="shared" si="0"/>
        <v>0</v>
      </c>
      <c r="I11" s="15">
        <f>'내역서(전·소)'!J17</f>
        <v>1</v>
      </c>
      <c r="J11" s="15"/>
      <c r="K11" s="12" t="s">
        <v>287</v>
      </c>
      <c r="L11" s="15" t="s">
        <v>250</v>
      </c>
      <c r="M11" s="15">
        <v>0.22</v>
      </c>
      <c r="N11" s="15">
        <v>90</v>
      </c>
      <c r="O11" s="15">
        <f t="shared" si="1"/>
        <v>0.19800000000000001</v>
      </c>
      <c r="P11" s="25"/>
      <c r="Q11" s="25">
        <f t="shared" si="2"/>
        <v>0</v>
      </c>
      <c r="R11" s="25"/>
      <c r="S11" s="15" t="s">
        <v>335</v>
      </c>
      <c r="T11" s="15"/>
      <c r="AA11" s="2">
        <f t="shared" si="3"/>
        <v>0.19800000000000001</v>
      </c>
    </row>
    <row r="12" spans="1:28" ht="21.95" customHeight="1">
      <c r="B12" s="13" t="s">
        <v>332</v>
      </c>
      <c r="C12" s="13" t="s">
        <v>176</v>
      </c>
      <c r="D12" s="12" t="s">
        <v>177</v>
      </c>
      <c r="E12" s="12" t="s">
        <v>178</v>
      </c>
      <c r="F12" s="15" t="s">
        <v>153</v>
      </c>
      <c r="G12" s="15">
        <f>'내역서(전·소)'!G18</f>
        <v>3</v>
      </c>
      <c r="H12" s="15">
        <f t="shared" si="0"/>
        <v>0</v>
      </c>
      <c r="I12" s="15">
        <f>'내역서(전·소)'!J18</f>
        <v>3</v>
      </c>
      <c r="J12" s="15">
        <v>5</v>
      </c>
      <c r="K12" s="12" t="s">
        <v>287</v>
      </c>
      <c r="L12" s="15" t="s">
        <v>250</v>
      </c>
      <c r="M12" s="15">
        <v>4.5999999999999999E-2</v>
      </c>
      <c r="N12" s="15">
        <v>150</v>
      </c>
      <c r="O12" s="15">
        <f t="shared" si="1"/>
        <v>0.20700000000000002</v>
      </c>
      <c r="P12" s="25"/>
      <c r="Q12" s="25">
        <f t="shared" si="2"/>
        <v>0</v>
      </c>
      <c r="R12" s="25"/>
      <c r="S12" s="15" t="s">
        <v>336</v>
      </c>
      <c r="T12" s="15" t="s">
        <v>337</v>
      </c>
      <c r="AA12" s="2">
        <f t="shared" si="3"/>
        <v>0.20700000000000002</v>
      </c>
    </row>
    <row r="13" spans="1:28" ht="21.95" customHeight="1">
      <c r="B13" s="13" t="s">
        <v>332</v>
      </c>
      <c r="C13" s="13" t="s">
        <v>180</v>
      </c>
      <c r="D13" s="12" t="s">
        <v>181</v>
      </c>
      <c r="E13" s="12" t="s">
        <v>182</v>
      </c>
      <c r="F13" s="15" t="s">
        <v>136</v>
      </c>
      <c r="G13" s="15">
        <f>'내역서(전·소)'!G19</f>
        <v>2</v>
      </c>
      <c r="H13" s="15">
        <f t="shared" si="0"/>
        <v>0.5</v>
      </c>
      <c r="I13" s="15">
        <f>'내역서(전·소)'!J19</f>
        <v>1.5</v>
      </c>
      <c r="J13" s="15">
        <v>5</v>
      </c>
      <c r="K13" s="12" t="s">
        <v>287</v>
      </c>
      <c r="L13" s="15" t="s">
        <v>250</v>
      </c>
      <c r="M13" s="15">
        <v>0.14000000000000001</v>
      </c>
      <c r="N13" s="15">
        <v>100</v>
      </c>
      <c r="O13" s="15">
        <f t="shared" si="1"/>
        <v>0.21000000000000002</v>
      </c>
      <c r="P13" s="25"/>
      <c r="Q13" s="25">
        <f t="shared" si="2"/>
        <v>0</v>
      </c>
      <c r="R13" s="25"/>
      <c r="S13" s="15" t="s">
        <v>338</v>
      </c>
      <c r="T13" s="15"/>
      <c r="AA13" s="2">
        <f t="shared" si="3"/>
        <v>0.21000000000000002</v>
      </c>
    </row>
    <row r="14" spans="1:28" ht="21.95" customHeight="1">
      <c r="B14" s="13" t="s">
        <v>332</v>
      </c>
      <c r="C14" s="13" t="s">
        <v>180</v>
      </c>
      <c r="D14" s="12" t="s">
        <v>181</v>
      </c>
      <c r="E14" s="12" t="s">
        <v>182</v>
      </c>
      <c r="F14" s="15" t="s">
        <v>136</v>
      </c>
      <c r="G14" s="15">
        <f>'내역서(전·소)'!G20</f>
        <v>1.5</v>
      </c>
      <c r="H14" s="15">
        <f t="shared" si="0"/>
        <v>0</v>
      </c>
      <c r="I14" s="15">
        <f>'내역서(전·소)'!J20</f>
        <v>1.5</v>
      </c>
      <c r="J14" s="15">
        <v>5</v>
      </c>
      <c r="K14" s="12" t="s">
        <v>287</v>
      </c>
      <c r="L14" s="15" t="s">
        <v>250</v>
      </c>
      <c r="M14" s="15">
        <v>0.14000000000000001</v>
      </c>
      <c r="N14" s="15">
        <v>30</v>
      </c>
      <c r="O14" s="15">
        <f t="shared" si="1"/>
        <v>6.3E-2</v>
      </c>
      <c r="P14" s="25"/>
      <c r="Q14" s="25">
        <f t="shared" si="2"/>
        <v>0</v>
      </c>
      <c r="R14" s="25"/>
      <c r="S14" s="15" t="s">
        <v>338</v>
      </c>
      <c r="T14" s="15" t="s">
        <v>339</v>
      </c>
      <c r="AA14" s="2">
        <f t="shared" si="3"/>
        <v>6.3E-2</v>
      </c>
    </row>
    <row r="15" spans="1:28" ht="21.95" customHeight="1">
      <c r="B15" s="13" t="s">
        <v>332</v>
      </c>
      <c r="C15" s="13" t="s">
        <v>198</v>
      </c>
      <c r="D15" s="12" t="s">
        <v>199</v>
      </c>
      <c r="E15" s="12" t="s">
        <v>200</v>
      </c>
      <c r="F15" s="15" t="s">
        <v>136</v>
      </c>
      <c r="G15" s="15">
        <f>'내역서(전·소)'!G21</f>
        <v>759</v>
      </c>
      <c r="H15" s="15">
        <f t="shared" si="0"/>
        <v>69</v>
      </c>
      <c r="I15" s="15">
        <f>'내역서(전·소)'!J21</f>
        <v>690</v>
      </c>
      <c r="J15" s="15">
        <v>10</v>
      </c>
      <c r="K15" s="12" t="s">
        <v>287</v>
      </c>
      <c r="L15" s="15" t="s">
        <v>250</v>
      </c>
      <c r="M15" s="15">
        <v>0.01</v>
      </c>
      <c r="N15" s="15">
        <v>100</v>
      </c>
      <c r="O15" s="15">
        <f t="shared" si="1"/>
        <v>6.9</v>
      </c>
      <c r="P15" s="25"/>
      <c r="Q15" s="25">
        <f t="shared" si="2"/>
        <v>0</v>
      </c>
      <c r="R15" s="25"/>
      <c r="S15" s="15" t="s">
        <v>340</v>
      </c>
      <c r="T15" s="15"/>
      <c r="AA15" s="2">
        <f t="shared" si="3"/>
        <v>6.9</v>
      </c>
    </row>
    <row r="16" spans="1:28" ht="21.95" customHeight="1">
      <c r="B16" s="13" t="s">
        <v>332</v>
      </c>
      <c r="C16" s="13" t="s">
        <v>206</v>
      </c>
      <c r="D16" s="12" t="s">
        <v>207</v>
      </c>
      <c r="E16" s="12" t="s">
        <v>208</v>
      </c>
      <c r="F16" s="15" t="s">
        <v>136</v>
      </c>
      <c r="G16" s="15">
        <f>'내역서(전·소)'!G22</f>
        <v>80</v>
      </c>
      <c r="H16" s="15">
        <f t="shared" si="0"/>
        <v>3.5</v>
      </c>
      <c r="I16" s="15">
        <f>'내역서(전·소)'!J22</f>
        <v>76.5</v>
      </c>
      <c r="J16" s="15">
        <v>5</v>
      </c>
      <c r="K16" s="12" t="s">
        <v>288</v>
      </c>
      <c r="L16" s="15" t="s">
        <v>253</v>
      </c>
      <c r="M16" s="15">
        <v>1.4E-2</v>
      </c>
      <c r="N16" s="15">
        <v>80</v>
      </c>
      <c r="O16" s="15">
        <f t="shared" si="1"/>
        <v>0.85680000000000001</v>
      </c>
      <c r="P16" s="25"/>
      <c r="Q16" s="25">
        <f t="shared" si="2"/>
        <v>0</v>
      </c>
      <c r="R16" s="25"/>
      <c r="S16" s="15" t="s">
        <v>341</v>
      </c>
      <c r="T16" s="15"/>
      <c r="AB16" s="2">
        <f>O16</f>
        <v>0.85680000000000001</v>
      </c>
    </row>
    <row r="17" spans="2:28" ht="21.95" customHeight="1">
      <c r="B17" s="13" t="s">
        <v>332</v>
      </c>
      <c r="C17" s="13" t="s">
        <v>210</v>
      </c>
      <c r="D17" s="12" t="s">
        <v>207</v>
      </c>
      <c r="E17" s="12" t="s">
        <v>211</v>
      </c>
      <c r="F17" s="15" t="s">
        <v>136</v>
      </c>
      <c r="G17" s="15">
        <f>'내역서(전·소)'!G23</f>
        <v>19</v>
      </c>
      <c r="H17" s="15">
        <f t="shared" si="0"/>
        <v>1</v>
      </c>
      <c r="I17" s="15">
        <f>'내역서(전·소)'!J23</f>
        <v>18</v>
      </c>
      <c r="J17" s="15">
        <v>5</v>
      </c>
      <c r="K17" s="12" t="s">
        <v>288</v>
      </c>
      <c r="L17" s="15" t="s">
        <v>253</v>
      </c>
      <c r="M17" s="15">
        <v>3.5000000000000003E-2</v>
      </c>
      <c r="N17" s="15">
        <v>80</v>
      </c>
      <c r="O17" s="15">
        <f t="shared" si="1"/>
        <v>0.50400000000000011</v>
      </c>
      <c r="P17" s="25"/>
      <c r="Q17" s="25">
        <f t="shared" si="2"/>
        <v>0</v>
      </c>
      <c r="R17" s="25"/>
      <c r="S17" s="15" t="s">
        <v>341</v>
      </c>
      <c r="T17" s="15"/>
      <c r="AB17" s="2">
        <f>O17</f>
        <v>0.50400000000000011</v>
      </c>
    </row>
    <row r="18" spans="2:28" ht="21.95" customHeight="1">
      <c r="B18" s="13" t="s">
        <v>332</v>
      </c>
      <c r="C18" s="13" t="s">
        <v>212</v>
      </c>
      <c r="D18" s="12" t="s">
        <v>207</v>
      </c>
      <c r="E18" s="12" t="s">
        <v>213</v>
      </c>
      <c r="F18" s="15" t="s">
        <v>136</v>
      </c>
      <c r="G18" s="15">
        <f>'내역서(전·소)'!G24</f>
        <v>54</v>
      </c>
      <c r="H18" s="15">
        <f t="shared" si="0"/>
        <v>2.5</v>
      </c>
      <c r="I18" s="15">
        <f>'내역서(전·소)'!J24</f>
        <v>51.5</v>
      </c>
      <c r="J18" s="15">
        <v>5</v>
      </c>
      <c r="K18" s="12" t="s">
        <v>288</v>
      </c>
      <c r="L18" s="15" t="s">
        <v>253</v>
      </c>
      <c r="M18" s="15">
        <v>4.2000000000000003E-2</v>
      </c>
      <c r="N18" s="15">
        <v>80</v>
      </c>
      <c r="O18" s="15">
        <f t="shared" si="1"/>
        <v>1.7304000000000004</v>
      </c>
      <c r="P18" s="25"/>
      <c r="Q18" s="25">
        <f t="shared" si="2"/>
        <v>0</v>
      </c>
      <c r="R18" s="25"/>
      <c r="S18" s="15" t="s">
        <v>341</v>
      </c>
      <c r="T18" s="15"/>
      <c r="AB18" s="2">
        <f>O18</f>
        <v>1.7304000000000004</v>
      </c>
    </row>
    <row r="19" spans="2:28" ht="21.95" customHeight="1">
      <c r="B19" s="13" t="s">
        <v>332</v>
      </c>
      <c r="C19" s="13" t="s">
        <v>214</v>
      </c>
      <c r="D19" s="12" t="s">
        <v>215</v>
      </c>
      <c r="E19" s="12" t="s">
        <v>216</v>
      </c>
      <c r="F19" s="15" t="s">
        <v>153</v>
      </c>
      <c r="G19" s="15">
        <f>'내역서(전·소)'!G25</f>
        <v>19</v>
      </c>
      <c r="H19" s="15">
        <f t="shared" si="0"/>
        <v>0</v>
      </c>
      <c r="I19" s="15">
        <f>'내역서(전·소)'!J25</f>
        <v>19</v>
      </c>
      <c r="J19" s="15"/>
      <c r="K19" s="12" t="s">
        <v>287</v>
      </c>
      <c r="L19" s="15" t="s">
        <v>250</v>
      </c>
      <c r="M19" s="15">
        <v>0.13</v>
      </c>
      <c r="N19" s="15">
        <v>80</v>
      </c>
      <c r="O19" s="15">
        <f t="shared" si="1"/>
        <v>1.9760000000000002</v>
      </c>
      <c r="P19" s="25"/>
      <c r="Q19" s="25">
        <f t="shared" si="2"/>
        <v>0</v>
      </c>
      <c r="R19" s="25"/>
      <c r="S19" s="15" t="s">
        <v>342</v>
      </c>
      <c r="T19" s="15"/>
      <c r="AA19" s="2">
        <f t="shared" ref="AA19:AA25" si="4">O19</f>
        <v>1.9760000000000002</v>
      </c>
    </row>
    <row r="20" spans="2:28" ht="21.95" customHeight="1">
      <c r="B20" s="13" t="s">
        <v>332</v>
      </c>
      <c r="C20" s="13" t="s">
        <v>220</v>
      </c>
      <c r="D20" s="12" t="s">
        <v>215</v>
      </c>
      <c r="E20" s="12" t="s">
        <v>221</v>
      </c>
      <c r="F20" s="15" t="s">
        <v>153</v>
      </c>
      <c r="G20" s="15">
        <f>'내역서(전·소)'!G26</f>
        <v>6</v>
      </c>
      <c r="H20" s="15">
        <f t="shared" si="0"/>
        <v>0</v>
      </c>
      <c r="I20" s="15">
        <f>'내역서(전·소)'!J26</f>
        <v>6</v>
      </c>
      <c r="J20" s="15"/>
      <c r="K20" s="12" t="s">
        <v>287</v>
      </c>
      <c r="L20" s="15" t="s">
        <v>250</v>
      </c>
      <c r="M20" s="15">
        <v>0.13</v>
      </c>
      <c r="N20" s="15">
        <v>80</v>
      </c>
      <c r="O20" s="15">
        <f t="shared" si="1"/>
        <v>0.62400000000000011</v>
      </c>
      <c r="P20" s="25"/>
      <c r="Q20" s="25">
        <f t="shared" si="2"/>
        <v>0</v>
      </c>
      <c r="R20" s="25"/>
      <c r="S20" s="15" t="s">
        <v>342</v>
      </c>
      <c r="T20" s="15"/>
      <c r="AA20" s="2">
        <f t="shared" si="4"/>
        <v>0.62400000000000011</v>
      </c>
    </row>
    <row r="21" spans="2:28" ht="21.95" customHeight="1">
      <c r="B21" s="13" t="s">
        <v>332</v>
      </c>
      <c r="C21" s="13" t="s">
        <v>225</v>
      </c>
      <c r="D21" s="12" t="s">
        <v>226</v>
      </c>
      <c r="E21" s="12" t="s">
        <v>227</v>
      </c>
      <c r="F21" s="15" t="s">
        <v>153</v>
      </c>
      <c r="G21" s="15">
        <f>'내역서(전·소)'!G27</f>
        <v>3</v>
      </c>
      <c r="H21" s="15">
        <f t="shared" si="0"/>
        <v>0</v>
      </c>
      <c r="I21" s="15">
        <f>'내역서(전·소)'!J27</f>
        <v>3</v>
      </c>
      <c r="J21" s="15"/>
      <c r="K21" s="12" t="s">
        <v>287</v>
      </c>
      <c r="L21" s="15" t="s">
        <v>250</v>
      </c>
      <c r="M21" s="15">
        <v>1.31</v>
      </c>
      <c r="N21" s="15">
        <v>80</v>
      </c>
      <c r="O21" s="15">
        <f t="shared" si="1"/>
        <v>3.1440000000000001</v>
      </c>
      <c r="P21" s="25"/>
      <c r="Q21" s="25">
        <f t="shared" si="2"/>
        <v>0</v>
      </c>
      <c r="R21" s="25"/>
      <c r="S21" s="15" t="s">
        <v>343</v>
      </c>
      <c r="T21" s="15"/>
      <c r="AA21" s="2">
        <f t="shared" si="4"/>
        <v>3.1440000000000001</v>
      </c>
    </row>
    <row r="22" spans="2:28" ht="21.95" customHeight="1">
      <c r="B22" s="13" t="s">
        <v>332</v>
      </c>
      <c r="C22" s="13" t="s">
        <v>225</v>
      </c>
      <c r="D22" s="12" t="s">
        <v>226</v>
      </c>
      <c r="E22" s="12" t="s">
        <v>227</v>
      </c>
      <c r="F22" s="15" t="s">
        <v>153</v>
      </c>
      <c r="G22" s="15">
        <f>'내역서(전·소)'!G28</f>
        <v>2</v>
      </c>
      <c r="H22" s="15">
        <f t="shared" si="0"/>
        <v>0</v>
      </c>
      <c r="I22" s="15">
        <f>'내역서(전·소)'!J28</f>
        <v>2</v>
      </c>
      <c r="J22" s="15"/>
      <c r="K22" s="12" t="s">
        <v>287</v>
      </c>
      <c r="L22" s="15" t="s">
        <v>250</v>
      </c>
      <c r="M22" s="15">
        <v>1.31</v>
      </c>
      <c r="N22" s="15">
        <v>30</v>
      </c>
      <c r="O22" s="15">
        <f t="shared" si="1"/>
        <v>0.78600000000000003</v>
      </c>
      <c r="P22" s="25"/>
      <c r="Q22" s="25">
        <f t="shared" si="2"/>
        <v>0</v>
      </c>
      <c r="R22" s="25"/>
      <c r="S22" s="15" t="s">
        <v>343</v>
      </c>
      <c r="T22" s="15" t="s">
        <v>339</v>
      </c>
      <c r="AA22" s="2">
        <f t="shared" si="4"/>
        <v>0.78600000000000003</v>
      </c>
    </row>
    <row r="23" spans="2:28" ht="21.95" customHeight="1">
      <c r="B23" s="13" t="s">
        <v>332</v>
      </c>
      <c r="C23" s="13" t="s">
        <v>230</v>
      </c>
      <c r="D23" s="12" t="s">
        <v>231</v>
      </c>
      <c r="E23" s="12"/>
      <c r="F23" s="15" t="s">
        <v>153</v>
      </c>
      <c r="G23" s="15">
        <f>'내역서(전·소)'!G29</f>
        <v>3</v>
      </c>
      <c r="H23" s="15">
        <f t="shared" si="0"/>
        <v>0</v>
      </c>
      <c r="I23" s="15">
        <f>'내역서(전·소)'!J29</f>
        <v>3</v>
      </c>
      <c r="J23" s="15"/>
      <c r="K23" s="12" t="s">
        <v>287</v>
      </c>
      <c r="L23" s="15" t="s">
        <v>250</v>
      </c>
      <c r="M23" s="15">
        <v>0.09</v>
      </c>
      <c r="N23" s="15">
        <v>100</v>
      </c>
      <c r="O23" s="15">
        <f t="shared" si="1"/>
        <v>0.27</v>
      </c>
      <c r="P23" s="25"/>
      <c r="Q23" s="25">
        <f t="shared" si="2"/>
        <v>0</v>
      </c>
      <c r="R23" s="25"/>
      <c r="S23" s="15" t="s">
        <v>344</v>
      </c>
      <c r="T23" s="15"/>
      <c r="AA23" s="2">
        <f t="shared" si="4"/>
        <v>0.27</v>
      </c>
    </row>
    <row r="24" spans="2:28" ht="21.95" customHeight="1">
      <c r="B24" s="13" t="s">
        <v>332</v>
      </c>
      <c r="C24" s="13" t="s">
        <v>233</v>
      </c>
      <c r="D24" s="12" t="s">
        <v>234</v>
      </c>
      <c r="E24" s="12" t="s">
        <v>235</v>
      </c>
      <c r="F24" s="15" t="s">
        <v>153</v>
      </c>
      <c r="G24" s="15">
        <f>'내역서(전·소)'!G30</f>
        <v>1</v>
      </c>
      <c r="H24" s="15">
        <f t="shared" si="0"/>
        <v>0</v>
      </c>
      <c r="I24" s="15">
        <f>'내역서(전·소)'!J30</f>
        <v>1</v>
      </c>
      <c r="J24" s="15"/>
      <c r="K24" s="12" t="s">
        <v>287</v>
      </c>
      <c r="L24" s="15" t="s">
        <v>250</v>
      </c>
      <c r="M24" s="15">
        <v>0.13</v>
      </c>
      <c r="N24" s="15">
        <v>100</v>
      </c>
      <c r="O24" s="15">
        <f t="shared" si="1"/>
        <v>0.13</v>
      </c>
      <c r="P24" s="25"/>
      <c r="Q24" s="25">
        <f t="shared" si="2"/>
        <v>0</v>
      </c>
      <c r="R24" s="25"/>
      <c r="S24" s="15" t="s">
        <v>345</v>
      </c>
      <c r="T24" s="15"/>
      <c r="AA24" s="2">
        <f t="shared" si="4"/>
        <v>0.13</v>
      </c>
    </row>
    <row r="25" spans="2:28" ht="21.95" customHeight="1">
      <c r="B25" s="13" t="s">
        <v>332</v>
      </c>
      <c r="C25" s="13" t="s">
        <v>206</v>
      </c>
      <c r="D25" s="12" t="s">
        <v>246</v>
      </c>
      <c r="E25" s="12" t="s">
        <v>247</v>
      </c>
      <c r="F25" s="15" t="s">
        <v>153</v>
      </c>
      <c r="G25" s="15">
        <f>'내역서(전·소)'!G31</f>
        <v>4</v>
      </c>
      <c r="H25" s="15">
        <f t="shared" si="0"/>
        <v>0</v>
      </c>
      <c r="I25" s="15">
        <f>'내역서(전·소)'!J31</f>
        <v>4</v>
      </c>
      <c r="J25" s="15"/>
      <c r="K25" s="12" t="s">
        <v>287</v>
      </c>
      <c r="L25" s="15" t="s">
        <v>250</v>
      </c>
      <c r="M25" s="15">
        <v>3.5999999999999997E-2</v>
      </c>
      <c r="N25" s="15">
        <v>100</v>
      </c>
      <c r="O25" s="15">
        <f t="shared" si="1"/>
        <v>0.14399999999999999</v>
      </c>
      <c r="P25" s="25"/>
      <c r="Q25" s="25">
        <f t="shared" si="2"/>
        <v>0</v>
      </c>
      <c r="R25" s="25"/>
      <c r="S25" s="15" t="s">
        <v>299</v>
      </c>
      <c r="T25" s="15"/>
      <c r="AA25" s="2">
        <f t="shared" si="4"/>
        <v>0.14399999999999999</v>
      </c>
    </row>
    <row r="26" spans="2:28" ht="21.95" customHeight="1">
      <c r="B26" s="13" t="s">
        <v>332</v>
      </c>
      <c r="C26" s="13" t="s">
        <v>248</v>
      </c>
      <c r="D26" s="12" t="s">
        <v>249</v>
      </c>
      <c r="E26" s="12" t="s">
        <v>250</v>
      </c>
      <c r="F26" s="15" t="s">
        <v>251</v>
      </c>
      <c r="G26" s="15">
        <f>IF(H26*I26/100 &lt;1, TRUNC(H26*I26/100, 3), TRUNC(H26*I26/100, J26))</f>
        <v>35</v>
      </c>
      <c r="H26" s="15">
        <f>(옵션!$B$12*옵션!$B$41)/100</f>
        <v>100</v>
      </c>
      <c r="I26" s="15">
        <f>SUM(AA5:AA25)</f>
        <v>35.144400000000005</v>
      </c>
      <c r="J26" s="15">
        <f>옵션!$C$41</f>
        <v>0</v>
      </c>
      <c r="K26" s="12"/>
      <c r="L26" s="15"/>
      <c r="M26" s="15"/>
      <c r="N26" s="15"/>
      <c r="O26" s="15" t="str">
        <f t="shared" si="1"/>
        <v/>
      </c>
      <c r="P26" s="25"/>
      <c r="Q26" s="25">
        <f t="shared" si="2"/>
        <v>0</v>
      </c>
      <c r="R26" s="25"/>
      <c r="S26" s="15"/>
      <c r="T26" s="15"/>
      <c r="Z26" s="2" t="s">
        <v>298</v>
      </c>
      <c r="AA26" s="2">
        <f>SUM(AA5:AA25)</f>
        <v>35.144400000000005</v>
      </c>
      <c r="AB26" s="2">
        <f>SUM(AB5:AB25)</f>
        <v>3.0912000000000006</v>
      </c>
    </row>
    <row r="27" spans="2:28" ht="21.95" customHeight="1">
      <c r="B27" s="13" t="s">
        <v>332</v>
      </c>
      <c r="C27" s="13" t="s">
        <v>252</v>
      </c>
      <c r="D27" s="12" t="s">
        <v>249</v>
      </c>
      <c r="E27" s="12" t="s">
        <v>253</v>
      </c>
      <c r="F27" s="15" t="s">
        <v>251</v>
      </c>
      <c r="G27" s="15">
        <f>IF(H27*I27/100 &lt;1, TRUNC(H27*I27/100, 3), TRUNC(H27*I27/100, J27))</f>
        <v>3</v>
      </c>
      <c r="H27" s="15">
        <f>(옵션!$B$12*옵션!$B$41)/100</f>
        <v>100</v>
      </c>
      <c r="I27" s="15">
        <f>SUM(AB5:AB25)</f>
        <v>3.0912000000000006</v>
      </c>
      <c r="J27" s="15">
        <f>옵션!$C$41</f>
        <v>0</v>
      </c>
      <c r="K27" s="12"/>
      <c r="L27" s="15"/>
      <c r="M27" s="15"/>
      <c r="N27" s="15"/>
      <c r="O27" s="15" t="str">
        <f t="shared" si="1"/>
        <v/>
      </c>
      <c r="P27" s="25"/>
      <c r="Q27" s="25">
        <f t="shared" si="2"/>
        <v>0</v>
      </c>
      <c r="R27" s="25"/>
      <c r="S27" s="15"/>
      <c r="T27" s="15"/>
    </row>
    <row r="28" spans="2:28" ht="21.95" customHeight="1">
      <c r="D28" s="12"/>
      <c r="E28" s="12"/>
      <c r="F28" s="15"/>
      <c r="G28" s="15"/>
      <c r="H28" s="15"/>
      <c r="I28" s="15"/>
      <c r="J28" s="15"/>
      <c r="K28" s="12"/>
      <c r="L28" s="15"/>
      <c r="M28" s="15"/>
      <c r="N28" s="15"/>
      <c r="O28" s="15"/>
      <c r="P28" s="25"/>
      <c r="Q28" s="25"/>
      <c r="R28" s="25"/>
      <c r="S28" s="15"/>
      <c r="T28" s="15"/>
    </row>
    <row r="29" spans="2:28" ht="21.95" customHeight="1">
      <c r="D29" s="12"/>
      <c r="E29" s="12"/>
      <c r="F29" s="15"/>
      <c r="G29" s="15"/>
      <c r="H29" s="15"/>
      <c r="I29" s="15"/>
      <c r="J29" s="15"/>
      <c r="K29" s="12"/>
      <c r="L29" s="15"/>
      <c r="M29" s="15"/>
      <c r="N29" s="15"/>
      <c r="O29" s="15"/>
      <c r="P29" s="25"/>
      <c r="Q29" s="25"/>
      <c r="R29" s="25"/>
      <c r="S29" s="15"/>
      <c r="T29" s="15"/>
    </row>
    <row r="30" spans="2:28" ht="21.95" customHeight="1">
      <c r="B30" s="13" t="s">
        <v>301</v>
      </c>
      <c r="D30" s="124" t="s">
        <v>130</v>
      </c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6"/>
    </row>
    <row r="31" spans="2:28" ht="21.95" customHeight="1">
      <c r="B31" s="13" t="s">
        <v>346</v>
      </c>
      <c r="C31" s="13" t="s">
        <v>142</v>
      </c>
      <c r="D31" s="12" t="s">
        <v>143</v>
      </c>
      <c r="E31" s="12" t="s">
        <v>144</v>
      </c>
      <c r="F31" s="15" t="s">
        <v>136</v>
      </c>
      <c r="G31" s="15">
        <f>'내역서(전·소)'!G57</f>
        <v>52</v>
      </c>
      <c r="H31" s="15">
        <f>IF(I31&lt;&gt;0, G31-I31, "")</f>
        <v>5</v>
      </c>
      <c r="I31" s="15">
        <f>'내역서(전·소)'!J57</f>
        <v>47</v>
      </c>
      <c r="J31" s="15">
        <v>10</v>
      </c>
      <c r="K31" s="12" t="s">
        <v>287</v>
      </c>
      <c r="L31" s="15" t="s">
        <v>250</v>
      </c>
      <c r="M31" s="15">
        <v>0.05</v>
      </c>
      <c r="N31" s="15">
        <v>72</v>
      </c>
      <c r="O31" s="15">
        <f t="shared" ref="O31:O36" si="5">IF(I31*M31=0, "", I31*M31*(N31/100))</f>
        <v>1.6919999999999999</v>
      </c>
      <c r="P31" s="25"/>
      <c r="Q31" s="25">
        <f t="shared" ref="Q31:Q36" si="6">TRUNC(P31*M31*N31/100)</f>
        <v>0</v>
      </c>
      <c r="R31" s="25"/>
      <c r="S31" s="15" t="s">
        <v>333</v>
      </c>
      <c r="T31" s="15"/>
      <c r="AA31" s="2">
        <f>O31</f>
        <v>1.6919999999999999</v>
      </c>
    </row>
    <row r="32" spans="2:28" ht="21.95" customHeight="1">
      <c r="B32" s="13" t="s">
        <v>346</v>
      </c>
      <c r="C32" s="13" t="s">
        <v>148</v>
      </c>
      <c r="D32" s="12" t="s">
        <v>149</v>
      </c>
      <c r="E32" s="12" t="s">
        <v>150</v>
      </c>
      <c r="F32" s="15" t="s">
        <v>136</v>
      </c>
      <c r="G32" s="15">
        <f>'내역서(전·소)'!G58</f>
        <v>26</v>
      </c>
      <c r="H32" s="15">
        <f>IF(I32&lt;&gt;0, G32-I32, "")</f>
        <v>2</v>
      </c>
      <c r="I32" s="15">
        <f>'내역서(전·소)'!J58</f>
        <v>24</v>
      </c>
      <c r="J32" s="15">
        <v>10</v>
      </c>
      <c r="K32" s="12" t="s">
        <v>287</v>
      </c>
      <c r="L32" s="15" t="s">
        <v>250</v>
      </c>
      <c r="M32" s="15">
        <v>4.3999999999999997E-2</v>
      </c>
      <c r="N32" s="15">
        <v>90</v>
      </c>
      <c r="O32" s="15">
        <f t="shared" si="5"/>
        <v>0.95040000000000002</v>
      </c>
      <c r="P32" s="25"/>
      <c r="Q32" s="25">
        <f t="shared" si="6"/>
        <v>0</v>
      </c>
      <c r="R32" s="25"/>
      <c r="S32" s="15" t="s">
        <v>333</v>
      </c>
      <c r="T32" s="15"/>
      <c r="AA32" s="2">
        <f>O32</f>
        <v>0.95040000000000002</v>
      </c>
    </row>
    <row r="33" spans="2:27" ht="21.95" customHeight="1">
      <c r="B33" s="13" t="s">
        <v>346</v>
      </c>
      <c r="C33" s="13" t="s">
        <v>167</v>
      </c>
      <c r="D33" s="12" t="s">
        <v>168</v>
      </c>
      <c r="E33" s="12" t="s">
        <v>169</v>
      </c>
      <c r="F33" s="15" t="s">
        <v>153</v>
      </c>
      <c r="G33" s="15">
        <f>'내역서(전·소)'!G62</f>
        <v>9</v>
      </c>
      <c r="H33" s="15">
        <f>IF(I33&lt;&gt;0, G33-I33, "")</f>
        <v>0</v>
      </c>
      <c r="I33" s="15">
        <f>'내역서(전·소)'!J62</f>
        <v>9</v>
      </c>
      <c r="J33" s="15"/>
      <c r="K33" s="12" t="s">
        <v>287</v>
      </c>
      <c r="L33" s="15" t="s">
        <v>250</v>
      </c>
      <c r="M33" s="15">
        <v>0.2</v>
      </c>
      <c r="N33" s="15">
        <v>90</v>
      </c>
      <c r="O33" s="15">
        <f t="shared" si="5"/>
        <v>1.62</v>
      </c>
      <c r="P33" s="25"/>
      <c r="Q33" s="25">
        <f t="shared" si="6"/>
        <v>0</v>
      </c>
      <c r="R33" s="25"/>
      <c r="S33" s="15" t="s">
        <v>334</v>
      </c>
      <c r="T33" s="15"/>
      <c r="AA33" s="2">
        <f>O33</f>
        <v>1.62</v>
      </c>
    </row>
    <row r="34" spans="2:27" ht="21.95" customHeight="1">
      <c r="B34" s="13" t="s">
        <v>346</v>
      </c>
      <c r="C34" s="13" t="s">
        <v>204</v>
      </c>
      <c r="D34" s="12" t="s">
        <v>199</v>
      </c>
      <c r="E34" s="12" t="s">
        <v>205</v>
      </c>
      <c r="F34" s="15" t="s">
        <v>136</v>
      </c>
      <c r="G34" s="15">
        <f>'내역서(전·소)'!G63</f>
        <v>156</v>
      </c>
      <c r="H34" s="15">
        <f>IF(I34&lt;&gt;0, G34-I34, "")</f>
        <v>14</v>
      </c>
      <c r="I34" s="15">
        <f>'내역서(전·소)'!J63</f>
        <v>142</v>
      </c>
      <c r="J34" s="15">
        <v>10</v>
      </c>
      <c r="K34" s="12" t="s">
        <v>287</v>
      </c>
      <c r="L34" s="15" t="s">
        <v>250</v>
      </c>
      <c r="M34" s="15">
        <v>0.01</v>
      </c>
      <c r="N34" s="15">
        <v>100</v>
      </c>
      <c r="O34" s="15">
        <f t="shared" si="5"/>
        <v>1.42</v>
      </c>
      <c r="P34" s="25"/>
      <c r="Q34" s="25">
        <f t="shared" si="6"/>
        <v>0</v>
      </c>
      <c r="R34" s="25"/>
      <c r="S34" s="15" t="s">
        <v>340</v>
      </c>
      <c r="T34" s="15"/>
      <c r="AA34" s="2">
        <f>O34</f>
        <v>1.42</v>
      </c>
    </row>
    <row r="35" spans="2:27" ht="21.95" customHeight="1">
      <c r="B35" s="13" t="s">
        <v>346</v>
      </c>
      <c r="C35" s="13" t="s">
        <v>222</v>
      </c>
      <c r="D35" s="12" t="s">
        <v>223</v>
      </c>
      <c r="E35" s="12" t="s">
        <v>224</v>
      </c>
      <c r="F35" s="15" t="s">
        <v>153</v>
      </c>
      <c r="G35" s="15">
        <f>'내역서(전·소)'!G64</f>
        <v>9</v>
      </c>
      <c r="H35" s="15">
        <f>IF(I35&lt;&gt;0, G35-I35, "")</f>
        <v>0</v>
      </c>
      <c r="I35" s="15">
        <f>'내역서(전·소)'!J64</f>
        <v>9</v>
      </c>
      <c r="J35" s="15"/>
      <c r="K35" s="12" t="s">
        <v>287</v>
      </c>
      <c r="L35" s="15" t="s">
        <v>250</v>
      </c>
      <c r="M35" s="15">
        <v>0.2</v>
      </c>
      <c r="N35" s="15">
        <v>100</v>
      </c>
      <c r="O35" s="15">
        <f t="shared" si="5"/>
        <v>1.8</v>
      </c>
      <c r="P35" s="25"/>
      <c r="Q35" s="25">
        <f t="shared" si="6"/>
        <v>0</v>
      </c>
      <c r="R35" s="25"/>
      <c r="S35" s="15" t="s">
        <v>297</v>
      </c>
      <c r="T35" s="15"/>
      <c r="AA35" s="2">
        <f>O35</f>
        <v>1.8</v>
      </c>
    </row>
    <row r="36" spans="2:27" ht="21.95" customHeight="1">
      <c r="B36" s="13" t="s">
        <v>346</v>
      </c>
      <c r="C36" s="13" t="s">
        <v>248</v>
      </c>
      <c r="D36" s="12" t="s">
        <v>249</v>
      </c>
      <c r="E36" s="12" t="s">
        <v>250</v>
      </c>
      <c r="F36" s="15" t="s">
        <v>251</v>
      </c>
      <c r="G36" s="15">
        <f>IF(H36*I36/100 &lt;1, TRUNC(H36*I36/100, 3), TRUNC(H36*I36/100, J36))</f>
        <v>7</v>
      </c>
      <c r="H36" s="15">
        <f>(옵션!$B$12*옵션!$B$42)/100</f>
        <v>100</v>
      </c>
      <c r="I36" s="15">
        <f>SUM(AA31:AA35)</f>
        <v>7.4823999999999993</v>
      </c>
      <c r="J36" s="15">
        <f>옵션!$C$42</f>
        <v>0</v>
      </c>
      <c r="K36" s="12"/>
      <c r="L36" s="15"/>
      <c r="M36" s="15"/>
      <c r="N36" s="15"/>
      <c r="O36" s="15" t="str">
        <f t="shared" si="5"/>
        <v/>
      </c>
      <c r="P36" s="25"/>
      <c r="Q36" s="25">
        <f t="shared" si="6"/>
        <v>0</v>
      </c>
      <c r="R36" s="25"/>
      <c r="S36" s="15"/>
      <c r="T36" s="15"/>
      <c r="Z36" s="2" t="s">
        <v>298</v>
      </c>
      <c r="AA36" s="2">
        <f>SUM(AA31:AA35)</f>
        <v>7.4823999999999993</v>
      </c>
    </row>
    <row r="37" spans="2:27" ht="21.95" customHeight="1">
      <c r="D37" s="12"/>
      <c r="E37" s="12"/>
      <c r="F37" s="15"/>
      <c r="G37" s="15"/>
      <c r="H37" s="15"/>
      <c r="I37" s="15"/>
      <c r="J37" s="15"/>
      <c r="K37" s="12"/>
      <c r="L37" s="15"/>
      <c r="M37" s="15"/>
      <c r="N37" s="15"/>
      <c r="O37" s="15"/>
      <c r="P37" s="25"/>
      <c r="Q37" s="25"/>
      <c r="R37" s="25"/>
      <c r="S37" s="15"/>
      <c r="T37" s="15"/>
    </row>
    <row r="38" spans="2:27" ht="21.95" customHeight="1">
      <c r="D38" s="12"/>
      <c r="E38" s="12"/>
      <c r="F38" s="15"/>
      <c r="G38" s="15"/>
      <c r="H38" s="15"/>
      <c r="I38" s="15"/>
      <c r="J38" s="15"/>
      <c r="K38" s="12"/>
      <c r="L38" s="15"/>
      <c r="M38" s="15"/>
      <c r="N38" s="15"/>
      <c r="O38" s="15"/>
      <c r="P38" s="25"/>
      <c r="Q38" s="25"/>
      <c r="R38" s="25"/>
      <c r="S38" s="15"/>
      <c r="T38" s="15"/>
    </row>
    <row r="39" spans="2:27" ht="21.95" customHeight="1">
      <c r="D39" s="12"/>
      <c r="E39" s="12"/>
      <c r="F39" s="15"/>
      <c r="G39" s="15"/>
      <c r="H39" s="15"/>
      <c r="I39" s="15"/>
      <c r="J39" s="15"/>
      <c r="K39" s="12"/>
      <c r="L39" s="15"/>
      <c r="M39" s="15"/>
      <c r="N39" s="15"/>
      <c r="O39" s="15"/>
      <c r="P39" s="25"/>
      <c r="Q39" s="25"/>
      <c r="R39" s="25"/>
      <c r="S39" s="15"/>
      <c r="T39" s="15"/>
    </row>
    <row r="40" spans="2:27" ht="21.95" customHeight="1">
      <c r="D40" s="12"/>
      <c r="E40" s="12"/>
      <c r="F40" s="15"/>
      <c r="G40" s="15"/>
      <c r="H40" s="15"/>
      <c r="I40" s="15"/>
      <c r="J40" s="15"/>
      <c r="K40" s="12"/>
      <c r="L40" s="15"/>
      <c r="M40" s="15"/>
      <c r="N40" s="15"/>
      <c r="O40" s="15"/>
      <c r="P40" s="25"/>
      <c r="Q40" s="25"/>
      <c r="R40" s="25"/>
      <c r="S40" s="15"/>
      <c r="T40" s="15"/>
    </row>
    <row r="41" spans="2:27" ht="21.95" customHeight="1">
      <c r="D41" s="12"/>
      <c r="E41" s="12"/>
      <c r="F41" s="15"/>
      <c r="G41" s="15"/>
      <c r="H41" s="15"/>
      <c r="I41" s="15"/>
      <c r="J41" s="15"/>
      <c r="K41" s="12"/>
      <c r="L41" s="15"/>
      <c r="M41" s="15"/>
      <c r="N41" s="15"/>
      <c r="O41" s="15"/>
      <c r="P41" s="25"/>
      <c r="Q41" s="25"/>
      <c r="R41" s="25"/>
      <c r="S41" s="15"/>
      <c r="T41" s="15"/>
    </row>
    <row r="42" spans="2:27" ht="21.95" customHeight="1">
      <c r="D42" s="12"/>
      <c r="E42" s="12"/>
      <c r="F42" s="15"/>
      <c r="G42" s="15"/>
      <c r="H42" s="15"/>
      <c r="I42" s="15"/>
      <c r="J42" s="15"/>
      <c r="K42" s="12"/>
      <c r="L42" s="15"/>
      <c r="M42" s="15"/>
      <c r="N42" s="15"/>
      <c r="O42" s="15"/>
      <c r="P42" s="25"/>
      <c r="Q42" s="25"/>
      <c r="R42" s="25"/>
      <c r="S42" s="15"/>
      <c r="T42" s="15"/>
    </row>
    <row r="43" spans="2:27" ht="21.95" customHeight="1">
      <c r="D43" s="12"/>
      <c r="E43" s="12"/>
      <c r="F43" s="15"/>
      <c r="G43" s="15"/>
      <c r="H43" s="15"/>
      <c r="I43" s="15"/>
      <c r="J43" s="15"/>
      <c r="K43" s="12"/>
      <c r="L43" s="15"/>
      <c r="M43" s="15"/>
      <c r="N43" s="15"/>
      <c r="O43" s="15"/>
      <c r="P43" s="25"/>
      <c r="Q43" s="25"/>
      <c r="R43" s="25"/>
      <c r="S43" s="15"/>
      <c r="T43" s="15"/>
    </row>
    <row r="44" spans="2:27" ht="21.95" customHeight="1">
      <c r="D44" s="12"/>
      <c r="E44" s="12"/>
      <c r="F44" s="15"/>
      <c r="G44" s="15"/>
      <c r="H44" s="15"/>
      <c r="I44" s="15"/>
      <c r="J44" s="15"/>
      <c r="K44" s="12"/>
      <c r="L44" s="15"/>
      <c r="M44" s="15"/>
      <c r="N44" s="15"/>
      <c r="O44" s="15"/>
      <c r="P44" s="25"/>
      <c r="Q44" s="25"/>
      <c r="R44" s="25"/>
      <c r="S44" s="15"/>
      <c r="T44" s="15"/>
    </row>
    <row r="45" spans="2:27" ht="21.95" customHeight="1">
      <c r="D45" s="12"/>
      <c r="E45" s="12"/>
      <c r="F45" s="15"/>
      <c r="G45" s="15"/>
      <c r="H45" s="15"/>
      <c r="I45" s="15"/>
      <c r="J45" s="15"/>
      <c r="K45" s="12"/>
      <c r="L45" s="15"/>
      <c r="M45" s="15"/>
      <c r="N45" s="15"/>
      <c r="O45" s="15"/>
      <c r="P45" s="25"/>
      <c r="Q45" s="25"/>
      <c r="R45" s="25"/>
      <c r="S45" s="15"/>
      <c r="T45" s="15"/>
    </row>
    <row r="46" spans="2:27" ht="21.95" customHeight="1">
      <c r="D46" s="12"/>
      <c r="E46" s="12"/>
      <c r="F46" s="15"/>
      <c r="G46" s="15"/>
      <c r="H46" s="15"/>
      <c r="I46" s="15"/>
      <c r="J46" s="15"/>
      <c r="K46" s="12"/>
      <c r="L46" s="15"/>
      <c r="M46" s="15"/>
      <c r="N46" s="15"/>
      <c r="O46" s="15"/>
      <c r="P46" s="25"/>
      <c r="Q46" s="25"/>
      <c r="R46" s="25"/>
      <c r="S46" s="15"/>
      <c r="T46" s="15"/>
    </row>
    <row r="47" spans="2:27" ht="21.95" customHeight="1">
      <c r="D47" s="12"/>
      <c r="E47" s="12"/>
      <c r="F47" s="15"/>
      <c r="G47" s="15"/>
      <c r="H47" s="15"/>
      <c r="I47" s="15"/>
      <c r="J47" s="15"/>
      <c r="K47" s="12"/>
      <c r="L47" s="15"/>
      <c r="M47" s="15"/>
      <c r="N47" s="15"/>
      <c r="O47" s="15"/>
      <c r="P47" s="25"/>
      <c r="Q47" s="25"/>
      <c r="R47" s="25"/>
      <c r="S47" s="15"/>
      <c r="T47" s="15"/>
    </row>
    <row r="48" spans="2:27" ht="21.95" customHeight="1">
      <c r="D48" s="12"/>
      <c r="E48" s="12"/>
      <c r="F48" s="15"/>
      <c r="G48" s="15"/>
      <c r="H48" s="15"/>
      <c r="I48" s="15"/>
      <c r="J48" s="15"/>
      <c r="K48" s="12"/>
      <c r="L48" s="15"/>
      <c r="M48" s="15"/>
      <c r="N48" s="15"/>
      <c r="O48" s="15"/>
      <c r="P48" s="25"/>
      <c r="Q48" s="25"/>
      <c r="R48" s="25"/>
      <c r="S48" s="15"/>
      <c r="T48" s="15"/>
    </row>
    <row r="49" spans="4:20" ht="21.95" customHeight="1">
      <c r="D49" s="12"/>
      <c r="E49" s="12"/>
      <c r="F49" s="15"/>
      <c r="G49" s="15"/>
      <c r="H49" s="15"/>
      <c r="I49" s="15"/>
      <c r="J49" s="15"/>
      <c r="K49" s="12"/>
      <c r="L49" s="15"/>
      <c r="M49" s="15"/>
      <c r="N49" s="15"/>
      <c r="O49" s="15"/>
      <c r="P49" s="25"/>
      <c r="Q49" s="25"/>
      <c r="R49" s="25"/>
      <c r="S49" s="15"/>
      <c r="T49" s="15"/>
    </row>
    <row r="50" spans="4:20" ht="21.95" customHeight="1">
      <c r="D50" s="12"/>
      <c r="E50" s="12"/>
      <c r="F50" s="15"/>
      <c r="G50" s="15"/>
      <c r="H50" s="15"/>
      <c r="I50" s="15"/>
      <c r="J50" s="15"/>
      <c r="K50" s="12"/>
      <c r="L50" s="15"/>
      <c r="M50" s="15"/>
      <c r="N50" s="15"/>
      <c r="O50" s="15"/>
      <c r="P50" s="25"/>
      <c r="Q50" s="25"/>
      <c r="R50" s="25"/>
      <c r="S50" s="15"/>
      <c r="T50" s="15"/>
    </row>
    <row r="51" spans="4:20" ht="21.95" customHeight="1">
      <c r="D51" s="12"/>
      <c r="E51" s="12"/>
      <c r="F51" s="15"/>
      <c r="G51" s="15"/>
      <c r="H51" s="15"/>
      <c r="I51" s="15"/>
      <c r="J51" s="15"/>
      <c r="K51" s="12"/>
      <c r="L51" s="15"/>
      <c r="M51" s="15"/>
      <c r="N51" s="15"/>
      <c r="O51" s="15"/>
      <c r="P51" s="25"/>
      <c r="Q51" s="25"/>
      <c r="R51" s="25"/>
      <c r="S51" s="15"/>
      <c r="T51" s="15"/>
    </row>
    <row r="52" spans="4:20" ht="21.95" customHeight="1">
      <c r="D52" s="12"/>
      <c r="E52" s="12"/>
      <c r="F52" s="15"/>
      <c r="G52" s="15"/>
      <c r="H52" s="15"/>
      <c r="I52" s="15"/>
      <c r="J52" s="15"/>
      <c r="K52" s="12"/>
      <c r="L52" s="15"/>
      <c r="M52" s="15"/>
      <c r="N52" s="15"/>
      <c r="O52" s="15"/>
      <c r="P52" s="25"/>
      <c r="Q52" s="25"/>
      <c r="R52" s="25"/>
      <c r="S52" s="15"/>
      <c r="T52" s="15"/>
    </row>
    <row r="53" spans="4:20" ht="21.95" customHeight="1">
      <c r="D53" s="12"/>
      <c r="E53" s="12"/>
      <c r="F53" s="15"/>
      <c r="G53" s="15"/>
      <c r="H53" s="15"/>
      <c r="I53" s="15"/>
      <c r="J53" s="15"/>
      <c r="K53" s="12"/>
      <c r="L53" s="15"/>
      <c r="M53" s="15"/>
      <c r="N53" s="15"/>
      <c r="O53" s="15"/>
      <c r="P53" s="25"/>
      <c r="Q53" s="25"/>
      <c r="R53" s="25"/>
      <c r="S53" s="15"/>
      <c r="T53" s="15"/>
    </row>
    <row r="54" spans="4:20" ht="21.95" customHeight="1">
      <c r="D54" s="12"/>
      <c r="E54" s="12"/>
      <c r="F54" s="15"/>
      <c r="G54" s="15"/>
      <c r="H54" s="15"/>
      <c r="I54" s="15"/>
      <c r="J54" s="15"/>
      <c r="K54" s="12"/>
      <c r="L54" s="15"/>
      <c r="M54" s="15"/>
      <c r="N54" s="15"/>
      <c r="O54" s="15"/>
      <c r="P54" s="25"/>
      <c r="Q54" s="25"/>
      <c r="R54" s="25"/>
      <c r="S54" s="15"/>
      <c r="T54" s="15"/>
    </row>
    <row r="55" spans="4:20" ht="21.95" customHeight="1">
      <c r="D55" s="12"/>
      <c r="E55" s="12"/>
      <c r="F55" s="15"/>
      <c r="G55" s="15"/>
      <c r="H55" s="15"/>
      <c r="I55" s="15"/>
      <c r="J55" s="15"/>
      <c r="K55" s="12"/>
      <c r="L55" s="15"/>
      <c r="M55" s="15"/>
      <c r="N55" s="15"/>
      <c r="O55" s="15"/>
      <c r="P55" s="25"/>
      <c r="Q55" s="25"/>
      <c r="R55" s="25"/>
      <c r="S55" s="15"/>
      <c r="T55" s="15"/>
    </row>
  </sheetData>
  <mergeCells count="15">
    <mergeCell ref="D1:O1"/>
    <mergeCell ref="S2:S3"/>
    <mergeCell ref="K2:K3"/>
    <mergeCell ref="P2:R2"/>
    <mergeCell ref="T2:T3"/>
    <mergeCell ref="L2:O2"/>
    <mergeCell ref="G2:J2"/>
    <mergeCell ref="D4:T4"/>
    <mergeCell ref="D30:T30"/>
    <mergeCell ref="A2:A3"/>
    <mergeCell ref="B2:B3"/>
    <mergeCell ref="E2:E3"/>
    <mergeCell ref="F2:F3"/>
    <mergeCell ref="C2:C3"/>
    <mergeCell ref="D2:D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29"/>
  <sheetViews>
    <sheetView topLeftCell="D1" workbookViewId="0">
      <pane ySplit="3" topLeftCell="A4" activePane="bottomLeft" state="frozen"/>
      <selection activeCell="W1" sqref="W1:AE3"/>
      <selection pane="bottomLeft" activeCell="L25" sqref="L25"/>
    </sheetView>
  </sheetViews>
  <sheetFormatPr defaultRowHeight="21.95" customHeight="1"/>
  <cols>
    <col min="1" max="1" width="4.6640625" style="2" hidden="1" customWidth="1"/>
    <col min="2" max="2" width="6.5546875" style="13" hidden="1" customWidth="1"/>
    <col min="3" max="3" width="10.77734375" style="13" hidden="1" customWidth="1"/>
    <col min="4" max="5" width="24.33203125" style="13" customWidth="1"/>
    <col min="6" max="6" width="4.5546875" style="2" customWidth="1"/>
    <col min="7" max="7" width="10.109375" style="2" customWidth="1"/>
    <col min="8" max="8" width="9.33203125" style="2" customWidth="1"/>
    <col min="9" max="9" width="10" style="2" customWidth="1"/>
    <col min="10" max="10" width="5.21875" style="2" customWidth="1"/>
    <col min="11" max="11" width="4.77734375" style="13" hidden="1" customWidth="1"/>
    <col min="12" max="12" width="14.109375" style="2" customWidth="1"/>
    <col min="13" max="13" width="7.21875" style="2" customWidth="1"/>
    <col min="14" max="14" width="5.44140625" style="2" customWidth="1"/>
    <col min="15" max="15" width="8.77734375" style="2" customWidth="1"/>
    <col min="16" max="16" width="2.44140625" style="23" hidden="1" customWidth="1"/>
    <col min="17" max="17" width="1.21875" style="23" hidden="1" customWidth="1"/>
    <col min="18" max="18" width="5.109375" style="23" hidden="1" customWidth="1"/>
    <col min="19" max="19" width="9.21875" style="2" customWidth="1"/>
    <col min="20" max="20" width="11.109375" style="2" customWidth="1"/>
    <col min="21" max="29" width="8.88671875" style="2"/>
    <col min="30" max="55" width="11.77734375" style="2" customWidth="1"/>
    <col min="56" max="16384" width="8.88671875" style="2"/>
  </cols>
  <sheetData>
    <row r="1" spans="1:27" ht="21.95" customHeight="1">
      <c r="B1" s="13" t="s">
        <v>304</v>
      </c>
      <c r="D1" s="134" t="s">
        <v>290</v>
      </c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26"/>
      <c r="Q1" s="26"/>
      <c r="R1" s="26"/>
      <c r="AA1" s="2" t="s">
        <v>291</v>
      </c>
    </row>
    <row r="2" spans="1:27" s="14" customFormat="1" ht="21.95" customHeight="1">
      <c r="A2" s="138" t="s">
        <v>95</v>
      </c>
      <c r="B2" s="130" t="s">
        <v>96</v>
      </c>
      <c r="C2" s="130" t="s">
        <v>97</v>
      </c>
      <c r="D2" s="131" t="s">
        <v>98</v>
      </c>
      <c r="E2" s="131" t="s">
        <v>99</v>
      </c>
      <c r="F2" s="132" t="s">
        <v>100</v>
      </c>
      <c r="G2" s="132" t="s">
        <v>101</v>
      </c>
      <c r="H2" s="132"/>
      <c r="I2" s="132"/>
      <c r="J2" s="132"/>
      <c r="K2" s="131" t="s">
        <v>97</v>
      </c>
      <c r="L2" s="132" t="s">
        <v>102</v>
      </c>
      <c r="M2" s="132"/>
      <c r="N2" s="132"/>
      <c r="O2" s="132"/>
      <c r="P2" s="132" t="s">
        <v>103</v>
      </c>
      <c r="Q2" s="132"/>
      <c r="R2" s="132"/>
      <c r="S2" s="132" t="s">
        <v>104</v>
      </c>
      <c r="T2" s="132" t="s">
        <v>105</v>
      </c>
    </row>
    <row r="3" spans="1:27" s="14" customFormat="1" ht="21.95" customHeight="1">
      <c r="A3" s="138"/>
      <c r="B3" s="130"/>
      <c r="C3" s="130"/>
      <c r="D3" s="131"/>
      <c r="E3" s="131"/>
      <c r="F3" s="132"/>
      <c r="G3" s="16" t="s">
        <v>106</v>
      </c>
      <c r="H3" s="16" t="s">
        <v>107</v>
      </c>
      <c r="I3" s="16" t="s">
        <v>108</v>
      </c>
      <c r="J3" s="16" t="s">
        <v>109</v>
      </c>
      <c r="K3" s="139"/>
      <c r="L3" s="16" t="s">
        <v>110</v>
      </c>
      <c r="M3" s="16" t="s">
        <v>111</v>
      </c>
      <c r="N3" s="16" t="s">
        <v>112</v>
      </c>
      <c r="O3" s="16" t="s">
        <v>113</v>
      </c>
      <c r="P3" s="16" t="s">
        <v>114</v>
      </c>
      <c r="Q3" s="16" t="s">
        <v>115</v>
      </c>
      <c r="R3" s="16" t="s">
        <v>116</v>
      </c>
      <c r="S3" s="132"/>
      <c r="T3" s="132"/>
    </row>
    <row r="4" spans="1:27" ht="21.95" customHeight="1">
      <c r="B4" s="13" t="s">
        <v>301</v>
      </c>
      <c r="D4" s="124" t="s">
        <v>300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6"/>
    </row>
    <row r="5" spans="1:27" ht="21.95" customHeight="1">
      <c r="B5" s="13" t="s">
        <v>292</v>
      </c>
      <c r="C5" s="13" t="s">
        <v>293</v>
      </c>
      <c r="D5" s="12" t="s">
        <v>294</v>
      </c>
      <c r="E5" s="12" t="s">
        <v>295</v>
      </c>
      <c r="F5" s="15" t="s">
        <v>296</v>
      </c>
      <c r="G5" s="15">
        <v>1</v>
      </c>
      <c r="H5" s="15">
        <f>IF(I5&lt;&gt;0, G5-I5, "")</f>
        <v>0</v>
      </c>
      <c r="I5" s="15">
        <v>1</v>
      </c>
      <c r="J5" s="15"/>
      <c r="K5" s="12" t="s">
        <v>287</v>
      </c>
      <c r="L5" s="15" t="s">
        <v>250</v>
      </c>
      <c r="M5" s="15">
        <v>0.2</v>
      </c>
      <c r="N5" s="15">
        <v>30</v>
      </c>
      <c r="O5" s="15">
        <f>IF(I5*M5=0, "", I5*M5*(N5/100))</f>
        <v>0.06</v>
      </c>
      <c r="P5" s="25"/>
      <c r="Q5" s="25">
        <f>TRUNC(P5*M5*N5/100)</f>
        <v>0</v>
      </c>
      <c r="R5" s="25"/>
      <c r="S5" s="15" t="s">
        <v>297</v>
      </c>
      <c r="T5" s="15"/>
      <c r="AA5" s="2">
        <f>O5</f>
        <v>0.06</v>
      </c>
    </row>
    <row r="6" spans="1:27" ht="21.95" customHeight="1">
      <c r="B6" s="13" t="s">
        <v>292</v>
      </c>
      <c r="C6" s="13" t="s">
        <v>248</v>
      </c>
      <c r="D6" s="12" t="s">
        <v>249</v>
      </c>
      <c r="E6" s="12" t="s">
        <v>250</v>
      </c>
      <c r="F6" s="15" t="s">
        <v>251</v>
      </c>
      <c r="G6" s="15">
        <f>IF(H6*I6/100 &lt;1, TRUNC(H6*I6/100, 옵션!$E$13), TRUNC(H6*I6/100, 옵션!$E$13))</f>
        <v>0.06</v>
      </c>
      <c r="H6" s="15">
        <f>옵션!$B$13</f>
        <v>100</v>
      </c>
      <c r="I6" s="15">
        <f>SUM(AA5:AA5)</f>
        <v>0.06</v>
      </c>
      <c r="J6" s="15"/>
      <c r="K6" s="12"/>
      <c r="L6" s="15"/>
      <c r="M6" s="15"/>
      <c r="N6" s="15"/>
      <c r="O6" s="15" t="str">
        <f>IF(I6*M6=0, "", I6*M6*(N6/100))</f>
        <v/>
      </c>
      <c r="P6" s="25"/>
      <c r="Q6" s="25">
        <f>TRUNC(P6*M6*N6/100)</f>
        <v>0</v>
      </c>
      <c r="R6" s="25"/>
      <c r="S6" s="15"/>
      <c r="T6" s="15"/>
      <c r="Z6" s="2" t="s">
        <v>298</v>
      </c>
      <c r="AA6" s="2">
        <f>SUM(AA5:AA5)</f>
        <v>0.06</v>
      </c>
    </row>
    <row r="7" spans="1:27" ht="21.95" customHeight="1">
      <c r="B7" s="13" t="s">
        <v>301</v>
      </c>
      <c r="D7" s="124" t="s">
        <v>302</v>
      </c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6"/>
    </row>
    <row r="8" spans="1:27" ht="21.95" customHeight="1">
      <c r="B8" s="13" t="s">
        <v>292</v>
      </c>
      <c r="C8" s="13" t="s">
        <v>190</v>
      </c>
      <c r="D8" s="12" t="s">
        <v>191</v>
      </c>
      <c r="E8" s="12" t="s">
        <v>192</v>
      </c>
      <c r="F8" s="15" t="s">
        <v>153</v>
      </c>
      <c r="G8" s="15">
        <v>1</v>
      </c>
      <c r="H8" s="15">
        <f>IF(I8&lt;&gt;0, G8-I8, "")</f>
        <v>0</v>
      </c>
      <c r="I8" s="15">
        <v>1</v>
      </c>
      <c r="J8" s="15"/>
      <c r="K8" s="12" t="s">
        <v>287</v>
      </c>
      <c r="L8" s="15" t="s">
        <v>250</v>
      </c>
      <c r="M8" s="15">
        <v>3.5999999999999997E-2</v>
      </c>
      <c r="N8" s="15">
        <v>150</v>
      </c>
      <c r="O8" s="15">
        <f>IF(I8*M8=0, "", I8*M8*(N8/100))</f>
        <v>5.3999999999999992E-2</v>
      </c>
      <c r="P8" s="25"/>
      <c r="Q8" s="25">
        <f>TRUNC(P8*M8*N8/100)</f>
        <v>0</v>
      </c>
      <c r="R8" s="25"/>
      <c r="S8" s="15" t="s">
        <v>299</v>
      </c>
      <c r="T8" s="15"/>
      <c r="AA8" s="2">
        <f>O8</f>
        <v>5.3999999999999992E-2</v>
      </c>
    </row>
    <row r="9" spans="1:27" ht="21.95" customHeight="1">
      <c r="B9" s="13" t="s">
        <v>292</v>
      </c>
      <c r="C9" s="13" t="s">
        <v>248</v>
      </c>
      <c r="D9" s="12" t="s">
        <v>249</v>
      </c>
      <c r="E9" s="12" t="s">
        <v>250</v>
      </c>
      <c r="F9" s="15" t="s">
        <v>251</v>
      </c>
      <c r="G9" s="15">
        <f>IF(H9*I9/100 &lt;1, TRUNC(H9*I9/100, 옵션!$E$13), TRUNC(H9*I9/100, 옵션!$E$13))</f>
        <v>5.3999999999999999E-2</v>
      </c>
      <c r="H9" s="15">
        <f>옵션!$B$13</f>
        <v>100</v>
      </c>
      <c r="I9" s="15">
        <f>SUM(AA8:AA8)</f>
        <v>5.3999999999999992E-2</v>
      </c>
      <c r="J9" s="15"/>
      <c r="K9" s="12"/>
      <c r="L9" s="15"/>
      <c r="M9" s="15"/>
      <c r="N9" s="15"/>
      <c r="O9" s="15" t="str">
        <f>IF(I9*M9=0, "", I9*M9*(N9/100))</f>
        <v/>
      </c>
      <c r="P9" s="25"/>
      <c r="Q9" s="25">
        <f>TRUNC(P9*M9*N9/100)</f>
        <v>0</v>
      </c>
      <c r="R9" s="25"/>
      <c r="S9" s="15"/>
      <c r="T9" s="15"/>
      <c r="Z9" s="2" t="s">
        <v>298</v>
      </c>
      <c r="AA9" s="2">
        <f>SUM(AA8:AA8)</f>
        <v>5.3999999999999992E-2</v>
      </c>
    </row>
    <row r="10" spans="1:27" ht="21.95" customHeight="1">
      <c r="B10" s="13" t="s">
        <v>301</v>
      </c>
      <c r="D10" s="124" t="s">
        <v>303</v>
      </c>
      <c r="E10" s="125"/>
      <c r="F10" s="125"/>
      <c r="G10" s="125"/>
      <c r="H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6"/>
    </row>
    <row r="11" spans="1:27" ht="21.95" customHeight="1">
      <c r="B11" s="13" t="s">
        <v>292</v>
      </c>
      <c r="C11" s="13" t="s">
        <v>190</v>
      </c>
      <c r="D11" s="12" t="s">
        <v>191</v>
      </c>
      <c r="E11" s="12" t="s">
        <v>192</v>
      </c>
      <c r="F11" s="15" t="s">
        <v>153</v>
      </c>
      <c r="G11" s="15">
        <v>1</v>
      </c>
      <c r="H11" s="15">
        <f>IF(I11&lt;&gt;0, G11-I11, "")</f>
        <v>0</v>
      </c>
      <c r="I11" s="15">
        <v>1</v>
      </c>
      <c r="J11" s="15"/>
      <c r="K11" s="12" t="s">
        <v>287</v>
      </c>
      <c r="L11" s="15" t="s">
        <v>250</v>
      </c>
      <c r="M11" s="15">
        <v>3.5999999999999997E-2</v>
      </c>
      <c r="N11" s="15">
        <v>150</v>
      </c>
      <c r="O11" s="15">
        <f>IF(I11*M11=0, "", I11*M11*(N11/100))</f>
        <v>5.3999999999999992E-2</v>
      </c>
      <c r="P11" s="25"/>
      <c r="Q11" s="25">
        <f>TRUNC(P11*M11*N11/100)</f>
        <v>0</v>
      </c>
      <c r="R11" s="25"/>
      <c r="S11" s="15" t="s">
        <v>299</v>
      </c>
      <c r="T11" s="15"/>
      <c r="AA11" s="2">
        <f>O11</f>
        <v>5.3999999999999992E-2</v>
      </c>
    </row>
    <row r="12" spans="1:27" ht="21.95" customHeight="1">
      <c r="B12" s="13" t="s">
        <v>292</v>
      </c>
      <c r="C12" s="13" t="s">
        <v>248</v>
      </c>
      <c r="D12" s="12" t="s">
        <v>249</v>
      </c>
      <c r="E12" s="12" t="s">
        <v>250</v>
      </c>
      <c r="F12" s="15" t="s">
        <v>251</v>
      </c>
      <c r="G12" s="15">
        <f>IF(H12*I12/100 &lt;1, TRUNC(H12*I12/100, 옵션!$E$13), TRUNC(H12*I12/100, 옵션!$E$13))</f>
        <v>5.3999999999999999E-2</v>
      </c>
      <c r="H12" s="15">
        <f>옵션!$B$13</f>
        <v>100</v>
      </c>
      <c r="I12" s="15">
        <f>SUM(AA11:AA11)</f>
        <v>5.3999999999999992E-2</v>
      </c>
      <c r="J12" s="15"/>
      <c r="K12" s="12"/>
      <c r="L12" s="15"/>
      <c r="M12" s="15"/>
      <c r="N12" s="15"/>
      <c r="O12" s="15" t="str">
        <f>IF(I12*M12=0, "", I12*M12*(N12/100))</f>
        <v/>
      </c>
      <c r="P12" s="25"/>
      <c r="Q12" s="25">
        <f>TRUNC(P12*M12*N12/100)</f>
        <v>0</v>
      </c>
      <c r="R12" s="25"/>
      <c r="S12" s="15"/>
      <c r="T12" s="15"/>
      <c r="Z12" s="2" t="s">
        <v>298</v>
      </c>
      <c r="AA12" s="2">
        <f>SUM(AA11:AA11)</f>
        <v>5.3999999999999992E-2</v>
      </c>
    </row>
    <row r="13" spans="1:27" ht="21.95" customHeight="1">
      <c r="D13" s="12"/>
      <c r="E13" s="12"/>
      <c r="F13" s="15"/>
      <c r="G13" s="15"/>
      <c r="H13" s="15"/>
      <c r="I13" s="15"/>
      <c r="J13" s="15"/>
      <c r="K13" s="12"/>
      <c r="L13" s="15"/>
      <c r="M13" s="15"/>
      <c r="N13" s="15"/>
      <c r="O13" s="15"/>
      <c r="P13" s="25"/>
      <c r="Q13" s="25"/>
      <c r="R13" s="25"/>
      <c r="S13" s="15"/>
      <c r="T13" s="15"/>
    </row>
    <row r="14" spans="1:27" ht="21.95" customHeight="1">
      <c r="D14" s="12"/>
      <c r="E14" s="12"/>
      <c r="F14" s="15"/>
      <c r="G14" s="15"/>
      <c r="H14" s="15"/>
      <c r="I14" s="15"/>
      <c r="J14" s="15"/>
      <c r="K14" s="12"/>
      <c r="L14" s="15"/>
      <c r="M14" s="15"/>
      <c r="N14" s="15"/>
      <c r="O14" s="15"/>
      <c r="P14" s="25"/>
      <c r="Q14" s="25"/>
      <c r="R14" s="25"/>
      <c r="S14" s="15"/>
      <c r="T14" s="15"/>
    </row>
    <row r="15" spans="1:27" ht="21.95" customHeight="1">
      <c r="D15" s="12"/>
      <c r="E15" s="12"/>
      <c r="F15" s="15"/>
      <c r="G15" s="15"/>
      <c r="H15" s="15"/>
      <c r="I15" s="15"/>
      <c r="J15" s="15"/>
      <c r="K15" s="12"/>
      <c r="L15" s="15"/>
      <c r="M15" s="15"/>
      <c r="N15" s="15"/>
      <c r="O15" s="15"/>
      <c r="P15" s="25"/>
      <c r="Q15" s="25"/>
      <c r="R15" s="25"/>
      <c r="S15" s="15"/>
      <c r="T15" s="15"/>
    </row>
    <row r="16" spans="1:27" ht="21.95" customHeight="1">
      <c r="D16" s="12"/>
      <c r="E16" s="12"/>
      <c r="F16" s="15"/>
      <c r="G16" s="15"/>
      <c r="H16" s="15"/>
      <c r="I16" s="15"/>
      <c r="J16" s="15"/>
      <c r="K16" s="12"/>
      <c r="L16" s="15"/>
      <c r="M16" s="15"/>
      <c r="N16" s="15"/>
      <c r="O16" s="15"/>
      <c r="P16" s="25"/>
      <c r="Q16" s="25"/>
      <c r="R16" s="25"/>
      <c r="S16" s="15"/>
      <c r="T16" s="15"/>
    </row>
    <row r="17" spans="4:20" ht="21.95" customHeight="1">
      <c r="D17" s="12"/>
      <c r="E17" s="12"/>
      <c r="F17" s="15"/>
      <c r="G17" s="15"/>
      <c r="H17" s="15"/>
      <c r="I17" s="15"/>
      <c r="J17" s="15"/>
      <c r="K17" s="12"/>
      <c r="L17" s="15"/>
      <c r="M17" s="15"/>
      <c r="N17" s="15"/>
      <c r="O17" s="15"/>
      <c r="P17" s="25"/>
      <c r="Q17" s="25"/>
      <c r="R17" s="25"/>
      <c r="S17" s="15"/>
      <c r="T17" s="15"/>
    </row>
    <row r="18" spans="4:20" ht="21.95" customHeight="1">
      <c r="D18" s="12"/>
      <c r="E18" s="12"/>
      <c r="F18" s="15"/>
      <c r="G18" s="15"/>
      <c r="H18" s="15"/>
      <c r="I18" s="15"/>
      <c r="J18" s="15"/>
      <c r="K18" s="12"/>
      <c r="L18" s="15"/>
      <c r="M18" s="15"/>
      <c r="N18" s="15"/>
      <c r="O18" s="15"/>
      <c r="P18" s="25"/>
      <c r="Q18" s="25"/>
      <c r="R18" s="25"/>
      <c r="S18" s="15"/>
      <c r="T18" s="15"/>
    </row>
    <row r="19" spans="4:20" ht="21.95" customHeight="1">
      <c r="D19" s="12"/>
      <c r="E19" s="12"/>
      <c r="F19" s="15"/>
      <c r="G19" s="15"/>
      <c r="H19" s="15"/>
      <c r="I19" s="15"/>
      <c r="J19" s="15"/>
      <c r="K19" s="12"/>
      <c r="L19" s="15"/>
      <c r="M19" s="15"/>
      <c r="N19" s="15"/>
      <c r="O19" s="15"/>
      <c r="P19" s="25"/>
      <c r="Q19" s="25"/>
      <c r="R19" s="25"/>
      <c r="S19" s="15"/>
      <c r="T19" s="15"/>
    </row>
    <row r="20" spans="4:20" ht="21.95" customHeight="1">
      <c r="D20" s="12"/>
      <c r="E20" s="12"/>
      <c r="F20" s="15"/>
      <c r="G20" s="15"/>
      <c r="H20" s="15"/>
      <c r="I20" s="15"/>
      <c r="J20" s="15"/>
      <c r="K20" s="12"/>
      <c r="L20" s="15"/>
      <c r="M20" s="15"/>
      <c r="N20" s="15"/>
      <c r="O20" s="15"/>
      <c r="P20" s="25"/>
      <c r="Q20" s="25"/>
      <c r="R20" s="25"/>
      <c r="S20" s="15"/>
      <c r="T20" s="15"/>
    </row>
    <row r="21" spans="4:20" ht="21.95" customHeight="1">
      <c r="D21" s="12"/>
      <c r="E21" s="12"/>
      <c r="F21" s="15"/>
      <c r="G21" s="15"/>
      <c r="H21" s="15"/>
      <c r="I21" s="15"/>
      <c r="J21" s="15"/>
      <c r="K21" s="12"/>
      <c r="L21" s="15"/>
      <c r="M21" s="15"/>
      <c r="N21" s="15"/>
      <c r="O21" s="15"/>
      <c r="P21" s="25"/>
      <c r="Q21" s="25"/>
      <c r="R21" s="25"/>
      <c r="S21" s="15"/>
      <c r="T21" s="15"/>
    </row>
    <row r="22" spans="4:20" ht="21.95" customHeight="1">
      <c r="D22" s="12"/>
      <c r="E22" s="12"/>
      <c r="F22" s="15"/>
      <c r="G22" s="15"/>
      <c r="H22" s="15"/>
      <c r="I22" s="15"/>
      <c r="J22" s="15"/>
      <c r="K22" s="12"/>
      <c r="L22" s="15"/>
      <c r="M22" s="15"/>
      <c r="N22" s="15"/>
      <c r="O22" s="15"/>
      <c r="P22" s="25"/>
      <c r="Q22" s="25"/>
      <c r="R22" s="25"/>
      <c r="S22" s="15"/>
      <c r="T22" s="15"/>
    </row>
    <row r="23" spans="4:20" ht="21.95" customHeight="1">
      <c r="D23" s="12"/>
      <c r="E23" s="12"/>
      <c r="F23" s="15"/>
      <c r="G23" s="15"/>
      <c r="H23" s="15"/>
      <c r="I23" s="15"/>
      <c r="J23" s="15"/>
      <c r="K23" s="12"/>
      <c r="L23" s="15"/>
      <c r="M23" s="15"/>
      <c r="N23" s="15"/>
      <c r="O23" s="15"/>
      <c r="P23" s="25"/>
      <c r="Q23" s="25"/>
      <c r="R23" s="25"/>
      <c r="S23" s="15"/>
      <c r="T23" s="15"/>
    </row>
    <row r="24" spans="4:20" ht="21.95" customHeight="1">
      <c r="D24" s="12"/>
      <c r="E24" s="12"/>
      <c r="F24" s="15"/>
      <c r="G24" s="15"/>
      <c r="H24" s="15"/>
      <c r="I24" s="15"/>
      <c r="J24" s="15"/>
      <c r="K24" s="12"/>
      <c r="L24" s="15"/>
      <c r="M24" s="15"/>
      <c r="N24" s="15"/>
      <c r="O24" s="15"/>
      <c r="P24" s="25"/>
      <c r="Q24" s="25"/>
      <c r="R24" s="25"/>
      <c r="S24" s="15"/>
      <c r="T24" s="15"/>
    </row>
    <row r="25" spans="4:20" ht="21.95" customHeight="1">
      <c r="D25" s="12"/>
      <c r="E25" s="12"/>
      <c r="F25" s="15"/>
      <c r="G25" s="15"/>
      <c r="H25" s="15"/>
      <c r="I25" s="15"/>
      <c r="J25" s="15"/>
      <c r="K25" s="12"/>
      <c r="L25" s="15"/>
      <c r="M25" s="15"/>
      <c r="N25" s="15"/>
      <c r="O25" s="15"/>
      <c r="P25" s="25"/>
      <c r="Q25" s="25"/>
      <c r="R25" s="25"/>
      <c r="S25" s="15"/>
      <c r="T25" s="15"/>
    </row>
    <row r="26" spans="4:20" ht="21.95" customHeight="1">
      <c r="D26" s="12"/>
      <c r="E26" s="12"/>
      <c r="F26" s="15"/>
      <c r="G26" s="15"/>
      <c r="H26" s="15"/>
      <c r="I26" s="15"/>
      <c r="J26" s="15"/>
      <c r="K26" s="12"/>
      <c r="L26" s="15"/>
      <c r="M26" s="15"/>
      <c r="N26" s="15"/>
      <c r="O26" s="15"/>
      <c r="P26" s="25"/>
      <c r="Q26" s="25"/>
      <c r="R26" s="25"/>
      <c r="S26" s="15"/>
      <c r="T26" s="15"/>
    </row>
    <row r="27" spans="4:20" ht="21.95" customHeight="1">
      <c r="D27" s="12"/>
      <c r="E27" s="12"/>
      <c r="F27" s="15"/>
      <c r="G27" s="15"/>
      <c r="H27" s="15"/>
      <c r="I27" s="15"/>
      <c r="J27" s="15"/>
      <c r="K27" s="12"/>
      <c r="L27" s="15"/>
      <c r="M27" s="15"/>
      <c r="N27" s="15"/>
      <c r="O27" s="15"/>
      <c r="P27" s="25"/>
      <c r="Q27" s="25"/>
      <c r="R27" s="25"/>
      <c r="S27" s="15"/>
      <c r="T27" s="15"/>
    </row>
    <row r="28" spans="4:20" ht="21.95" customHeight="1">
      <c r="D28" s="12"/>
      <c r="E28" s="12"/>
      <c r="F28" s="15"/>
      <c r="G28" s="15"/>
      <c r="H28" s="15"/>
      <c r="I28" s="15"/>
      <c r="J28" s="15"/>
      <c r="K28" s="12"/>
      <c r="L28" s="15"/>
      <c r="M28" s="15"/>
      <c r="N28" s="15"/>
      <c r="O28" s="15"/>
      <c r="P28" s="25"/>
      <c r="Q28" s="25"/>
      <c r="R28" s="25"/>
      <c r="S28" s="15"/>
      <c r="T28" s="15"/>
    </row>
    <row r="29" spans="4:20" ht="21.95" customHeight="1">
      <c r="D29" s="12"/>
      <c r="E29" s="12"/>
      <c r="F29" s="15"/>
      <c r="G29" s="15"/>
      <c r="H29" s="15"/>
      <c r="I29" s="15"/>
      <c r="J29" s="15"/>
      <c r="K29" s="12"/>
      <c r="L29" s="15"/>
      <c r="M29" s="15"/>
      <c r="N29" s="15"/>
      <c r="O29" s="15"/>
      <c r="P29" s="25"/>
      <c r="Q29" s="25"/>
      <c r="R29" s="25"/>
      <c r="S29" s="15"/>
      <c r="T29" s="15"/>
    </row>
  </sheetData>
  <mergeCells count="16">
    <mergeCell ref="A2:A3"/>
    <mergeCell ref="B2:B3"/>
    <mergeCell ref="E2:E3"/>
    <mergeCell ref="F2:F3"/>
    <mergeCell ref="C2:C3"/>
    <mergeCell ref="D2:D3"/>
    <mergeCell ref="D4:T4"/>
    <mergeCell ref="D7:T7"/>
    <mergeCell ref="D10:T10"/>
    <mergeCell ref="D1:O1"/>
    <mergeCell ref="S2:S3"/>
    <mergeCell ref="K2:K3"/>
    <mergeCell ref="P2:R2"/>
    <mergeCell ref="T2:T3"/>
    <mergeCell ref="L2:O2"/>
    <mergeCell ref="G2:J2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55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6.6640625" style="20" hidden="1" customWidth="1"/>
    <col min="2" max="2" width="8.5546875" style="13" hidden="1" customWidth="1"/>
    <col min="3" max="3" width="16.77734375" style="13" customWidth="1"/>
    <col min="4" max="4" width="24.33203125" style="13" customWidth="1"/>
    <col min="5" max="5" width="25.33203125" style="13" customWidth="1"/>
    <col min="6" max="6" width="4.77734375" style="18" customWidth="1"/>
    <col min="7" max="7" width="11.21875" style="2" customWidth="1"/>
    <col min="8" max="8" width="13.88671875" style="23" customWidth="1"/>
    <col min="9" max="9" width="11.6640625" style="23" customWidth="1"/>
    <col min="10" max="10" width="10" style="23" customWidth="1"/>
    <col min="11" max="11" width="7" style="23" customWidth="1"/>
    <col min="12" max="12" width="14.6640625" style="23" customWidth="1"/>
    <col min="13" max="13" width="12.33203125" style="2" customWidth="1"/>
    <col min="14" max="16384" width="8.88671875" style="2"/>
  </cols>
  <sheetData>
    <row r="1" spans="1:13" ht="21.6" customHeight="1">
      <c r="B1" s="13" t="s">
        <v>289</v>
      </c>
      <c r="C1" s="142" t="s">
        <v>255</v>
      </c>
      <c r="D1" s="142"/>
      <c r="E1" s="142"/>
      <c r="F1" s="142"/>
      <c r="G1" s="142"/>
      <c r="H1" s="142"/>
      <c r="K1" s="141"/>
      <c r="L1" s="141"/>
    </row>
    <row r="2" spans="1:13" s="9" customFormat="1" ht="21.6" customHeight="1">
      <c r="A2" s="14" t="s">
        <v>50</v>
      </c>
      <c r="B2" s="35" t="s">
        <v>53</v>
      </c>
      <c r="C2" s="131" t="s">
        <v>18</v>
      </c>
      <c r="D2" s="131" t="s">
        <v>56</v>
      </c>
      <c r="E2" s="131" t="s">
        <v>57</v>
      </c>
      <c r="F2" s="132" t="s">
        <v>0</v>
      </c>
      <c r="G2" s="132" t="s">
        <v>1</v>
      </c>
      <c r="H2" s="127" t="s">
        <v>27</v>
      </c>
      <c r="I2" s="127" t="s">
        <v>28</v>
      </c>
      <c r="J2" s="127" t="s">
        <v>29</v>
      </c>
      <c r="K2" s="127" t="s">
        <v>30</v>
      </c>
      <c r="L2" s="127" t="s">
        <v>8</v>
      </c>
      <c r="M2" s="132" t="s">
        <v>54</v>
      </c>
    </row>
    <row r="3" spans="1:13" ht="21.6" customHeight="1">
      <c r="C3" s="143"/>
      <c r="D3" s="143"/>
      <c r="E3" s="143"/>
      <c r="F3" s="144"/>
      <c r="G3" s="140"/>
      <c r="H3" s="140"/>
      <c r="I3" s="140"/>
      <c r="J3" s="140"/>
      <c r="K3" s="140"/>
      <c r="L3" s="140"/>
      <c r="M3" s="140"/>
    </row>
    <row r="4" spans="1:13" ht="21.6" customHeight="1">
      <c r="B4" s="13" t="s">
        <v>256</v>
      </c>
      <c r="C4" s="12" t="s">
        <v>133</v>
      </c>
      <c r="D4" s="12" t="s">
        <v>134</v>
      </c>
      <c r="E4" s="12" t="s">
        <v>135</v>
      </c>
      <c r="F4" s="19" t="s">
        <v>136</v>
      </c>
      <c r="G4" s="15">
        <v>94</v>
      </c>
      <c r="H4" s="25">
        <f>ROUNDDOWN('단가조사(전·소)'!G4*옵션!$D$11, 0)</f>
        <v>4012</v>
      </c>
      <c r="I4" s="25"/>
      <c r="J4" s="25"/>
      <c r="K4" s="25"/>
      <c r="L4" s="25">
        <f t="shared" ref="L4:L36" si="0">SUM(H4,I4,J4)</f>
        <v>4012</v>
      </c>
      <c r="M4" s="15"/>
    </row>
    <row r="5" spans="1:13" ht="21.6" customHeight="1">
      <c r="B5" s="13" t="s">
        <v>257</v>
      </c>
      <c r="C5" s="12" t="s">
        <v>140</v>
      </c>
      <c r="D5" s="12" t="s">
        <v>134</v>
      </c>
      <c r="E5" s="12" t="s">
        <v>141</v>
      </c>
      <c r="F5" s="19" t="s">
        <v>136</v>
      </c>
      <c r="G5" s="15">
        <v>48</v>
      </c>
      <c r="H5" s="25">
        <f>ROUNDDOWN('단가조사(전·소)'!G5*옵션!$D$11, 0)</f>
        <v>5134</v>
      </c>
      <c r="I5" s="25"/>
      <c r="J5" s="25"/>
      <c r="K5" s="25"/>
      <c r="L5" s="25">
        <f t="shared" si="0"/>
        <v>5134</v>
      </c>
      <c r="M5" s="15"/>
    </row>
    <row r="6" spans="1:13" ht="21.6" customHeight="1">
      <c r="B6" s="13" t="s">
        <v>258</v>
      </c>
      <c r="C6" s="12" t="s">
        <v>142</v>
      </c>
      <c r="D6" s="12" t="s">
        <v>143</v>
      </c>
      <c r="E6" s="12" t="s">
        <v>144</v>
      </c>
      <c r="F6" s="19" t="s">
        <v>136</v>
      </c>
      <c r="G6" s="15">
        <v>84</v>
      </c>
      <c r="H6" s="25">
        <f>ROUNDDOWN('단가조사(전·소)'!G6*옵션!$D$11, 0)</f>
        <v>170</v>
      </c>
      <c r="I6" s="25"/>
      <c r="J6" s="25"/>
      <c r="K6" s="25"/>
      <c r="L6" s="25">
        <f t="shared" si="0"/>
        <v>170</v>
      </c>
      <c r="M6" s="15"/>
    </row>
    <row r="7" spans="1:13" ht="21.6" customHeight="1">
      <c r="B7" s="13" t="s">
        <v>259</v>
      </c>
      <c r="C7" s="12" t="s">
        <v>148</v>
      </c>
      <c r="D7" s="12" t="s">
        <v>149</v>
      </c>
      <c r="E7" s="12" t="s">
        <v>150</v>
      </c>
      <c r="F7" s="19" t="s">
        <v>136</v>
      </c>
      <c r="G7" s="15">
        <v>184</v>
      </c>
      <c r="H7" s="25">
        <f>ROUNDDOWN('단가조사(전·소)'!G7*옵션!$D$11, 0)</f>
        <v>445</v>
      </c>
      <c r="I7" s="25"/>
      <c r="J7" s="25"/>
      <c r="K7" s="25"/>
      <c r="L7" s="25">
        <f t="shared" si="0"/>
        <v>445</v>
      </c>
      <c r="M7" s="15"/>
    </row>
    <row r="8" spans="1:13" ht="21.6" customHeight="1">
      <c r="B8" s="13" t="s">
        <v>260</v>
      </c>
      <c r="C8" s="12" t="s">
        <v>151</v>
      </c>
      <c r="D8" s="12" t="s">
        <v>149</v>
      </c>
      <c r="E8" s="12" t="s">
        <v>152</v>
      </c>
      <c r="F8" s="19" t="s">
        <v>153</v>
      </c>
      <c r="G8" s="15">
        <v>86</v>
      </c>
      <c r="H8" s="25">
        <f>ROUNDDOWN('단가조사(전·소)'!G8*옵션!$D$11, 0)</f>
        <v>340</v>
      </c>
      <c r="I8" s="25"/>
      <c r="J8" s="25"/>
      <c r="K8" s="25"/>
      <c r="L8" s="25">
        <f t="shared" si="0"/>
        <v>340</v>
      </c>
      <c r="M8" s="15"/>
    </row>
    <row r="9" spans="1:13" ht="21.6" customHeight="1">
      <c r="B9" s="13" t="s">
        <v>261</v>
      </c>
      <c r="C9" s="12" t="s">
        <v>155</v>
      </c>
      <c r="D9" s="12" t="s">
        <v>156</v>
      </c>
      <c r="E9" s="12" t="s">
        <v>157</v>
      </c>
      <c r="F9" s="19" t="s">
        <v>153</v>
      </c>
      <c r="G9" s="15">
        <v>10</v>
      </c>
      <c r="H9" s="25">
        <f>ROUNDDOWN('단가조사(전·소)'!G9*옵션!$D$11, 0)</f>
        <v>3108</v>
      </c>
      <c r="I9" s="25"/>
      <c r="J9" s="25"/>
      <c r="K9" s="25"/>
      <c r="L9" s="25">
        <f t="shared" si="0"/>
        <v>3108</v>
      </c>
      <c r="M9" s="15"/>
    </row>
    <row r="10" spans="1:13" ht="21.6" customHeight="1">
      <c r="B10" s="13" t="s">
        <v>262</v>
      </c>
      <c r="C10" s="12" t="s">
        <v>159</v>
      </c>
      <c r="D10" s="12" t="s">
        <v>156</v>
      </c>
      <c r="E10" s="12" t="s">
        <v>160</v>
      </c>
      <c r="F10" s="19" t="s">
        <v>153</v>
      </c>
      <c r="G10" s="15">
        <v>2</v>
      </c>
      <c r="H10" s="25">
        <f>ROUNDDOWN('단가조사(전·소)'!G10*옵션!$D$11, 0)</f>
        <v>3739</v>
      </c>
      <c r="I10" s="25"/>
      <c r="J10" s="25"/>
      <c r="K10" s="25"/>
      <c r="L10" s="25">
        <f t="shared" si="0"/>
        <v>3739</v>
      </c>
      <c r="M10" s="15"/>
    </row>
    <row r="11" spans="1:13" ht="21.6" customHeight="1">
      <c r="B11" s="13" t="s">
        <v>263</v>
      </c>
      <c r="C11" s="12" t="s">
        <v>161</v>
      </c>
      <c r="D11" s="12" t="s">
        <v>162</v>
      </c>
      <c r="E11" s="12" t="s">
        <v>163</v>
      </c>
      <c r="F11" s="19" t="s">
        <v>153</v>
      </c>
      <c r="G11" s="15">
        <v>25</v>
      </c>
      <c r="H11" s="25">
        <f>ROUNDDOWN('단가조사(전·소)'!G11*옵션!$D$11, 0)</f>
        <v>638</v>
      </c>
      <c r="I11" s="25"/>
      <c r="J11" s="25"/>
      <c r="K11" s="25"/>
      <c r="L11" s="25">
        <f t="shared" si="0"/>
        <v>638</v>
      </c>
      <c r="M11" s="15"/>
    </row>
    <row r="12" spans="1:13" ht="21.6" customHeight="1">
      <c r="B12" s="13" t="s">
        <v>264</v>
      </c>
      <c r="C12" s="12" t="s">
        <v>167</v>
      </c>
      <c r="D12" s="12" t="s">
        <v>168</v>
      </c>
      <c r="E12" s="12" t="s">
        <v>169</v>
      </c>
      <c r="F12" s="19" t="s">
        <v>153</v>
      </c>
      <c r="G12" s="15">
        <v>12</v>
      </c>
      <c r="H12" s="25">
        <f>ROUNDDOWN('단가조사(전·소)'!G12*옵션!$D$11, 0)</f>
        <v>726</v>
      </c>
      <c r="I12" s="25"/>
      <c r="J12" s="25"/>
      <c r="K12" s="25"/>
      <c r="L12" s="25">
        <f t="shared" si="0"/>
        <v>726</v>
      </c>
      <c r="M12" s="15"/>
    </row>
    <row r="13" spans="1:13" ht="21.6" customHeight="1">
      <c r="B13" s="13" t="s">
        <v>265</v>
      </c>
      <c r="C13" s="12" t="s">
        <v>170</v>
      </c>
      <c r="D13" s="12" t="s">
        <v>171</v>
      </c>
      <c r="E13" s="12" t="s">
        <v>172</v>
      </c>
      <c r="F13" s="19" t="s">
        <v>153</v>
      </c>
      <c r="G13" s="15">
        <v>21</v>
      </c>
      <c r="H13" s="25">
        <f>ROUNDDOWN('단가조사(전·소)'!G13*옵션!$D$11, 0)</f>
        <v>218</v>
      </c>
      <c r="I13" s="25"/>
      <c r="J13" s="25"/>
      <c r="K13" s="25"/>
      <c r="L13" s="25">
        <f t="shared" si="0"/>
        <v>218</v>
      </c>
      <c r="M13" s="15"/>
    </row>
    <row r="14" spans="1:13" ht="21.6" customHeight="1">
      <c r="B14" s="13" t="s">
        <v>266</v>
      </c>
      <c r="C14" s="12" t="s">
        <v>173</v>
      </c>
      <c r="D14" s="12" t="s">
        <v>174</v>
      </c>
      <c r="E14" s="12" t="s">
        <v>175</v>
      </c>
      <c r="F14" s="19" t="s">
        <v>153</v>
      </c>
      <c r="G14" s="15">
        <v>1</v>
      </c>
      <c r="H14" s="25">
        <f>ROUNDDOWN('단가조사(전·소)'!G14*옵션!$D$11, 0)</f>
        <v>4760</v>
      </c>
      <c r="I14" s="25"/>
      <c r="J14" s="25"/>
      <c r="K14" s="25"/>
      <c r="L14" s="25">
        <f t="shared" si="0"/>
        <v>4760</v>
      </c>
      <c r="M14" s="15"/>
    </row>
    <row r="15" spans="1:13" ht="21.6" customHeight="1">
      <c r="B15" s="13" t="s">
        <v>267</v>
      </c>
      <c r="C15" s="12" t="s">
        <v>176</v>
      </c>
      <c r="D15" s="12" t="s">
        <v>177</v>
      </c>
      <c r="E15" s="12" t="s">
        <v>178</v>
      </c>
      <c r="F15" s="19" t="s">
        <v>153</v>
      </c>
      <c r="G15" s="15">
        <v>3</v>
      </c>
      <c r="H15" s="25">
        <f>ROUNDDOWN('단가조사(전·소)'!G15*옵션!$D$11, 0)</f>
        <v>8400</v>
      </c>
      <c r="I15" s="25"/>
      <c r="J15" s="25"/>
      <c r="K15" s="25"/>
      <c r="L15" s="25">
        <f t="shared" si="0"/>
        <v>8400</v>
      </c>
      <c r="M15" s="15"/>
    </row>
    <row r="16" spans="1:13" ht="21.6" customHeight="1">
      <c r="B16" s="13" t="s">
        <v>268</v>
      </c>
      <c r="C16" s="12" t="s">
        <v>180</v>
      </c>
      <c r="D16" s="12" t="s">
        <v>181</v>
      </c>
      <c r="E16" s="12" t="s">
        <v>182</v>
      </c>
      <c r="F16" s="19" t="s">
        <v>136</v>
      </c>
      <c r="G16" s="15">
        <v>3.5</v>
      </c>
      <c r="H16" s="25">
        <f>ROUNDDOWN('단가조사(전·소)'!G16*옵션!$D$11, 0)</f>
        <v>13241</v>
      </c>
      <c r="I16" s="25"/>
      <c r="J16" s="25"/>
      <c r="K16" s="25"/>
      <c r="L16" s="25">
        <f t="shared" si="0"/>
        <v>13241</v>
      </c>
      <c r="M16" s="15"/>
    </row>
    <row r="17" spans="2:13" ht="21.6" customHeight="1">
      <c r="B17" s="13" t="s">
        <v>269</v>
      </c>
      <c r="C17" s="12" t="s">
        <v>186</v>
      </c>
      <c r="D17" s="12" t="s">
        <v>156</v>
      </c>
      <c r="E17" s="12" t="s">
        <v>187</v>
      </c>
      <c r="F17" s="19" t="s">
        <v>153</v>
      </c>
      <c r="G17" s="15">
        <v>56</v>
      </c>
      <c r="H17" s="25">
        <f>ROUNDDOWN('단가조사(전·소)'!G17*옵션!$D$11, 0)</f>
        <v>348</v>
      </c>
      <c r="I17" s="25"/>
      <c r="J17" s="25"/>
      <c r="K17" s="25"/>
      <c r="L17" s="25">
        <f t="shared" si="0"/>
        <v>348</v>
      </c>
      <c r="M17" s="15"/>
    </row>
    <row r="18" spans="2:13" ht="21.6" customHeight="1">
      <c r="B18" s="13" t="s">
        <v>270</v>
      </c>
      <c r="C18" s="12" t="s">
        <v>188</v>
      </c>
      <c r="D18" s="12" t="s">
        <v>156</v>
      </c>
      <c r="E18" s="12" t="s">
        <v>189</v>
      </c>
      <c r="F18" s="19" t="s">
        <v>153</v>
      </c>
      <c r="G18" s="15">
        <v>29</v>
      </c>
      <c r="H18" s="25">
        <f>ROUNDDOWN('단가조사(전·소)'!G18*옵션!$D$11, 0)</f>
        <v>370</v>
      </c>
      <c r="I18" s="25"/>
      <c r="J18" s="25"/>
      <c r="K18" s="25"/>
      <c r="L18" s="25">
        <f t="shared" si="0"/>
        <v>370</v>
      </c>
      <c r="M18" s="15"/>
    </row>
    <row r="19" spans="2:13" ht="21.6" customHeight="1">
      <c r="B19" s="13" t="s">
        <v>271</v>
      </c>
      <c r="C19" s="12" t="s">
        <v>190</v>
      </c>
      <c r="D19" s="12" t="s">
        <v>191</v>
      </c>
      <c r="E19" s="12" t="s">
        <v>192</v>
      </c>
      <c r="F19" s="19" t="s">
        <v>153</v>
      </c>
      <c r="G19" s="15">
        <v>85</v>
      </c>
      <c r="H19" s="25">
        <f>ROUNDDOWN('단가조사(전·소)'!G19*옵션!$D$11, 0)</f>
        <v>100</v>
      </c>
      <c r="I19" s="25"/>
      <c r="J19" s="25"/>
      <c r="K19" s="25"/>
      <c r="L19" s="25">
        <f t="shared" si="0"/>
        <v>100</v>
      </c>
      <c r="M19" s="15"/>
    </row>
    <row r="20" spans="2:13" ht="21.6" customHeight="1">
      <c r="B20" s="13" t="s">
        <v>272</v>
      </c>
      <c r="C20" s="12" t="s">
        <v>194</v>
      </c>
      <c r="D20" s="12" t="s">
        <v>195</v>
      </c>
      <c r="E20" s="12" t="s">
        <v>196</v>
      </c>
      <c r="F20" s="19" t="s">
        <v>153</v>
      </c>
      <c r="G20" s="15">
        <v>85</v>
      </c>
      <c r="H20" s="25">
        <f>ROUNDDOWN('단가조사(전·소)'!G20*옵션!$D$11, 0)</f>
        <v>1226</v>
      </c>
      <c r="I20" s="25"/>
      <c r="J20" s="25"/>
      <c r="K20" s="25"/>
      <c r="L20" s="25">
        <f t="shared" si="0"/>
        <v>1226</v>
      </c>
      <c r="M20" s="15"/>
    </row>
    <row r="21" spans="2:13" ht="21.6" customHeight="1">
      <c r="B21" s="13" t="s">
        <v>273</v>
      </c>
      <c r="C21" s="12" t="s">
        <v>198</v>
      </c>
      <c r="D21" s="12" t="s">
        <v>199</v>
      </c>
      <c r="E21" s="12" t="s">
        <v>200</v>
      </c>
      <c r="F21" s="19" t="s">
        <v>136</v>
      </c>
      <c r="G21" s="15">
        <v>759</v>
      </c>
      <c r="H21" s="25">
        <f>ROUNDDOWN('단가조사(전·소)'!G21*옵션!$D$11, 0)</f>
        <v>356</v>
      </c>
      <c r="I21" s="25"/>
      <c r="J21" s="25"/>
      <c r="K21" s="25"/>
      <c r="L21" s="25">
        <f t="shared" si="0"/>
        <v>356</v>
      </c>
      <c r="M21" s="15"/>
    </row>
    <row r="22" spans="2:13" ht="21.6" customHeight="1">
      <c r="B22" s="13" t="s">
        <v>274</v>
      </c>
      <c r="C22" s="12" t="s">
        <v>204</v>
      </c>
      <c r="D22" s="12" t="s">
        <v>199</v>
      </c>
      <c r="E22" s="12" t="s">
        <v>205</v>
      </c>
      <c r="F22" s="19" t="s">
        <v>136</v>
      </c>
      <c r="G22" s="15">
        <v>156</v>
      </c>
      <c r="H22" s="25">
        <f>ROUNDDOWN('단가조사(전·소)'!G22*옵션!$D$11, 0)</f>
        <v>544</v>
      </c>
      <c r="I22" s="25"/>
      <c r="J22" s="25"/>
      <c r="K22" s="25"/>
      <c r="L22" s="25">
        <f t="shared" si="0"/>
        <v>544</v>
      </c>
      <c r="M22" s="15"/>
    </row>
    <row r="23" spans="2:13" ht="21.6" customHeight="1">
      <c r="B23" s="13" t="s">
        <v>275</v>
      </c>
      <c r="C23" s="12" t="s">
        <v>206</v>
      </c>
      <c r="D23" s="12" t="s">
        <v>207</v>
      </c>
      <c r="E23" s="12" t="s">
        <v>208</v>
      </c>
      <c r="F23" s="19" t="s">
        <v>136</v>
      </c>
      <c r="G23" s="15">
        <v>80</v>
      </c>
      <c r="H23" s="25">
        <f>ROUNDDOWN('단가조사(전·소)'!G23*옵션!$D$11, 0)</f>
        <v>2262</v>
      </c>
      <c r="I23" s="25"/>
      <c r="J23" s="25"/>
      <c r="K23" s="25"/>
      <c r="L23" s="25">
        <f t="shared" si="0"/>
        <v>2262</v>
      </c>
      <c r="M23" s="15"/>
    </row>
    <row r="24" spans="2:13" ht="21.6" customHeight="1">
      <c r="B24" s="13" t="s">
        <v>276</v>
      </c>
      <c r="C24" s="12" t="s">
        <v>210</v>
      </c>
      <c r="D24" s="12" t="s">
        <v>207</v>
      </c>
      <c r="E24" s="12" t="s">
        <v>211</v>
      </c>
      <c r="F24" s="19" t="s">
        <v>136</v>
      </c>
      <c r="G24" s="15">
        <v>19</v>
      </c>
      <c r="H24" s="25">
        <f>ROUNDDOWN('단가조사(전·소)'!G24*옵션!$D$11, 0)</f>
        <v>5820</v>
      </c>
      <c r="I24" s="25"/>
      <c r="J24" s="25"/>
      <c r="K24" s="25"/>
      <c r="L24" s="25">
        <f t="shared" si="0"/>
        <v>5820</v>
      </c>
      <c r="M24" s="15"/>
    </row>
    <row r="25" spans="2:13" ht="21.6" customHeight="1">
      <c r="B25" s="13" t="s">
        <v>277</v>
      </c>
      <c r="C25" s="12" t="s">
        <v>212</v>
      </c>
      <c r="D25" s="12" t="s">
        <v>207</v>
      </c>
      <c r="E25" s="12" t="s">
        <v>213</v>
      </c>
      <c r="F25" s="19" t="s">
        <v>136</v>
      </c>
      <c r="G25" s="15">
        <v>54</v>
      </c>
      <c r="H25" s="25">
        <f>ROUNDDOWN('단가조사(전·소)'!G25*옵션!$D$11, 0)</f>
        <v>7164</v>
      </c>
      <c r="I25" s="25"/>
      <c r="J25" s="25"/>
      <c r="K25" s="25"/>
      <c r="L25" s="25">
        <f t="shared" si="0"/>
        <v>7164</v>
      </c>
      <c r="M25" s="15"/>
    </row>
    <row r="26" spans="2:13" ht="21.6" customHeight="1">
      <c r="B26" s="13" t="s">
        <v>278</v>
      </c>
      <c r="C26" s="12" t="s">
        <v>214</v>
      </c>
      <c r="D26" s="12" t="s">
        <v>215</v>
      </c>
      <c r="E26" s="12" t="s">
        <v>216</v>
      </c>
      <c r="F26" s="19" t="s">
        <v>153</v>
      </c>
      <c r="G26" s="15">
        <v>19</v>
      </c>
      <c r="H26" s="25">
        <f>ROUNDDOWN('단가조사(전·소)'!G26*옵션!$D$11, 0)</f>
        <v>4089</v>
      </c>
      <c r="I26" s="25"/>
      <c r="J26" s="25"/>
      <c r="K26" s="25"/>
      <c r="L26" s="25">
        <f t="shared" si="0"/>
        <v>4089</v>
      </c>
      <c r="M26" s="15"/>
    </row>
    <row r="27" spans="2:13" ht="21.6" customHeight="1">
      <c r="B27" s="13" t="s">
        <v>279</v>
      </c>
      <c r="C27" s="12" t="s">
        <v>220</v>
      </c>
      <c r="D27" s="12" t="s">
        <v>215</v>
      </c>
      <c r="E27" s="12" t="s">
        <v>221</v>
      </c>
      <c r="F27" s="19" t="s">
        <v>153</v>
      </c>
      <c r="G27" s="15">
        <v>6</v>
      </c>
      <c r="H27" s="25">
        <f>ROUNDDOWN('단가조사(전·소)'!G27*옵션!$D$11, 0)</f>
        <v>3735</v>
      </c>
      <c r="I27" s="25"/>
      <c r="J27" s="25"/>
      <c r="K27" s="25"/>
      <c r="L27" s="25">
        <f t="shared" si="0"/>
        <v>3735</v>
      </c>
      <c r="M27" s="15"/>
    </row>
    <row r="28" spans="2:13" ht="21.6" customHeight="1">
      <c r="B28" s="13" t="s">
        <v>280</v>
      </c>
      <c r="C28" s="12" t="s">
        <v>222</v>
      </c>
      <c r="D28" s="12" t="s">
        <v>223</v>
      </c>
      <c r="E28" s="12" t="s">
        <v>224</v>
      </c>
      <c r="F28" s="19" t="s">
        <v>153</v>
      </c>
      <c r="G28" s="15">
        <v>9</v>
      </c>
      <c r="H28" s="25">
        <f>ROUNDDOWN('단가조사(전·소)'!G28*옵션!$D$11, 0)</f>
        <v>45690</v>
      </c>
      <c r="I28" s="25"/>
      <c r="J28" s="25"/>
      <c r="K28" s="25"/>
      <c r="L28" s="25">
        <f t="shared" si="0"/>
        <v>45690</v>
      </c>
      <c r="M28" s="15"/>
    </row>
    <row r="29" spans="2:13" ht="21.6" customHeight="1">
      <c r="B29" s="13" t="s">
        <v>281</v>
      </c>
      <c r="C29" s="12" t="s">
        <v>225</v>
      </c>
      <c r="D29" s="12" t="s">
        <v>226</v>
      </c>
      <c r="E29" s="12" t="s">
        <v>227</v>
      </c>
      <c r="F29" s="19" t="s">
        <v>153</v>
      </c>
      <c r="G29" s="15">
        <v>5</v>
      </c>
      <c r="H29" s="25">
        <f>ROUNDDOWN('단가조사(전·소)'!G29*옵션!$D$11, 0)</f>
        <v>5000</v>
      </c>
      <c r="I29" s="25"/>
      <c r="J29" s="25"/>
      <c r="K29" s="25"/>
      <c r="L29" s="25">
        <f t="shared" si="0"/>
        <v>5000</v>
      </c>
      <c r="M29" s="15"/>
    </row>
    <row r="30" spans="2:13" ht="21.6" customHeight="1">
      <c r="B30" s="13" t="s">
        <v>282</v>
      </c>
      <c r="C30" s="12" t="s">
        <v>230</v>
      </c>
      <c r="D30" s="12" t="s">
        <v>231</v>
      </c>
      <c r="E30" s="12"/>
      <c r="F30" s="19" t="s">
        <v>153</v>
      </c>
      <c r="G30" s="15">
        <v>3</v>
      </c>
      <c r="H30" s="25">
        <f>ROUNDDOWN('단가조사(전·소)'!G30*옵션!$D$11, 0)</f>
        <v>29284</v>
      </c>
      <c r="I30" s="25"/>
      <c r="J30" s="25"/>
      <c r="K30" s="25"/>
      <c r="L30" s="25">
        <f t="shared" si="0"/>
        <v>29284</v>
      </c>
      <c r="M30" s="15"/>
    </row>
    <row r="31" spans="2:13" ht="21.6" customHeight="1">
      <c r="B31" s="13" t="s">
        <v>283</v>
      </c>
      <c r="C31" s="12" t="s">
        <v>233</v>
      </c>
      <c r="D31" s="12" t="s">
        <v>234</v>
      </c>
      <c r="E31" s="12" t="s">
        <v>235</v>
      </c>
      <c r="F31" s="19" t="s">
        <v>153</v>
      </c>
      <c r="G31" s="15">
        <v>1</v>
      </c>
      <c r="H31" s="25">
        <f>ROUNDDOWN('단가조사(전·소)'!G31*옵션!$D$11, 0)</f>
        <v>292535</v>
      </c>
      <c r="I31" s="25"/>
      <c r="J31" s="25"/>
      <c r="K31" s="25"/>
      <c r="L31" s="25">
        <f t="shared" si="0"/>
        <v>292535</v>
      </c>
      <c r="M31" s="15"/>
    </row>
    <row r="32" spans="2:13" ht="21.6" customHeight="1">
      <c r="B32" s="13" t="s">
        <v>284</v>
      </c>
      <c r="C32" s="12" t="s">
        <v>236</v>
      </c>
      <c r="D32" s="12" t="s">
        <v>237</v>
      </c>
      <c r="E32" s="12" t="s">
        <v>238</v>
      </c>
      <c r="F32" s="19" t="s">
        <v>153</v>
      </c>
      <c r="G32" s="15">
        <v>170</v>
      </c>
      <c r="H32" s="25">
        <f>ROUNDDOWN('단가조사(전·소)'!G32*옵션!$D$11, 0)</f>
        <v>25</v>
      </c>
      <c r="I32" s="25"/>
      <c r="J32" s="25"/>
      <c r="K32" s="25"/>
      <c r="L32" s="25">
        <f t="shared" si="0"/>
        <v>25</v>
      </c>
      <c r="M32" s="15"/>
    </row>
    <row r="33" spans="2:13" ht="21.6" customHeight="1">
      <c r="B33" s="13" t="s">
        <v>285</v>
      </c>
      <c r="C33" s="12" t="s">
        <v>241</v>
      </c>
      <c r="D33" s="12" t="s">
        <v>242</v>
      </c>
      <c r="E33" s="12" t="s">
        <v>243</v>
      </c>
      <c r="F33" s="19" t="s">
        <v>153</v>
      </c>
      <c r="G33" s="15">
        <v>170</v>
      </c>
      <c r="H33" s="25">
        <f>ROUNDDOWN('단가조사(전·소)'!G33*옵션!$D$11, 0)</f>
        <v>9</v>
      </c>
      <c r="I33" s="25"/>
      <c r="J33" s="25"/>
      <c r="K33" s="25"/>
      <c r="L33" s="25">
        <f t="shared" si="0"/>
        <v>9</v>
      </c>
      <c r="M33" s="15"/>
    </row>
    <row r="34" spans="2:13" ht="21.6" customHeight="1">
      <c r="B34" s="13" t="s">
        <v>286</v>
      </c>
      <c r="C34" s="12" t="s">
        <v>206</v>
      </c>
      <c r="D34" s="12" t="s">
        <v>246</v>
      </c>
      <c r="E34" s="12" t="s">
        <v>247</v>
      </c>
      <c r="F34" s="19" t="s">
        <v>153</v>
      </c>
      <c r="G34" s="15">
        <v>4</v>
      </c>
      <c r="H34" s="25">
        <f>ROUNDDOWN('단가조사(전·소)'!G34*옵션!$D$11, 0)</f>
        <v>2200</v>
      </c>
      <c r="I34" s="25"/>
      <c r="J34" s="25"/>
      <c r="K34" s="25"/>
      <c r="L34" s="25">
        <f t="shared" si="0"/>
        <v>2200</v>
      </c>
      <c r="M34" s="15"/>
    </row>
    <row r="35" spans="2:13" ht="21.6" customHeight="1">
      <c r="B35" s="13" t="s">
        <v>287</v>
      </c>
      <c r="C35" s="12" t="s">
        <v>248</v>
      </c>
      <c r="D35" s="12" t="s">
        <v>249</v>
      </c>
      <c r="E35" s="12" t="s">
        <v>250</v>
      </c>
      <c r="F35" s="19" t="s">
        <v>251</v>
      </c>
      <c r="G35" s="15">
        <v>55.65</v>
      </c>
      <c r="H35" s="25"/>
      <c r="I35" s="25">
        <f>ROUNDDOWN('단가조사(전·소)'!G35, 0)</f>
        <v>273676</v>
      </c>
      <c r="J35" s="25"/>
      <c r="K35" s="25"/>
      <c r="L35" s="25">
        <f t="shared" si="0"/>
        <v>273676</v>
      </c>
      <c r="M35" s="15"/>
    </row>
    <row r="36" spans="2:13" ht="21.6" customHeight="1">
      <c r="B36" s="13" t="s">
        <v>288</v>
      </c>
      <c r="C36" s="12" t="s">
        <v>252</v>
      </c>
      <c r="D36" s="12" t="s">
        <v>249</v>
      </c>
      <c r="E36" s="12" t="s">
        <v>253</v>
      </c>
      <c r="F36" s="19" t="s">
        <v>251</v>
      </c>
      <c r="G36" s="15">
        <v>3</v>
      </c>
      <c r="H36" s="25"/>
      <c r="I36" s="25">
        <f>ROUNDDOWN('단가조사(전·소)'!G36, 0)</f>
        <v>304156</v>
      </c>
      <c r="J36" s="25"/>
      <c r="K36" s="25"/>
      <c r="L36" s="25">
        <f t="shared" si="0"/>
        <v>304156</v>
      </c>
      <c r="M36" s="15"/>
    </row>
    <row r="37" spans="2:13" ht="21.6" customHeight="1">
      <c r="C37" s="12"/>
      <c r="D37" s="12"/>
      <c r="E37" s="12"/>
      <c r="F37" s="19"/>
      <c r="G37" s="15"/>
      <c r="H37" s="25"/>
      <c r="I37" s="25"/>
      <c r="J37" s="25"/>
      <c r="K37" s="25"/>
      <c r="L37" s="25"/>
      <c r="M37" s="15"/>
    </row>
    <row r="38" spans="2:13" ht="21.6" customHeight="1">
      <c r="C38" s="12"/>
      <c r="D38" s="12"/>
      <c r="E38" s="12"/>
      <c r="F38" s="19"/>
      <c r="G38" s="15"/>
      <c r="H38" s="25"/>
      <c r="I38" s="25"/>
      <c r="J38" s="25"/>
      <c r="K38" s="25"/>
      <c r="L38" s="25"/>
      <c r="M38" s="15"/>
    </row>
    <row r="39" spans="2:13" ht="21.6" customHeight="1">
      <c r="C39" s="12"/>
      <c r="D39" s="12"/>
      <c r="E39" s="12"/>
      <c r="F39" s="19"/>
      <c r="G39" s="15"/>
      <c r="H39" s="25"/>
      <c r="I39" s="25"/>
      <c r="J39" s="25"/>
      <c r="K39" s="25"/>
      <c r="L39" s="25"/>
      <c r="M39" s="15"/>
    </row>
    <row r="40" spans="2:13" ht="21.6" customHeight="1">
      <c r="C40" s="12"/>
      <c r="D40" s="12"/>
      <c r="E40" s="12"/>
      <c r="F40" s="19"/>
      <c r="G40" s="15"/>
      <c r="H40" s="25"/>
      <c r="I40" s="25"/>
      <c r="J40" s="25"/>
      <c r="K40" s="25"/>
      <c r="L40" s="25"/>
      <c r="M40" s="15"/>
    </row>
    <row r="41" spans="2:13" ht="21.6" customHeight="1">
      <c r="C41" s="12"/>
      <c r="D41" s="12"/>
      <c r="E41" s="12"/>
      <c r="F41" s="19"/>
      <c r="G41" s="15"/>
      <c r="H41" s="25"/>
      <c r="I41" s="25"/>
      <c r="J41" s="25"/>
      <c r="K41" s="25"/>
      <c r="L41" s="25"/>
      <c r="M41" s="15"/>
    </row>
    <row r="42" spans="2:13" ht="21.6" customHeight="1">
      <c r="C42" s="12"/>
      <c r="D42" s="12"/>
      <c r="E42" s="12"/>
      <c r="F42" s="19"/>
      <c r="G42" s="15"/>
      <c r="H42" s="25"/>
      <c r="I42" s="25"/>
      <c r="J42" s="25"/>
      <c r="K42" s="25"/>
      <c r="L42" s="25"/>
      <c r="M42" s="15"/>
    </row>
    <row r="43" spans="2:13" ht="21.6" customHeight="1">
      <c r="C43" s="12"/>
      <c r="D43" s="12"/>
      <c r="E43" s="12"/>
      <c r="F43" s="19"/>
      <c r="G43" s="15"/>
      <c r="H43" s="25"/>
      <c r="I43" s="25"/>
      <c r="J43" s="25"/>
      <c r="K43" s="25"/>
      <c r="L43" s="25"/>
      <c r="M43" s="15"/>
    </row>
    <row r="44" spans="2:13" ht="21.6" customHeight="1">
      <c r="C44" s="12"/>
      <c r="D44" s="12"/>
      <c r="E44" s="12"/>
      <c r="F44" s="19"/>
      <c r="G44" s="15"/>
      <c r="H44" s="25"/>
      <c r="I44" s="25"/>
      <c r="J44" s="25"/>
      <c r="K44" s="25"/>
      <c r="L44" s="25"/>
      <c r="M44" s="15"/>
    </row>
    <row r="45" spans="2:13" ht="21.6" customHeight="1">
      <c r="C45" s="12"/>
      <c r="D45" s="12"/>
      <c r="E45" s="12"/>
      <c r="F45" s="19"/>
      <c r="G45" s="15"/>
      <c r="H45" s="25"/>
      <c r="I45" s="25"/>
      <c r="J45" s="25"/>
      <c r="K45" s="25"/>
      <c r="L45" s="25"/>
      <c r="M45" s="15"/>
    </row>
    <row r="46" spans="2:13" ht="21.6" customHeight="1">
      <c r="C46" s="12"/>
      <c r="D46" s="12"/>
      <c r="E46" s="12"/>
      <c r="F46" s="19"/>
      <c r="G46" s="15"/>
      <c r="H46" s="25"/>
      <c r="I46" s="25"/>
      <c r="J46" s="25"/>
      <c r="K46" s="25"/>
      <c r="L46" s="25"/>
      <c r="M46" s="15"/>
    </row>
    <row r="47" spans="2:13" ht="21.6" customHeight="1">
      <c r="C47" s="12"/>
      <c r="D47" s="12"/>
      <c r="E47" s="12"/>
      <c r="F47" s="19"/>
      <c r="G47" s="15"/>
      <c r="H47" s="25"/>
      <c r="I47" s="25"/>
      <c r="J47" s="25"/>
      <c r="K47" s="25"/>
      <c r="L47" s="25"/>
      <c r="M47" s="15"/>
    </row>
    <row r="48" spans="2:13" ht="21.6" customHeight="1">
      <c r="C48" s="12"/>
      <c r="D48" s="12"/>
      <c r="E48" s="12"/>
      <c r="F48" s="19"/>
      <c r="G48" s="15"/>
      <c r="H48" s="25"/>
      <c r="I48" s="25"/>
      <c r="J48" s="25"/>
      <c r="K48" s="25"/>
      <c r="L48" s="25"/>
      <c r="M48" s="15"/>
    </row>
    <row r="49" spans="3:13" ht="21.6" customHeight="1">
      <c r="C49" s="12"/>
      <c r="D49" s="12"/>
      <c r="E49" s="12"/>
      <c r="F49" s="19"/>
      <c r="G49" s="15"/>
      <c r="H49" s="25"/>
      <c r="I49" s="25"/>
      <c r="J49" s="25"/>
      <c r="K49" s="25"/>
      <c r="L49" s="25"/>
      <c r="M49" s="15"/>
    </row>
    <row r="50" spans="3:13" ht="21.6" customHeight="1">
      <c r="C50" s="12"/>
      <c r="D50" s="12"/>
      <c r="E50" s="12"/>
      <c r="F50" s="19"/>
      <c r="G50" s="15"/>
      <c r="H50" s="25"/>
      <c r="I50" s="25"/>
      <c r="J50" s="25"/>
      <c r="K50" s="25"/>
      <c r="L50" s="25"/>
      <c r="M50" s="15"/>
    </row>
    <row r="51" spans="3:13" ht="21.6" customHeight="1">
      <c r="C51" s="12"/>
      <c r="D51" s="12"/>
      <c r="E51" s="12"/>
      <c r="F51" s="19"/>
      <c r="G51" s="15"/>
      <c r="H51" s="25"/>
      <c r="I51" s="25"/>
      <c r="J51" s="25"/>
      <c r="K51" s="25"/>
      <c r="L51" s="25"/>
      <c r="M51" s="15"/>
    </row>
    <row r="52" spans="3:13" ht="21.6" customHeight="1">
      <c r="C52" s="12"/>
      <c r="D52" s="12"/>
      <c r="E52" s="12"/>
      <c r="F52" s="19"/>
      <c r="G52" s="15"/>
      <c r="H52" s="25"/>
      <c r="I52" s="25"/>
      <c r="J52" s="25"/>
      <c r="K52" s="25"/>
      <c r="L52" s="25"/>
      <c r="M52" s="15"/>
    </row>
    <row r="53" spans="3:13" ht="21.6" customHeight="1">
      <c r="C53" s="12"/>
      <c r="D53" s="12"/>
      <c r="E53" s="12"/>
      <c r="F53" s="19"/>
      <c r="G53" s="15"/>
      <c r="H53" s="25"/>
      <c r="I53" s="25"/>
      <c r="J53" s="25"/>
      <c r="K53" s="25"/>
      <c r="L53" s="25"/>
      <c r="M53" s="15"/>
    </row>
    <row r="54" spans="3:13" ht="21.6" customHeight="1">
      <c r="C54" s="12"/>
      <c r="D54" s="12"/>
      <c r="E54" s="12"/>
      <c r="F54" s="19"/>
      <c r="G54" s="15"/>
      <c r="H54" s="25"/>
      <c r="I54" s="25"/>
      <c r="J54" s="25"/>
      <c r="K54" s="25"/>
      <c r="L54" s="25"/>
      <c r="M54" s="15"/>
    </row>
    <row r="55" spans="3:13" ht="21.6" customHeight="1">
      <c r="C55" s="12"/>
      <c r="D55" s="12"/>
      <c r="E55" s="12"/>
      <c r="F55" s="19"/>
      <c r="G55" s="15"/>
      <c r="H55" s="25"/>
      <c r="I55" s="25"/>
      <c r="J55" s="25"/>
      <c r="K55" s="25"/>
      <c r="L55" s="25"/>
      <c r="M55" s="15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63"/>
  <sheetViews>
    <sheetView topLeftCell="D1" workbookViewId="0">
      <pane ySplit="3" topLeftCell="A4" activePane="bottomLeft" state="frozen"/>
      <selection activeCell="D1" sqref="D1"/>
      <selection pane="bottomLeft" activeCell="D4" sqref="D4"/>
    </sheetView>
  </sheetViews>
  <sheetFormatPr defaultRowHeight="18.95" customHeight="1"/>
  <cols>
    <col min="1" max="1" width="6.21875" style="13" hidden="1" customWidth="1"/>
    <col min="2" max="2" width="10.33203125" style="13" hidden="1" customWidth="1"/>
    <col min="3" max="3" width="15.44140625" style="13" hidden="1" customWidth="1"/>
    <col min="4" max="5" width="22.77734375" style="13" customWidth="1"/>
    <col min="6" max="6" width="4.5546875" style="8" customWidth="1"/>
    <col min="7" max="7" width="11.109375" style="23" customWidth="1"/>
    <col min="8" max="8" width="9.88671875" style="22" customWidth="1"/>
    <col min="9" max="9" width="11.21875" style="1" hidden="1" customWidth="1"/>
    <col min="10" max="10" width="9.88671875" style="22" customWidth="1"/>
    <col min="11" max="11" width="5.44140625" style="7" customWidth="1"/>
    <col min="12" max="12" width="9.88671875" style="22" customWidth="1"/>
    <col min="13" max="13" width="5.44140625" style="7" customWidth="1"/>
    <col min="14" max="14" width="9.88671875" style="22" customWidth="1"/>
    <col min="15" max="15" width="5.44140625" style="7" customWidth="1"/>
    <col min="16" max="16" width="9.88671875" style="22" customWidth="1"/>
    <col min="17" max="17" width="5.44140625" style="7" customWidth="1"/>
    <col min="18" max="18" width="3" style="22" hidden="1" customWidth="1"/>
    <col min="19" max="19" width="4.88671875" style="7" hidden="1" customWidth="1"/>
    <col min="20" max="20" width="10.77734375" style="13" customWidth="1"/>
    <col min="21" max="16384" width="8.88671875" style="2"/>
  </cols>
  <sheetData>
    <row r="1" spans="1:20" ht="18.95" customHeight="1">
      <c r="B1" s="13" t="s">
        <v>254</v>
      </c>
      <c r="D1" s="147" t="s">
        <v>132</v>
      </c>
      <c r="E1" s="135"/>
      <c r="F1" s="135"/>
      <c r="G1" s="135"/>
      <c r="H1" s="135"/>
      <c r="I1" s="135"/>
      <c r="J1" s="135"/>
      <c r="K1" s="135"/>
      <c r="L1" s="145" t="s">
        <v>2</v>
      </c>
      <c r="M1" s="146"/>
      <c r="N1" s="146"/>
      <c r="O1" s="146"/>
      <c r="P1" s="146"/>
      <c r="Q1" s="2"/>
      <c r="R1" s="42"/>
      <c r="S1" s="2"/>
    </row>
    <row r="2" spans="1:20" ht="18.95" customHeight="1">
      <c r="A2" s="130" t="s">
        <v>49</v>
      </c>
      <c r="B2" s="130" t="s">
        <v>24</v>
      </c>
      <c r="C2" s="130" t="s">
        <v>20</v>
      </c>
      <c r="D2" s="131" t="s">
        <v>56</v>
      </c>
      <c r="E2" s="131" t="s">
        <v>57</v>
      </c>
      <c r="F2" s="131" t="s">
        <v>21</v>
      </c>
      <c r="G2" s="127" t="s">
        <v>58</v>
      </c>
      <c r="H2" s="39" t="s">
        <v>124</v>
      </c>
      <c r="I2" s="39"/>
      <c r="J2" s="131" t="s">
        <v>120</v>
      </c>
      <c r="K2" s="131"/>
      <c r="L2" s="131" t="s">
        <v>22</v>
      </c>
      <c r="M2" s="131"/>
      <c r="N2" s="131" t="s">
        <v>131</v>
      </c>
      <c r="O2" s="131"/>
      <c r="P2" s="131" t="s">
        <v>121</v>
      </c>
      <c r="Q2" s="131"/>
      <c r="R2" s="131" t="s">
        <v>122</v>
      </c>
      <c r="S2" s="131"/>
      <c r="T2" s="131" t="s">
        <v>84</v>
      </c>
    </row>
    <row r="3" spans="1:20" ht="18.95" customHeight="1">
      <c r="A3" s="130"/>
      <c r="B3" s="130"/>
      <c r="C3" s="130"/>
      <c r="D3" s="131"/>
      <c r="E3" s="131"/>
      <c r="F3" s="131"/>
      <c r="G3" s="127"/>
      <c r="H3" s="41" t="s">
        <v>23</v>
      </c>
      <c r="I3" s="39" t="s">
        <v>18</v>
      </c>
      <c r="J3" s="41" t="s">
        <v>23</v>
      </c>
      <c r="K3" s="39" t="s">
        <v>59</v>
      </c>
      <c r="L3" s="41" t="s">
        <v>23</v>
      </c>
      <c r="M3" s="39" t="s">
        <v>60</v>
      </c>
      <c r="N3" s="41" t="s">
        <v>85</v>
      </c>
      <c r="O3" s="39" t="s">
        <v>60</v>
      </c>
      <c r="P3" s="41" t="s">
        <v>85</v>
      </c>
      <c r="Q3" s="39" t="s">
        <v>60</v>
      </c>
      <c r="R3" s="41" t="s">
        <v>85</v>
      </c>
      <c r="S3" s="39" t="s">
        <v>60</v>
      </c>
      <c r="T3" s="131"/>
    </row>
    <row r="4" spans="1:20" ht="18.95" customHeight="1">
      <c r="C4" s="13" t="s">
        <v>133</v>
      </c>
      <c r="D4" s="37" t="s">
        <v>134</v>
      </c>
      <c r="E4" s="37" t="s">
        <v>135</v>
      </c>
      <c r="F4" s="10" t="s">
        <v>136</v>
      </c>
      <c r="G4" s="25">
        <v>4012</v>
      </c>
      <c r="H4" s="21">
        <v>4012</v>
      </c>
      <c r="I4" s="3"/>
      <c r="J4" s="21">
        <v>4720</v>
      </c>
      <c r="K4" s="11" t="s">
        <v>137</v>
      </c>
      <c r="L4" s="21">
        <v>5709</v>
      </c>
      <c r="M4" s="11" t="s">
        <v>138</v>
      </c>
      <c r="N4" s="21">
        <v>5500</v>
      </c>
      <c r="O4" s="11" t="s">
        <v>139</v>
      </c>
      <c r="P4" s="21"/>
      <c r="Q4" s="11"/>
      <c r="R4" s="21"/>
      <c r="S4" s="11"/>
      <c r="T4" s="12"/>
    </row>
    <row r="5" spans="1:20" ht="18.95" customHeight="1">
      <c r="C5" s="13" t="s">
        <v>140</v>
      </c>
      <c r="D5" s="37" t="s">
        <v>134</v>
      </c>
      <c r="E5" s="37" t="s">
        <v>141</v>
      </c>
      <c r="F5" s="10" t="s">
        <v>136</v>
      </c>
      <c r="G5" s="25">
        <v>5134</v>
      </c>
      <c r="H5" s="21">
        <v>5134</v>
      </c>
      <c r="I5" s="3"/>
      <c r="J5" s="21">
        <v>6040</v>
      </c>
      <c r="K5" s="11" t="s">
        <v>137</v>
      </c>
      <c r="L5" s="21">
        <v>7306</v>
      </c>
      <c r="M5" s="11" t="s">
        <v>138</v>
      </c>
      <c r="N5" s="21">
        <v>6900</v>
      </c>
      <c r="O5" s="11" t="s">
        <v>139</v>
      </c>
      <c r="P5" s="21"/>
      <c r="Q5" s="11"/>
      <c r="R5" s="21"/>
      <c r="S5" s="11"/>
      <c r="T5" s="12"/>
    </row>
    <row r="6" spans="1:20" ht="18.95" customHeight="1">
      <c r="C6" s="13" t="s">
        <v>142</v>
      </c>
      <c r="D6" s="37" t="s">
        <v>143</v>
      </c>
      <c r="E6" s="37" t="s">
        <v>144</v>
      </c>
      <c r="F6" s="10" t="s">
        <v>136</v>
      </c>
      <c r="G6" s="25">
        <v>170</v>
      </c>
      <c r="H6" s="21">
        <v>170</v>
      </c>
      <c r="I6" s="3"/>
      <c r="J6" s="21">
        <v>360</v>
      </c>
      <c r="K6" s="11" t="s">
        <v>145</v>
      </c>
      <c r="L6" s="21">
        <v>275</v>
      </c>
      <c r="M6" s="11" t="s">
        <v>146</v>
      </c>
      <c r="N6" s="21">
        <v>200</v>
      </c>
      <c r="O6" s="11" t="s">
        <v>147</v>
      </c>
      <c r="P6" s="21"/>
      <c r="Q6" s="11"/>
      <c r="R6" s="21"/>
      <c r="S6" s="11"/>
      <c r="T6" s="12"/>
    </row>
    <row r="7" spans="1:20" ht="18.95" customHeight="1">
      <c r="C7" s="13" t="s">
        <v>148</v>
      </c>
      <c r="D7" s="37" t="s">
        <v>149</v>
      </c>
      <c r="E7" s="37" t="s">
        <v>150</v>
      </c>
      <c r="F7" s="10" t="s">
        <v>136</v>
      </c>
      <c r="G7" s="25">
        <v>445</v>
      </c>
      <c r="H7" s="21">
        <v>445</v>
      </c>
      <c r="I7" s="3"/>
      <c r="J7" s="21">
        <v>1200</v>
      </c>
      <c r="K7" s="11"/>
      <c r="L7" s="21"/>
      <c r="M7" s="11"/>
      <c r="N7" s="21"/>
      <c r="O7" s="11"/>
      <c r="P7" s="21"/>
      <c r="Q7" s="11"/>
      <c r="R7" s="21"/>
      <c r="S7" s="11"/>
      <c r="T7" s="12"/>
    </row>
    <row r="8" spans="1:20" ht="18.95" customHeight="1">
      <c r="C8" s="13" t="s">
        <v>151</v>
      </c>
      <c r="D8" s="37" t="s">
        <v>149</v>
      </c>
      <c r="E8" s="37" t="s">
        <v>152</v>
      </c>
      <c r="F8" s="10" t="s">
        <v>153</v>
      </c>
      <c r="G8" s="25">
        <v>340</v>
      </c>
      <c r="H8" s="21">
        <v>407</v>
      </c>
      <c r="I8" s="3"/>
      <c r="J8" s="21">
        <v>990</v>
      </c>
      <c r="K8" s="11"/>
      <c r="L8" s="21">
        <v>520</v>
      </c>
      <c r="M8" s="11" t="s">
        <v>154</v>
      </c>
      <c r="N8" s="21">
        <v>340</v>
      </c>
      <c r="O8" s="11" t="s">
        <v>139</v>
      </c>
      <c r="P8" s="21"/>
      <c r="Q8" s="11"/>
      <c r="R8" s="21"/>
      <c r="S8" s="11"/>
      <c r="T8" s="12"/>
    </row>
    <row r="9" spans="1:20" ht="18.95" customHeight="1">
      <c r="C9" s="13" t="s">
        <v>155</v>
      </c>
      <c r="D9" s="37" t="s">
        <v>156</v>
      </c>
      <c r="E9" s="37" t="s">
        <v>157</v>
      </c>
      <c r="F9" s="10" t="s">
        <v>153</v>
      </c>
      <c r="G9" s="25">
        <v>3108</v>
      </c>
      <c r="H9" s="21">
        <v>3108</v>
      </c>
      <c r="I9" s="3"/>
      <c r="J9" s="21">
        <v>3500</v>
      </c>
      <c r="K9" s="11" t="s">
        <v>137</v>
      </c>
      <c r="L9" s="21">
        <v>4031</v>
      </c>
      <c r="M9" s="11" t="s">
        <v>158</v>
      </c>
      <c r="N9" s="21">
        <v>4500</v>
      </c>
      <c r="O9" s="11" t="s">
        <v>139</v>
      </c>
      <c r="P9" s="21"/>
      <c r="Q9" s="11"/>
      <c r="R9" s="21"/>
      <c r="S9" s="11"/>
      <c r="T9" s="12"/>
    </row>
    <row r="10" spans="1:20" ht="18.95" customHeight="1">
      <c r="C10" s="13" t="s">
        <v>159</v>
      </c>
      <c r="D10" s="37" t="s">
        <v>156</v>
      </c>
      <c r="E10" s="37" t="s">
        <v>160</v>
      </c>
      <c r="F10" s="10" t="s">
        <v>153</v>
      </c>
      <c r="G10" s="25">
        <v>3739</v>
      </c>
      <c r="H10" s="21">
        <v>3739</v>
      </c>
      <c r="I10" s="3"/>
      <c r="J10" s="21">
        <v>4930</v>
      </c>
      <c r="K10" s="11" t="s">
        <v>137</v>
      </c>
      <c r="L10" s="21">
        <v>5412</v>
      </c>
      <c r="M10" s="11" t="s">
        <v>158</v>
      </c>
      <c r="N10" s="21">
        <v>5400</v>
      </c>
      <c r="O10" s="11" t="s">
        <v>139</v>
      </c>
      <c r="P10" s="21"/>
      <c r="Q10" s="11"/>
      <c r="R10" s="21"/>
      <c r="S10" s="11"/>
      <c r="T10" s="12"/>
    </row>
    <row r="11" spans="1:20" ht="18.95" customHeight="1">
      <c r="C11" s="13" t="s">
        <v>161</v>
      </c>
      <c r="D11" s="37" t="s">
        <v>162</v>
      </c>
      <c r="E11" s="37" t="s">
        <v>163</v>
      </c>
      <c r="F11" s="10" t="s">
        <v>153</v>
      </c>
      <c r="G11" s="25">
        <v>638</v>
      </c>
      <c r="H11" s="21">
        <v>638</v>
      </c>
      <c r="I11" s="3"/>
      <c r="J11" s="21">
        <v>800</v>
      </c>
      <c r="K11" s="11" t="s">
        <v>164</v>
      </c>
      <c r="L11" s="21">
        <v>845</v>
      </c>
      <c r="M11" s="11" t="s">
        <v>165</v>
      </c>
      <c r="N11" s="21">
        <v>790</v>
      </c>
      <c r="O11" s="11" t="s">
        <v>166</v>
      </c>
      <c r="P11" s="21"/>
      <c r="Q11" s="11"/>
      <c r="R11" s="21"/>
      <c r="S11" s="11"/>
      <c r="T11" s="12"/>
    </row>
    <row r="12" spans="1:20" ht="18.95" customHeight="1">
      <c r="C12" s="13" t="s">
        <v>167</v>
      </c>
      <c r="D12" s="37" t="s">
        <v>168</v>
      </c>
      <c r="E12" s="37" t="s">
        <v>169</v>
      </c>
      <c r="F12" s="10" t="s">
        <v>153</v>
      </c>
      <c r="G12" s="25">
        <v>726</v>
      </c>
      <c r="H12" s="21">
        <v>839</v>
      </c>
      <c r="I12" s="3"/>
      <c r="J12" s="21">
        <v>1000</v>
      </c>
      <c r="K12" s="11" t="s">
        <v>164</v>
      </c>
      <c r="L12" s="21">
        <v>726</v>
      </c>
      <c r="M12" s="11" t="s">
        <v>165</v>
      </c>
      <c r="N12" s="21">
        <v>920</v>
      </c>
      <c r="O12" s="11" t="s">
        <v>166</v>
      </c>
      <c r="P12" s="21"/>
      <c r="Q12" s="11"/>
      <c r="R12" s="21"/>
      <c r="S12" s="11"/>
      <c r="T12" s="12"/>
    </row>
    <row r="13" spans="1:20" ht="18.95" customHeight="1">
      <c r="C13" s="13" t="s">
        <v>170</v>
      </c>
      <c r="D13" s="37" t="s">
        <v>171</v>
      </c>
      <c r="E13" s="37" t="s">
        <v>172</v>
      </c>
      <c r="F13" s="10" t="s">
        <v>153</v>
      </c>
      <c r="G13" s="25">
        <v>218</v>
      </c>
      <c r="H13" s="21">
        <v>218</v>
      </c>
      <c r="I13" s="3"/>
      <c r="J13" s="21">
        <v>400</v>
      </c>
      <c r="K13" s="11" t="s">
        <v>164</v>
      </c>
      <c r="L13" s="21">
        <v>343</v>
      </c>
      <c r="M13" s="11" t="s">
        <v>165</v>
      </c>
      <c r="N13" s="21">
        <v>290</v>
      </c>
      <c r="O13" s="11" t="s">
        <v>166</v>
      </c>
      <c r="P13" s="21"/>
      <c r="Q13" s="11"/>
      <c r="R13" s="21"/>
      <c r="S13" s="11"/>
      <c r="T13" s="12"/>
    </row>
    <row r="14" spans="1:20" ht="18.95" customHeight="1">
      <c r="C14" s="13" t="s">
        <v>173</v>
      </c>
      <c r="D14" s="37" t="s">
        <v>174</v>
      </c>
      <c r="E14" s="37" t="s">
        <v>175</v>
      </c>
      <c r="F14" s="10" t="s">
        <v>153</v>
      </c>
      <c r="G14" s="25">
        <v>4760</v>
      </c>
      <c r="H14" s="21">
        <v>4760</v>
      </c>
      <c r="I14" s="3"/>
      <c r="J14" s="21">
        <v>13750</v>
      </c>
      <c r="K14" s="11" t="s">
        <v>164</v>
      </c>
      <c r="L14" s="21">
        <v>5600</v>
      </c>
      <c r="M14" s="11" t="s">
        <v>165</v>
      </c>
      <c r="N14" s="21">
        <v>6600</v>
      </c>
      <c r="O14" s="11" t="s">
        <v>166</v>
      </c>
      <c r="P14" s="21"/>
      <c r="Q14" s="11"/>
      <c r="R14" s="21"/>
      <c r="S14" s="11"/>
      <c r="T14" s="12"/>
    </row>
    <row r="15" spans="1:20" ht="18.95" customHeight="1">
      <c r="C15" s="13" t="s">
        <v>176</v>
      </c>
      <c r="D15" s="37" t="s">
        <v>177</v>
      </c>
      <c r="E15" s="37" t="s">
        <v>178</v>
      </c>
      <c r="F15" s="10" t="s">
        <v>153</v>
      </c>
      <c r="G15" s="25">
        <v>8400</v>
      </c>
      <c r="H15" s="21"/>
      <c r="I15" s="3"/>
      <c r="J15" s="21">
        <v>8400</v>
      </c>
      <c r="K15" s="11"/>
      <c r="L15" s="21"/>
      <c r="M15" s="11"/>
      <c r="N15" s="21">
        <v>15750</v>
      </c>
      <c r="O15" s="11" t="s">
        <v>179</v>
      </c>
      <c r="P15" s="21"/>
      <c r="Q15" s="11"/>
      <c r="R15" s="21"/>
      <c r="S15" s="11"/>
      <c r="T15" s="12"/>
    </row>
    <row r="16" spans="1:20" ht="18.95" customHeight="1">
      <c r="C16" s="13" t="s">
        <v>180</v>
      </c>
      <c r="D16" s="37" t="s">
        <v>181</v>
      </c>
      <c r="E16" s="37" t="s">
        <v>182</v>
      </c>
      <c r="F16" s="10" t="s">
        <v>136</v>
      </c>
      <c r="G16" s="25">
        <v>13241</v>
      </c>
      <c r="H16" s="21">
        <v>13241</v>
      </c>
      <c r="I16" s="3"/>
      <c r="J16" s="21">
        <v>20000</v>
      </c>
      <c r="K16" s="11" t="s">
        <v>183</v>
      </c>
      <c r="L16" s="21">
        <v>30000</v>
      </c>
      <c r="M16" s="11" t="s">
        <v>184</v>
      </c>
      <c r="N16" s="21">
        <v>18900</v>
      </c>
      <c r="O16" s="11" t="s">
        <v>185</v>
      </c>
      <c r="P16" s="21"/>
      <c r="Q16" s="11"/>
      <c r="R16" s="21"/>
      <c r="S16" s="11"/>
      <c r="T16" s="12"/>
    </row>
    <row r="17" spans="3:20" ht="18.95" customHeight="1">
      <c r="C17" s="13" t="s">
        <v>186</v>
      </c>
      <c r="D17" s="37" t="s">
        <v>156</v>
      </c>
      <c r="E17" s="37" t="s">
        <v>187</v>
      </c>
      <c r="F17" s="10" t="s">
        <v>153</v>
      </c>
      <c r="G17" s="25">
        <v>348</v>
      </c>
      <c r="H17" s="21">
        <v>348</v>
      </c>
      <c r="I17" s="3"/>
      <c r="J17" s="21">
        <v>410</v>
      </c>
      <c r="K17" s="11" t="s">
        <v>137</v>
      </c>
      <c r="L17" s="21">
        <v>782</v>
      </c>
      <c r="M17" s="11" t="s">
        <v>158</v>
      </c>
      <c r="N17" s="21">
        <v>680</v>
      </c>
      <c r="O17" s="11" t="s">
        <v>139</v>
      </c>
      <c r="P17" s="21"/>
      <c r="Q17" s="11"/>
      <c r="R17" s="21"/>
      <c r="S17" s="11"/>
      <c r="T17" s="12"/>
    </row>
    <row r="18" spans="3:20" ht="18.95" customHeight="1">
      <c r="C18" s="13" t="s">
        <v>188</v>
      </c>
      <c r="D18" s="37" t="s">
        <v>156</v>
      </c>
      <c r="E18" s="37" t="s">
        <v>189</v>
      </c>
      <c r="F18" s="10" t="s">
        <v>153</v>
      </c>
      <c r="G18" s="25">
        <v>370</v>
      </c>
      <c r="H18" s="21">
        <v>370</v>
      </c>
      <c r="I18" s="3"/>
      <c r="J18" s="21">
        <v>420</v>
      </c>
      <c r="K18" s="11" t="s">
        <v>137</v>
      </c>
      <c r="L18" s="21">
        <v>828</v>
      </c>
      <c r="M18" s="11" t="s">
        <v>158</v>
      </c>
      <c r="N18" s="21">
        <v>720</v>
      </c>
      <c r="O18" s="11" t="s">
        <v>139</v>
      </c>
      <c r="P18" s="21"/>
      <c r="Q18" s="11"/>
      <c r="R18" s="21"/>
      <c r="S18" s="11"/>
      <c r="T18" s="12"/>
    </row>
    <row r="19" spans="3:20" ht="18.95" customHeight="1">
      <c r="C19" s="13" t="s">
        <v>190</v>
      </c>
      <c r="D19" s="37" t="s">
        <v>191</v>
      </c>
      <c r="E19" s="37" t="s">
        <v>192</v>
      </c>
      <c r="F19" s="10" t="s">
        <v>153</v>
      </c>
      <c r="G19" s="25">
        <v>100</v>
      </c>
      <c r="H19" s="21">
        <v>100</v>
      </c>
      <c r="I19" s="3"/>
      <c r="J19" s="21"/>
      <c r="K19" s="11"/>
      <c r="L19" s="21"/>
      <c r="M19" s="11"/>
      <c r="N19" s="21">
        <v>120</v>
      </c>
      <c r="O19" s="11" t="s">
        <v>193</v>
      </c>
      <c r="P19" s="21"/>
      <c r="Q19" s="11"/>
      <c r="R19" s="21"/>
      <c r="S19" s="11"/>
      <c r="T19" s="12"/>
    </row>
    <row r="20" spans="3:20" ht="18.95" customHeight="1">
      <c r="C20" s="13" t="s">
        <v>194</v>
      </c>
      <c r="D20" s="37" t="s">
        <v>195</v>
      </c>
      <c r="E20" s="37" t="s">
        <v>196</v>
      </c>
      <c r="F20" s="10" t="s">
        <v>153</v>
      </c>
      <c r="G20" s="25">
        <v>1226</v>
      </c>
      <c r="H20" s="21"/>
      <c r="I20" s="3"/>
      <c r="J20" s="21"/>
      <c r="K20" s="11"/>
      <c r="L20" s="21">
        <v>1226</v>
      </c>
      <c r="M20" s="11" t="s">
        <v>197</v>
      </c>
      <c r="N20" s="21"/>
      <c r="O20" s="11"/>
      <c r="P20" s="21"/>
      <c r="Q20" s="11"/>
      <c r="R20" s="21"/>
      <c r="S20" s="11"/>
      <c r="T20" s="12"/>
    </row>
    <row r="21" spans="3:20" ht="18.95" customHeight="1">
      <c r="C21" s="13" t="s">
        <v>198</v>
      </c>
      <c r="D21" s="37" t="s">
        <v>199</v>
      </c>
      <c r="E21" s="37" t="s">
        <v>200</v>
      </c>
      <c r="F21" s="10" t="s">
        <v>136</v>
      </c>
      <c r="G21" s="25">
        <v>356</v>
      </c>
      <c r="H21" s="21">
        <v>356</v>
      </c>
      <c r="I21" s="3"/>
      <c r="J21" s="21">
        <v>456</v>
      </c>
      <c r="K21" s="11" t="s">
        <v>201</v>
      </c>
      <c r="L21" s="21">
        <v>587</v>
      </c>
      <c r="M21" s="11" t="s">
        <v>202</v>
      </c>
      <c r="N21" s="21">
        <v>441</v>
      </c>
      <c r="O21" s="11" t="s">
        <v>203</v>
      </c>
      <c r="P21" s="21"/>
      <c r="Q21" s="11"/>
      <c r="R21" s="21"/>
      <c r="S21" s="11"/>
      <c r="T21" s="12"/>
    </row>
    <row r="22" spans="3:20" ht="18.95" customHeight="1">
      <c r="C22" s="13" t="s">
        <v>204</v>
      </c>
      <c r="D22" s="37" t="s">
        <v>199</v>
      </c>
      <c r="E22" s="37" t="s">
        <v>205</v>
      </c>
      <c r="F22" s="10" t="s">
        <v>136</v>
      </c>
      <c r="G22" s="25">
        <v>544</v>
      </c>
      <c r="H22" s="21">
        <v>544</v>
      </c>
      <c r="I22" s="3"/>
      <c r="J22" s="21">
        <v>693</v>
      </c>
      <c r="K22" s="11" t="s">
        <v>201</v>
      </c>
      <c r="L22" s="21">
        <v>966</v>
      </c>
      <c r="M22" s="11" t="s">
        <v>202</v>
      </c>
      <c r="N22" s="21">
        <v>641</v>
      </c>
      <c r="O22" s="11" t="s">
        <v>203</v>
      </c>
      <c r="P22" s="21"/>
      <c r="Q22" s="11"/>
      <c r="R22" s="21"/>
      <c r="S22" s="11"/>
      <c r="T22" s="12"/>
    </row>
    <row r="23" spans="3:20" ht="18.95" customHeight="1">
      <c r="C23" s="13" t="s">
        <v>206</v>
      </c>
      <c r="D23" s="37" t="s">
        <v>207</v>
      </c>
      <c r="E23" s="37" t="s">
        <v>208</v>
      </c>
      <c r="F23" s="10" t="s">
        <v>136</v>
      </c>
      <c r="G23" s="25">
        <v>2262</v>
      </c>
      <c r="H23" s="21"/>
      <c r="I23" s="3"/>
      <c r="J23" s="21"/>
      <c r="K23" s="11"/>
      <c r="L23" s="21"/>
      <c r="M23" s="11"/>
      <c r="N23" s="21"/>
      <c r="O23" s="11"/>
      <c r="P23" s="21">
        <v>2262</v>
      </c>
      <c r="Q23" s="11" t="s">
        <v>209</v>
      </c>
      <c r="R23" s="21"/>
      <c r="S23" s="11"/>
      <c r="T23" s="12"/>
    </row>
    <row r="24" spans="3:20" ht="18.95" customHeight="1">
      <c r="C24" s="13" t="s">
        <v>210</v>
      </c>
      <c r="D24" s="37" t="s">
        <v>207</v>
      </c>
      <c r="E24" s="37" t="s">
        <v>211</v>
      </c>
      <c r="F24" s="10" t="s">
        <v>136</v>
      </c>
      <c r="G24" s="25">
        <v>5820</v>
      </c>
      <c r="H24" s="21"/>
      <c r="I24" s="3"/>
      <c r="J24" s="21"/>
      <c r="K24" s="11"/>
      <c r="L24" s="21"/>
      <c r="M24" s="11"/>
      <c r="N24" s="21"/>
      <c r="O24" s="11"/>
      <c r="P24" s="21">
        <v>5820</v>
      </c>
      <c r="Q24" s="11" t="s">
        <v>209</v>
      </c>
      <c r="R24" s="21"/>
      <c r="S24" s="11"/>
      <c r="T24" s="12"/>
    </row>
    <row r="25" spans="3:20" ht="18.95" customHeight="1">
      <c r="C25" s="13" t="s">
        <v>212</v>
      </c>
      <c r="D25" s="37" t="s">
        <v>207</v>
      </c>
      <c r="E25" s="37" t="s">
        <v>213</v>
      </c>
      <c r="F25" s="10" t="s">
        <v>136</v>
      </c>
      <c r="G25" s="25">
        <v>7164</v>
      </c>
      <c r="H25" s="21"/>
      <c r="I25" s="3"/>
      <c r="J25" s="21"/>
      <c r="K25" s="11"/>
      <c r="L25" s="21"/>
      <c r="M25" s="11"/>
      <c r="N25" s="21"/>
      <c r="O25" s="11"/>
      <c r="P25" s="21">
        <v>7164</v>
      </c>
      <c r="Q25" s="11" t="s">
        <v>209</v>
      </c>
      <c r="R25" s="21"/>
      <c r="S25" s="11"/>
      <c r="T25" s="12"/>
    </row>
    <row r="26" spans="3:20" ht="18.95" customHeight="1">
      <c r="C26" s="13" t="s">
        <v>214</v>
      </c>
      <c r="D26" s="37" t="s">
        <v>215</v>
      </c>
      <c r="E26" s="37" t="s">
        <v>216</v>
      </c>
      <c r="F26" s="10" t="s">
        <v>153</v>
      </c>
      <c r="G26" s="25">
        <v>4089</v>
      </c>
      <c r="H26" s="21">
        <v>4089</v>
      </c>
      <c r="I26" s="3"/>
      <c r="J26" s="21">
        <v>5000</v>
      </c>
      <c r="K26" s="11" t="s">
        <v>217</v>
      </c>
      <c r="L26" s="21">
        <v>5000</v>
      </c>
      <c r="M26" s="11" t="s">
        <v>218</v>
      </c>
      <c r="N26" s="21">
        <v>5000</v>
      </c>
      <c r="O26" s="11" t="s">
        <v>219</v>
      </c>
      <c r="P26" s="21"/>
      <c r="Q26" s="11"/>
      <c r="R26" s="21"/>
      <c r="S26" s="11"/>
      <c r="T26" s="12"/>
    </row>
    <row r="27" spans="3:20" ht="18.95" customHeight="1">
      <c r="C27" s="13" t="s">
        <v>220</v>
      </c>
      <c r="D27" s="37" t="s">
        <v>215</v>
      </c>
      <c r="E27" s="37" t="s">
        <v>221</v>
      </c>
      <c r="F27" s="10" t="s">
        <v>153</v>
      </c>
      <c r="G27" s="25">
        <v>3735</v>
      </c>
      <c r="H27" s="21">
        <v>3735</v>
      </c>
      <c r="I27" s="3"/>
      <c r="J27" s="21">
        <v>5000</v>
      </c>
      <c r="K27" s="11" t="s">
        <v>217</v>
      </c>
      <c r="L27" s="21">
        <v>5000</v>
      </c>
      <c r="M27" s="11" t="s">
        <v>218</v>
      </c>
      <c r="N27" s="21">
        <v>5000</v>
      </c>
      <c r="O27" s="11" t="s">
        <v>219</v>
      </c>
      <c r="P27" s="21"/>
      <c r="Q27" s="11"/>
      <c r="R27" s="21"/>
      <c r="S27" s="11"/>
      <c r="T27" s="12"/>
    </row>
    <row r="28" spans="3:20" ht="18.95" customHeight="1">
      <c r="C28" s="13" t="s">
        <v>222</v>
      </c>
      <c r="D28" s="37" t="s">
        <v>223</v>
      </c>
      <c r="E28" s="37" t="s">
        <v>224</v>
      </c>
      <c r="F28" s="10" t="s">
        <v>153</v>
      </c>
      <c r="G28" s="25">
        <v>45690</v>
      </c>
      <c r="H28" s="21">
        <v>45690</v>
      </c>
      <c r="I28" s="3"/>
      <c r="J28" s="21">
        <v>125000</v>
      </c>
      <c r="K28" s="11" t="s">
        <v>217</v>
      </c>
      <c r="L28" s="21">
        <v>100000</v>
      </c>
      <c r="M28" s="11" t="s">
        <v>218</v>
      </c>
      <c r="N28" s="21">
        <v>100000</v>
      </c>
      <c r="O28" s="11" t="s">
        <v>219</v>
      </c>
      <c r="P28" s="21"/>
      <c r="Q28" s="11"/>
      <c r="R28" s="21"/>
      <c r="S28" s="11"/>
      <c r="T28" s="12"/>
    </row>
    <row r="29" spans="3:20" ht="18.95" customHeight="1">
      <c r="C29" s="13" t="s">
        <v>225</v>
      </c>
      <c r="D29" s="37" t="s">
        <v>226</v>
      </c>
      <c r="E29" s="37" t="s">
        <v>227</v>
      </c>
      <c r="F29" s="10" t="s">
        <v>153</v>
      </c>
      <c r="G29" s="25">
        <v>5000</v>
      </c>
      <c r="H29" s="21"/>
      <c r="I29" s="3"/>
      <c r="J29" s="21">
        <v>5000</v>
      </c>
      <c r="K29" s="11" t="s">
        <v>217</v>
      </c>
      <c r="L29" s="21">
        <v>65000</v>
      </c>
      <c r="M29" s="11" t="s">
        <v>228</v>
      </c>
      <c r="N29" s="21">
        <v>73500</v>
      </c>
      <c r="O29" s="11" t="s">
        <v>229</v>
      </c>
      <c r="P29" s="21"/>
      <c r="Q29" s="11"/>
      <c r="R29" s="21"/>
      <c r="S29" s="11"/>
      <c r="T29" s="12"/>
    </row>
    <row r="30" spans="3:20" ht="18.95" customHeight="1">
      <c r="C30" s="13" t="s">
        <v>230</v>
      </c>
      <c r="D30" s="37" t="s">
        <v>231</v>
      </c>
      <c r="E30" s="37"/>
      <c r="F30" s="10" t="s">
        <v>153</v>
      </c>
      <c r="G30" s="25">
        <v>29284</v>
      </c>
      <c r="H30" s="21">
        <v>29284</v>
      </c>
      <c r="I30" s="3"/>
      <c r="J30" s="21">
        <v>40000</v>
      </c>
      <c r="K30" s="11" t="s">
        <v>217</v>
      </c>
      <c r="L30" s="21">
        <v>60000</v>
      </c>
      <c r="M30" s="11" t="s">
        <v>232</v>
      </c>
      <c r="N30" s="21">
        <v>40000</v>
      </c>
      <c r="O30" s="11" t="s">
        <v>219</v>
      </c>
      <c r="P30" s="21"/>
      <c r="Q30" s="11"/>
      <c r="R30" s="21"/>
      <c r="S30" s="11"/>
      <c r="T30" s="12"/>
    </row>
    <row r="31" spans="3:20" ht="18.95" customHeight="1">
      <c r="C31" s="13" t="s">
        <v>233</v>
      </c>
      <c r="D31" s="37" t="s">
        <v>234</v>
      </c>
      <c r="E31" s="37" t="s">
        <v>235</v>
      </c>
      <c r="F31" s="10" t="s">
        <v>153</v>
      </c>
      <c r="G31" s="25">
        <v>292535</v>
      </c>
      <c r="H31" s="21">
        <v>292535</v>
      </c>
      <c r="I31" s="3"/>
      <c r="J31" s="21"/>
      <c r="K31" s="11"/>
      <c r="L31" s="21"/>
      <c r="M31" s="11"/>
      <c r="N31" s="21">
        <v>500000</v>
      </c>
      <c r="O31" s="11" t="s">
        <v>219</v>
      </c>
      <c r="P31" s="21"/>
      <c r="Q31" s="11"/>
      <c r="R31" s="21"/>
      <c r="S31" s="11"/>
      <c r="T31" s="12"/>
    </row>
    <row r="32" spans="3:20" ht="18.95" customHeight="1">
      <c r="C32" s="13" t="s">
        <v>236</v>
      </c>
      <c r="D32" s="37" t="s">
        <v>237</v>
      </c>
      <c r="E32" s="37" t="s">
        <v>238</v>
      </c>
      <c r="F32" s="10" t="s">
        <v>153</v>
      </c>
      <c r="G32" s="25">
        <v>25</v>
      </c>
      <c r="H32" s="21"/>
      <c r="I32" s="3"/>
      <c r="J32" s="21"/>
      <c r="K32" s="11"/>
      <c r="L32" s="21">
        <v>29</v>
      </c>
      <c r="M32" s="11" t="s">
        <v>239</v>
      </c>
      <c r="N32" s="21">
        <v>25</v>
      </c>
      <c r="O32" s="11" t="s">
        <v>240</v>
      </c>
      <c r="P32" s="21"/>
      <c r="Q32" s="11"/>
      <c r="R32" s="21"/>
      <c r="S32" s="11"/>
      <c r="T32" s="12"/>
    </row>
    <row r="33" spans="3:20" ht="18.95" customHeight="1">
      <c r="C33" s="13" t="s">
        <v>241</v>
      </c>
      <c r="D33" s="37" t="s">
        <v>242</v>
      </c>
      <c r="E33" s="37" t="s">
        <v>243</v>
      </c>
      <c r="F33" s="10" t="s">
        <v>153</v>
      </c>
      <c r="G33" s="25">
        <v>9</v>
      </c>
      <c r="H33" s="21"/>
      <c r="I33" s="3"/>
      <c r="J33" s="21"/>
      <c r="K33" s="11"/>
      <c r="L33" s="21">
        <v>9</v>
      </c>
      <c r="M33" s="11" t="s">
        <v>244</v>
      </c>
      <c r="N33" s="21">
        <v>9</v>
      </c>
      <c r="O33" s="11" t="s">
        <v>245</v>
      </c>
      <c r="P33" s="21"/>
      <c r="Q33" s="11"/>
      <c r="R33" s="21"/>
      <c r="S33" s="11"/>
      <c r="T33" s="12"/>
    </row>
    <row r="34" spans="3:20" ht="18.95" customHeight="1">
      <c r="C34" s="13" t="s">
        <v>206</v>
      </c>
      <c r="D34" s="37" t="s">
        <v>246</v>
      </c>
      <c r="E34" s="37" t="s">
        <v>247</v>
      </c>
      <c r="F34" s="10" t="s">
        <v>153</v>
      </c>
      <c r="G34" s="25">
        <v>2200</v>
      </c>
      <c r="H34" s="21"/>
      <c r="I34" s="3"/>
      <c r="J34" s="21"/>
      <c r="K34" s="11"/>
      <c r="L34" s="21"/>
      <c r="M34" s="11"/>
      <c r="N34" s="21"/>
      <c r="O34" s="11"/>
      <c r="P34" s="21">
        <v>2200</v>
      </c>
      <c r="Q34" s="11" t="s">
        <v>154</v>
      </c>
      <c r="R34" s="21"/>
      <c r="S34" s="11"/>
      <c r="T34" s="12"/>
    </row>
    <row r="35" spans="3:20" ht="18.95" customHeight="1">
      <c r="C35" s="13" t="s">
        <v>248</v>
      </c>
      <c r="D35" s="37" t="s">
        <v>249</v>
      </c>
      <c r="E35" s="37" t="s">
        <v>250</v>
      </c>
      <c r="F35" s="10" t="s">
        <v>251</v>
      </c>
      <c r="G35" s="25">
        <v>273676</v>
      </c>
      <c r="H35" s="21"/>
      <c r="I35" s="3"/>
      <c r="J35" s="21"/>
      <c r="K35" s="11"/>
      <c r="L35" s="21"/>
      <c r="M35" s="11"/>
      <c r="N35" s="21"/>
      <c r="O35" s="11"/>
      <c r="P35" s="21"/>
      <c r="Q35" s="11"/>
      <c r="R35" s="21"/>
      <c r="S35" s="11"/>
      <c r="T35" s="12"/>
    </row>
    <row r="36" spans="3:20" ht="18.95" customHeight="1">
      <c r="C36" s="13" t="s">
        <v>252</v>
      </c>
      <c r="D36" s="37" t="s">
        <v>249</v>
      </c>
      <c r="E36" s="37" t="s">
        <v>253</v>
      </c>
      <c r="F36" s="10" t="s">
        <v>251</v>
      </c>
      <c r="G36" s="25">
        <v>304156</v>
      </c>
      <c r="H36" s="21"/>
      <c r="I36" s="3"/>
      <c r="J36" s="21"/>
      <c r="K36" s="11"/>
      <c r="L36" s="21"/>
      <c r="M36" s="11"/>
      <c r="N36" s="21"/>
      <c r="O36" s="11"/>
      <c r="P36" s="21"/>
      <c r="Q36" s="11"/>
      <c r="R36" s="21"/>
      <c r="S36" s="11"/>
      <c r="T36" s="12"/>
    </row>
    <row r="37" spans="3:20" ht="18.95" customHeight="1">
      <c r="D37" s="37"/>
      <c r="E37" s="37"/>
      <c r="F37" s="10"/>
      <c r="G37" s="25"/>
      <c r="H37" s="21"/>
      <c r="I37" s="3"/>
      <c r="J37" s="21"/>
      <c r="K37" s="11"/>
      <c r="L37" s="21"/>
      <c r="M37" s="11"/>
      <c r="N37" s="21"/>
      <c r="O37" s="11"/>
      <c r="P37" s="21"/>
      <c r="Q37" s="11"/>
      <c r="R37" s="21"/>
      <c r="S37" s="11"/>
      <c r="T37" s="12"/>
    </row>
    <row r="38" spans="3:20" ht="18.95" customHeight="1">
      <c r="D38" s="37"/>
      <c r="E38" s="37"/>
      <c r="F38" s="10"/>
      <c r="G38" s="25"/>
      <c r="H38" s="21"/>
      <c r="I38" s="3"/>
      <c r="J38" s="21"/>
      <c r="K38" s="11"/>
      <c r="L38" s="21"/>
      <c r="M38" s="11"/>
      <c r="N38" s="21"/>
      <c r="O38" s="11"/>
      <c r="P38" s="21"/>
      <c r="Q38" s="11"/>
      <c r="R38" s="21"/>
      <c r="S38" s="11"/>
      <c r="T38" s="12"/>
    </row>
    <row r="39" spans="3:20" ht="18.95" customHeight="1">
      <c r="D39" s="37"/>
      <c r="E39" s="37"/>
      <c r="F39" s="10"/>
      <c r="G39" s="25"/>
      <c r="H39" s="21"/>
      <c r="I39" s="3"/>
      <c r="J39" s="21"/>
      <c r="K39" s="11"/>
      <c r="L39" s="21"/>
      <c r="M39" s="11"/>
      <c r="N39" s="21"/>
      <c r="O39" s="11"/>
      <c r="P39" s="21"/>
      <c r="Q39" s="11"/>
      <c r="R39" s="21"/>
      <c r="S39" s="11"/>
      <c r="T39" s="12"/>
    </row>
    <row r="40" spans="3:20" ht="18.95" customHeight="1">
      <c r="D40" s="37"/>
      <c r="E40" s="37"/>
      <c r="F40" s="10"/>
      <c r="G40" s="25"/>
      <c r="H40" s="21"/>
      <c r="I40" s="3"/>
      <c r="J40" s="21"/>
      <c r="K40" s="11"/>
      <c r="L40" s="21"/>
      <c r="M40" s="11"/>
      <c r="N40" s="21"/>
      <c r="O40" s="11"/>
      <c r="P40" s="21"/>
      <c r="Q40" s="11"/>
      <c r="R40" s="21"/>
      <c r="S40" s="11"/>
      <c r="T40" s="12"/>
    </row>
    <row r="41" spans="3:20" ht="18.95" customHeight="1">
      <c r="D41" s="37"/>
      <c r="E41" s="37"/>
      <c r="F41" s="10"/>
      <c r="G41" s="25"/>
      <c r="H41" s="21"/>
      <c r="I41" s="3"/>
      <c r="J41" s="21"/>
      <c r="K41" s="11"/>
      <c r="L41" s="21"/>
      <c r="M41" s="11"/>
      <c r="N41" s="21"/>
      <c r="O41" s="11"/>
      <c r="P41" s="21"/>
      <c r="Q41" s="11"/>
      <c r="R41" s="21"/>
      <c r="S41" s="11"/>
      <c r="T41" s="12"/>
    </row>
    <row r="42" spans="3:20" ht="18.95" customHeight="1">
      <c r="D42" s="37"/>
      <c r="E42" s="37"/>
      <c r="F42" s="10"/>
      <c r="G42" s="25"/>
      <c r="H42" s="21"/>
      <c r="I42" s="3"/>
      <c r="J42" s="21"/>
      <c r="K42" s="11"/>
      <c r="L42" s="21"/>
      <c r="M42" s="11"/>
      <c r="N42" s="21"/>
      <c r="O42" s="11"/>
      <c r="P42" s="21"/>
      <c r="Q42" s="11"/>
      <c r="R42" s="21"/>
      <c r="S42" s="11"/>
      <c r="T42" s="12"/>
    </row>
    <row r="43" spans="3:20" ht="18.95" customHeight="1">
      <c r="D43" s="37"/>
      <c r="E43" s="37"/>
      <c r="F43" s="10"/>
      <c r="G43" s="25"/>
      <c r="H43" s="21"/>
      <c r="I43" s="3"/>
      <c r="J43" s="21"/>
      <c r="K43" s="11"/>
      <c r="L43" s="21"/>
      <c r="M43" s="11"/>
      <c r="N43" s="21"/>
      <c r="O43" s="11"/>
      <c r="P43" s="21"/>
      <c r="Q43" s="11"/>
      <c r="R43" s="21"/>
      <c r="S43" s="11"/>
      <c r="T43" s="12"/>
    </row>
    <row r="44" spans="3:20" ht="18.95" customHeight="1">
      <c r="D44" s="37"/>
      <c r="E44" s="37"/>
      <c r="F44" s="10"/>
      <c r="G44" s="25"/>
      <c r="H44" s="21"/>
      <c r="I44" s="3"/>
      <c r="J44" s="21"/>
      <c r="K44" s="11"/>
      <c r="L44" s="21"/>
      <c r="M44" s="11"/>
      <c r="N44" s="21"/>
      <c r="O44" s="11"/>
      <c r="P44" s="21"/>
      <c r="Q44" s="11"/>
      <c r="R44" s="21"/>
      <c r="S44" s="11"/>
      <c r="T44" s="12"/>
    </row>
    <row r="45" spans="3:20" ht="18.95" customHeight="1">
      <c r="D45" s="37"/>
      <c r="E45" s="37"/>
      <c r="F45" s="10"/>
      <c r="G45" s="25"/>
      <c r="H45" s="21"/>
      <c r="I45" s="3"/>
      <c r="J45" s="21"/>
      <c r="K45" s="11"/>
      <c r="L45" s="21"/>
      <c r="M45" s="11"/>
      <c r="N45" s="21"/>
      <c r="O45" s="11"/>
      <c r="P45" s="21"/>
      <c r="Q45" s="11"/>
      <c r="R45" s="21"/>
      <c r="S45" s="11"/>
      <c r="T45" s="12"/>
    </row>
    <row r="46" spans="3:20" ht="18.95" customHeight="1">
      <c r="D46" s="37"/>
      <c r="E46" s="37"/>
      <c r="F46" s="10"/>
      <c r="G46" s="25"/>
      <c r="H46" s="21"/>
      <c r="I46" s="3"/>
      <c r="J46" s="21"/>
      <c r="K46" s="11"/>
      <c r="L46" s="21"/>
      <c r="M46" s="11"/>
      <c r="N46" s="21"/>
      <c r="O46" s="11"/>
      <c r="P46" s="21"/>
      <c r="Q46" s="11"/>
      <c r="R46" s="21"/>
      <c r="S46" s="11"/>
      <c r="T46" s="12"/>
    </row>
    <row r="47" spans="3:20" ht="18.95" customHeight="1">
      <c r="D47" s="37"/>
      <c r="E47" s="37"/>
      <c r="F47" s="10"/>
      <c r="G47" s="25"/>
      <c r="H47" s="21"/>
      <c r="I47" s="3"/>
      <c r="J47" s="21"/>
      <c r="K47" s="11"/>
      <c r="L47" s="21"/>
      <c r="M47" s="11"/>
      <c r="N47" s="21"/>
      <c r="O47" s="11"/>
      <c r="P47" s="21"/>
      <c r="Q47" s="11"/>
      <c r="R47" s="21"/>
      <c r="S47" s="11"/>
      <c r="T47" s="12"/>
    </row>
    <row r="48" spans="3:20" ht="18.95" customHeight="1">
      <c r="D48" s="37"/>
      <c r="E48" s="37"/>
      <c r="F48" s="10"/>
      <c r="G48" s="25"/>
      <c r="H48" s="21"/>
      <c r="I48" s="3"/>
      <c r="J48" s="21"/>
      <c r="K48" s="11"/>
      <c r="L48" s="21"/>
      <c r="M48" s="11"/>
      <c r="N48" s="21"/>
      <c r="O48" s="11"/>
      <c r="P48" s="21"/>
      <c r="Q48" s="11"/>
      <c r="R48" s="21"/>
      <c r="S48" s="11"/>
      <c r="T48" s="12"/>
    </row>
    <row r="49" spans="4:20" ht="18.95" customHeight="1">
      <c r="D49" s="37"/>
      <c r="E49" s="37"/>
      <c r="F49" s="10"/>
      <c r="G49" s="25"/>
      <c r="H49" s="21"/>
      <c r="I49" s="3"/>
      <c r="J49" s="21"/>
      <c r="K49" s="11"/>
      <c r="L49" s="21"/>
      <c r="M49" s="11"/>
      <c r="N49" s="21"/>
      <c r="O49" s="11"/>
      <c r="P49" s="21"/>
      <c r="Q49" s="11"/>
      <c r="R49" s="21"/>
      <c r="S49" s="11"/>
      <c r="T49" s="12"/>
    </row>
    <row r="50" spans="4:20" ht="18.95" customHeight="1">
      <c r="D50" s="37"/>
      <c r="E50" s="37"/>
      <c r="F50" s="10"/>
      <c r="G50" s="25"/>
      <c r="H50" s="21"/>
      <c r="I50" s="3"/>
      <c r="J50" s="21"/>
      <c r="K50" s="11"/>
      <c r="L50" s="21"/>
      <c r="M50" s="11"/>
      <c r="N50" s="21"/>
      <c r="O50" s="11"/>
      <c r="P50" s="21"/>
      <c r="Q50" s="11"/>
      <c r="R50" s="21"/>
      <c r="S50" s="11"/>
      <c r="T50" s="12"/>
    </row>
    <row r="51" spans="4:20" ht="18.95" customHeight="1">
      <c r="D51" s="37"/>
      <c r="E51" s="37"/>
      <c r="F51" s="10"/>
      <c r="G51" s="25"/>
      <c r="H51" s="21"/>
      <c r="I51" s="3"/>
      <c r="J51" s="21"/>
      <c r="K51" s="11"/>
      <c r="L51" s="21"/>
      <c r="M51" s="11"/>
      <c r="N51" s="21"/>
      <c r="O51" s="11"/>
      <c r="P51" s="21"/>
      <c r="Q51" s="11"/>
      <c r="R51" s="21"/>
      <c r="S51" s="11"/>
      <c r="T51" s="12"/>
    </row>
    <row r="52" spans="4:20" ht="18.95" customHeight="1">
      <c r="D52" s="37"/>
      <c r="E52" s="37"/>
      <c r="F52" s="10"/>
      <c r="G52" s="25"/>
      <c r="H52" s="21"/>
      <c r="I52" s="3"/>
      <c r="J52" s="21"/>
      <c r="K52" s="11"/>
      <c r="L52" s="21"/>
      <c r="M52" s="11"/>
      <c r="N52" s="21"/>
      <c r="O52" s="11"/>
      <c r="P52" s="21"/>
      <c r="Q52" s="11"/>
      <c r="R52" s="21"/>
      <c r="S52" s="11"/>
      <c r="T52" s="12"/>
    </row>
    <row r="53" spans="4:20" ht="18.95" customHeight="1">
      <c r="D53" s="37"/>
      <c r="E53" s="37"/>
      <c r="F53" s="10"/>
      <c r="G53" s="25"/>
      <c r="H53" s="21"/>
      <c r="I53" s="3"/>
      <c r="J53" s="21"/>
      <c r="K53" s="11"/>
      <c r="L53" s="21"/>
      <c r="M53" s="11"/>
      <c r="N53" s="21"/>
      <c r="O53" s="11"/>
      <c r="P53" s="21"/>
      <c r="Q53" s="11"/>
      <c r="R53" s="21"/>
      <c r="S53" s="11"/>
      <c r="T53" s="12"/>
    </row>
    <row r="54" spans="4:20" ht="18.95" customHeight="1">
      <c r="D54" s="37"/>
      <c r="E54" s="37"/>
      <c r="F54" s="10"/>
      <c r="G54" s="25"/>
      <c r="H54" s="21"/>
      <c r="I54" s="3"/>
      <c r="J54" s="21"/>
      <c r="K54" s="11"/>
      <c r="L54" s="21"/>
      <c r="M54" s="11"/>
      <c r="N54" s="21"/>
      <c r="O54" s="11"/>
      <c r="P54" s="21"/>
      <c r="Q54" s="11"/>
      <c r="R54" s="21"/>
      <c r="S54" s="11"/>
      <c r="T54" s="12"/>
    </row>
    <row r="55" spans="4:20" ht="18.95" customHeight="1">
      <c r="D55" s="37"/>
      <c r="E55" s="37"/>
      <c r="F55" s="10"/>
      <c r="G55" s="25"/>
      <c r="H55" s="21"/>
      <c r="I55" s="3"/>
      <c r="J55" s="21"/>
      <c r="K55" s="11"/>
      <c r="L55" s="21"/>
      <c r="M55" s="11"/>
      <c r="N55" s="21"/>
      <c r="O55" s="11"/>
      <c r="P55" s="21"/>
      <c r="Q55" s="11"/>
      <c r="R55" s="21"/>
      <c r="S55" s="11"/>
      <c r="T55" s="12"/>
    </row>
    <row r="56" spans="4:20" ht="18.95" customHeight="1">
      <c r="D56" s="37"/>
      <c r="E56" s="37"/>
      <c r="F56" s="10"/>
      <c r="G56" s="25"/>
      <c r="H56" s="21"/>
      <c r="I56" s="3"/>
      <c r="J56" s="21"/>
      <c r="K56" s="11"/>
      <c r="L56" s="21"/>
      <c r="M56" s="11"/>
      <c r="N56" s="21"/>
      <c r="O56" s="11"/>
      <c r="P56" s="21"/>
      <c r="Q56" s="11"/>
      <c r="R56" s="21"/>
      <c r="S56" s="11"/>
      <c r="T56" s="12"/>
    </row>
    <row r="57" spans="4:20" ht="18.95" customHeight="1">
      <c r="D57" s="37"/>
      <c r="E57" s="37"/>
      <c r="F57" s="10"/>
      <c r="G57" s="25"/>
      <c r="H57" s="21"/>
      <c r="I57" s="3"/>
      <c r="J57" s="21"/>
      <c r="K57" s="11"/>
      <c r="L57" s="21"/>
      <c r="M57" s="11"/>
      <c r="N57" s="21"/>
      <c r="O57" s="11"/>
      <c r="P57" s="21"/>
      <c r="Q57" s="11"/>
      <c r="R57" s="21"/>
      <c r="S57" s="11"/>
      <c r="T57" s="12"/>
    </row>
    <row r="58" spans="4:20" ht="18.95" customHeight="1">
      <c r="D58" s="37"/>
      <c r="E58" s="37"/>
      <c r="F58" s="10"/>
      <c r="G58" s="25"/>
      <c r="H58" s="21"/>
      <c r="I58" s="3"/>
      <c r="J58" s="21"/>
      <c r="K58" s="11"/>
      <c r="L58" s="21"/>
      <c r="M58" s="11"/>
      <c r="N58" s="21"/>
      <c r="O58" s="11"/>
      <c r="P58" s="21"/>
      <c r="Q58" s="11"/>
      <c r="R58" s="21"/>
      <c r="S58" s="11"/>
      <c r="T58" s="12"/>
    </row>
    <row r="59" spans="4:20" ht="18.95" customHeight="1">
      <c r="D59" s="37"/>
      <c r="E59" s="37"/>
      <c r="F59" s="10"/>
      <c r="G59" s="25"/>
      <c r="H59" s="21"/>
      <c r="I59" s="3"/>
      <c r="J59" s="21"/>
      <c r="K59" s="11"/>
      <c r="L59" s="21"/>
      <c r="M59" s="11"/>
      <c r="N59" s="21"/>
      <c r="O59" s="11"/>
      <c r="P59" s="21"/>
      <c r="Q59" s="11"/>
      <c r="R59" s="21"/>
      <c r="S59" s="11"/>
      <c r="T59" s="12"/>
    </row>
    <row r="60" spans="4:20" ht="18.95" customHeight="1">
      <c r="D60" s="37"/>
      <c r="E60" s="37"/>
      <c r="F60" s="10"/>
      <c r="G60" s="25"/>
      <c r="H60" s="21"/>
      <c r="I60" s="3"/>
      <c r="J60" s="21"/>
      <c r="K60" s="11"/>
      <c r="L60" s="21"/>
      <c r="M60" s="11"/>
      <c r="N60" s="21"/>
      <c r="O60" s="11"/>
      <c r="P60" s="21"/>
      <c r="Q60" s="11"/>
      <c r="R60" s="21"/>
      <c r="S60" s="11"/>
      <c r="T60" s="12"/>
    </row>
    <row r="61" spans="4:20" ht="18.95" customHeight="1">
      <c r="D61" s="37"/>
      <c r="E61" s="37"/>
      <c r="F61" s="10"/>
      <c r="G61" s="25"/>
      <c r="H61" s="21"/>
      <c r="I61" s="3"/>
      <c r="J61" s="21"/>
      <c r="K61" s="11"/>
      <c r="L61" s="21"/>
      <c r="M61" s="11"/>
      <c r="N61" s="21"/>
      <c r="O61" s="11"/>
      <c r="P61" s="21"/>
      <c r="Q61" s="11"/>
      <c r="R61" s="21"/>
      <c r="S61" s="11"/>
      <c r="T61" s="12"/>
    </row>
    <row r="62" spans="4:20" ht="18.95" customHeight="1">
      <c r="D62" s="37"/>
      <c r="E62" s="37"/>
      <c r="F62" s="10"/>
      <c r="G62" s="25"/>
      <c r="H62" s="21"/>
      <c r="I62" s="3"/>
      <c r="J62" s="21"/>
      <c r="K62" s="11"/>
      <c r="L62" s="21"/>
      <c r="M62" s="11"/>
      <c r="N62" s="21"/>
      <c r="O62" s="11"/>
      <c r="P62" s="21"/>
      <c r="Q62" s="11"/>
      <c r="R62" s="21"/>
      <c r="S62" s="11"/>
      <c r="T62" s="12"/>
    </row>
    <row r="63" spans="4:20" ht="18.95" customHeight="1">
      <c r="D63" s="37"/>
      <c r="E63" s="37"/>
      <c r="F63" s="10"/>
      <c r="G63" s="25"/>
      <c r="H63" s="21"/>
      <c r="I63" s="3"/>
      <c r="J63" s="21"/>
      <c r="K63" s="11"/>
      <c r="L63" s="21"/>
      <c r="M63" s="11"/>
      <c r="N63" s="21"/>
      <c r="O63" s="11"/>
      <c r="P63" s="21"/>
      <c r="Q63" s="11"/>
      <c r="R63" s="21"/>
      <c r="S63" s="11"/>
      <c r="T63" s="12"/>
    </row>
  </sheetData>
  <mergeCells count="15">
    <mergeCell ref="L1:P1"/>
    <mergeCell ref="F2:F3"/>
    <mergeCell ref="G2:G3"/>
    <mergeCell ref="J2:K2"/>
    <mergeCell ref="N2:O2"/>
    <mergeCell ref="D1:K1"/>
    <mergeCell ref="E2:E3"/>
    <mergeCell ref="D2:D3"/>
    <mergeCell ref="P2:Q2"/>
    <mergeCell ref="R2:S2"/>
    <mergeCell ref="T2:T3"/>
    <mergeCell ref="A2:A3"/>
    <mergeCell ref="L2:M2"/>
    <mergeCell ref="B2:B3"/>
    <mergeCell ref="C2:C3"/>
  </mergeCells>
  <phoneticPr fontId="3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2"/>
  <sheetViews>
    <sheetView workbookViewId="0">
      <selection activeCell="A11" sqref="A11"/>
    </sheetView>
  </sheetViews>
  <sheetFormatPr defaultRowHeight="13.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>
      <c r="A1" s="29" t="s">
        <v>3</v>
      </c>
      <c r="B1" s="30" t="s">
        <v>7</v>
      </c>
      <c r="C1" s="30" t="s">
        <v>5</v>
      </c>
      <c r="D1" s="30" t="s">
        <v>6</v>
      </c>
      <c r="E1" s="30" t="s">
        <v>61</v>
      </c>
      <c r="F1" s="31" t="s">
        <v>8</v>
      </c>
      <c r="H1" s="28"/>
    </row>
    <row r="2" spans="1:13">
      <c r="A2" s="5" t="s">
        <v>9</v>
      </c>
      <c r="B2" s="24">
        <f>총괄표!I29</f>
        <v>3502641</v>
      </c>
      <c r="C2" s="24">
        <f>총괄표!L29</f>
        <v>13679410</v>
      </c>
      <c r="D2" s="24">
        <f>총괄표!N29</f>
        <v>0</v>
      </c>
      <c r="E2" s="24"/>
      <c r="F2" s="24">
        <f>SUM(B2,C2,D2)</f>
        <v>17182051</v>
      </c>
    </row>
    <row r="3" spans="1:13">
      <c r="A3" s="3" t="s">
        <v>83</v>
      </c>
      <c r="B3" s="25"/>
      <c r="C3" s="25"/>
      <c r="D3" s="25"/>
      <c r="E3" s="25"/>
      <c r="F3" s="24">
        <f>SUM(B3,C3,D3)</f>
        <v>0</v>
      </c>
      <c r="H3" s="154" t="s">
        <v>125</v>
      </c>
      <c r="I3" s="155"/>
      <c r="J3" s="155"/>
      <c r="K3" s="155"/>
      <c r="L3" s="155"/>
      <c r="M3" s="156"/>
    </row>
    <row r="4" spans="1:13">
      <c r="A4" s="3" t="s">
        <v>3</v>
      </c>
      <c r="B4" s="25"/>
      <c r="C4" s="25"/>
      <c r="D4" s="25"/>
      <c r="E4" s="25"/>
      <c r="F4" s="25"/>
      <c r="H4" s="157"/>
      <c r="I4" s="158"/>
      <c r="J4" s="158"/>
      <c r="K4" s="158"/>
      <c r="L4" s="158"/>
      <c r="M4" s="159"/>
    </row>
    <row r="5" spans="1:13">
      <c r="A5" s="3" t="s">
        <v>3</v>
      </c>
      <c r="B5" s="25"/>
      <c r="C5" s="25" t="s">
        <v>4</v>
      </c>
      <c r="D5" s="25"/>
      <c r="E5" s="25"/>
      <c r="F5" s="25"/>
    </row>
    <row r="6" spans="1:13">
      <c r="A6" s="3" t="s">
        <v>3</v>
      </c>
      <c r="B6" s="25"/>
      <c r="C6" s="25"/>
      <c r="D6" s="25"/>
      <c r="E6" s="25"/>
      <c r="F6" s="25"/>
      <c r="H6" s="148" t="s">
        <v>126</v>
      </c>
      <c r="I6" s="149"/>
      <c r="J6" s="149"/>
      <c r="K6" s="149"/>
      <c r="L6" s="149"/>
      <c r="M6" s="150"/>
    </row>
    <row r="7" spans="1:13">
      <c r="A7" s="3"/>
      <c r="B7" s="25"/>
      <c r="C7" s="25"/>
      <c r="D7" s="25"/>
      <c r="E7" s="25"/>
      <c r="F7" s="25"/>
      <c r="H7" s="151"/>
      <c r="I7" s="152"/>
      <c r="J7" s="152"/>
      <c r="K7" s="152"/>
      <c r="L7" s="152"/>
      <c r="M7" s="153"/>
    </row>
    <row r="8" spans="1:13">
      <c r="A8" s="3"/>
      <c r="B8" s="25"/>
      <c r="C8" s="25"/>
      <c r="D8" s="25"/>
      <c r="E8" s="25"/>
      <c r="F8" s="25"/>
    </row>
    <row r="9" spans="1:13" ht="14.25" thickBot="1">
      <c r="B9" s="33"/>
      <c r="C9" s="33"/>
      <c r="D9" s="33"/>
      <c r="E9" s="33"/>
      <c r="F9" s="33"/>
      <c r="H9" s="148" t="s">
        <v>127</v>
      </c>
      <c r="I9" s="149"/>
      <c r="J9" s="149"/>
      <c r="K9" s="149"/>
      <c r="L9" s="149"/>
      <c r="M9" s="150"/>
    </row>
    <row r="10" spans="1:13" ht="14.25" thickBot="1">
      <c r="A10" s="29"/>
      <c r="B10" s="30" t="s">
        <v>11</v>
      </c>
      <c r="C10" s="30" t="s">
        <v>13</v>
      </c>
      <c r="D10" s="30" t="s">
        <v>77</v>
      </c>
      <c r="E10" s="30" t="s">
        <v>94</v>
      </c>
      <c r="F10" s="31"/>
      <c r="H10" s="151"/>
      <c r="I10" s="152"/>
      <c r="J10" s="152"/>
      <c r="K10" s="152"/>
      <c r="L10" s="152"/>
      <c r="M10" s="153"/>
    </row>
    <row r="11" spans="1:13">
      <c r="A11" s="5" t="s">
        <v>117</v>
      </c>
      <c r="B11" s="17">
        <v>100</v>
      </c>
      <c r="C11" s="17">
        <v>1</v>
      </c>
      <c r="D11" s="17">
        <f>$B$11/100</f>
        <v>1</v>
      </c>
      <c r="E11" s="17"/>
      <c r="F11" s="17"/>
    </row>
    <row r="12" spans="1:13">
      <c r="A12" s="3" t="s">
        <v>118</v>
      </c>
      <c r="B12" s="15">
        <v>100</v>
      </c>
      <c r="C12" s="15">
        <v>1</v>
      </c>
      <c r="D12" s="17">
        <f>$B$12/100</f>
        <v>1</v>
      </c>
      <c r="E12" s="15">
        <v>2</v>
      </c>
      <c r="F12" s="15"/>
      <c r="H12" s="148" t="s">
        <v>128</v>
      </c>
      <c r="I12" s="149"/>
      <c r="J12" s="149"/>
      <c r="K12" s="149"/>
      <c r="L12" s="149"/>
      <c r="M12" s="150"/>
    </row>
    <row r="13" spans="1:13">
      <c r="A13" s="3" t="s">
        <v>119</v>
      </c>
      <c r="B13" s="15">
        <v>100</v>
      </c>
      <c r="C13" s="15">
        <v>1</v>
      </c>
      <c r="D13" s="17">
        <f>$B$13/100</f>
        <v>1</v>
      </c>
      <c r="E13" s="15">
        <v>5</v>
      </c>
      <c r="F13" s="15"/>
      <c r="H13" s="151"/>
      <c r="I13" s="152"/>
      <c r="J13" s="152"/>
      <c r="K13" s="152"/>
      <c r="L13" s="152"/>
      <c r="M13" s="153"/>
    </row>
    <row r="14" spans="1:13">
      <c r="A14" s="3"/>
      <c r="B14" s="15"/>
      <c r="C14" s="15"/>
      <c r="D14" s="15"/>
      <c r="E14" s="15"/>
      <c r="F14" s="15"/>
    </row>
    <row r="15" spans="1:13">
      <c r="A15" s="3"/>
      <c r="B15" s="15"/>
      <c r="C15" s="15"/>
      <c r="D15" s="15"/>
      <c r="E15" s="15"/>
      <c r="F15" s="15"/>
    </row>
    <row r="16" spans="1:13">
      <c r="A16" s="3"/>
      <c r="B16" s="15"/>
      <c r="C16" s="15"/>
      <c r="D16" s="15"/>
      <c r="E16" s="15"/>
      <c r="F16" s="15"/>
    </row>
    <row r="17" spans="1:6">
      <c r="A17" s="3"/>
      <c r="B17" s="15"/>
      <c r="C17" s="15"/>
      <c r="D17" s="15"/>
      <c r="E17" s="15"/>
      <c r="F17" s="15"/>
    </row>
    <row r="18" spans="1:6">
      <c r="A18" s="3" t="s">
        <v>2</v>
      </c>
      <c r="B18" s="15"/>
      <c r="C18" s="15"/>
      <c r="D18" s="15"/>
      <c r="E18" s="15"/>
      <c r="F18" s="15"/>
    </row>
    <row r="19" spans="1:6" ht="14.25" thickBot="1">
      <c r="A19" s="4" t="s">
        <v>4</v>
      </c>
      <c r="B19" s="32"/>
      <c r="C19" s="32"/>
      <c r="D19" s="32"/>
      <c r="E19" s="32"/>
      <c r="F19" s="32"/>
    </row>
    <row r="20" spans="1:6" ht="14.25" thickBot="1">
      <c r="A20" s="29" t="s">
        <v>71</v>
      </c>
      <c r="B20" s="30" t="s">
        <v>11</v>
      </c>
      <c r="C20" s="30"/>
      <c r="D20" s="30" t="s">
        <v>77</v>
      </c>
      <c r="E20" s="30"/>
      <c r="F20" s="31"/>
    </row>
    <row r="21" spans="1:6">
      <c r="A21" s="5" t="s">
        <v>72</v>
      </c>
      <c r="B21" s="17">
        <f>B11</f>
        <v>100</v>
      </c>
      <c r="C21" s="17"/>
      <c r="D21" s="17">
        <f>$B$21/100</f>
        <v>1</v>
      </c>
      <c r="E21" s="17"/>
      <c r="F21" s="17"/>
    </row>
    <row r="22" spans="1:6">
      <c r="A22" s="3" t="s">
        <v>73</v>
      </c>
      <c r="B22" s="15">
        <f>B11</f>
        <v>100</v>
      </c>
      <c r="C22" s="17"/>
      <c r="D22" s="17">
        <f>$B$22/100</f>
        <v>1</v>
      </c>
      <c r="E22" s="15"/>
      <c r="F22" s="15"/>
    </row>
    <row r="23" spans="1:6">
      <c r="A23" s="3" t="s">
        <v>76</v>
      </c>
      <c r="B23" s="15">
        <f>B11</f>
        <v>100</v>
      </c>
      <c r="C23" s="17"/>
      <c r="D23" s="17">
        <f>$B$23/100</f>
        <v>1</v>
      </c>
      <c r="E23" s="15"/>
      <c r="F23" s="15"/>
    </row>
    <row r="24" spans="1:6">
      <c r="A24" s="3" t="s">
        <v>74</v>
      </c>
      <c r="B24" s="15">
        <f>B11</f>
        <v>100</v>
      </c>
      <c r="C24" s="17"/>
      <c r="D24" s="17">
        <f>$B$24/100</f>
        <v>1</v>
      </c>
      <c r="E24" s="15"/>
      <c r="F24" s="15"/>
    </row>
    <row r="25" spans="1:6">
      <c r="A25" s="3" t="s">
        <v>75</v>
      </c>
      <c r="B25" s="15">
        <f>B11</f>
        <v>100</v>
      </c>
      <c r="C25" s="17"/>
      <c r="D25" s="17">
        <f>$B$25/100</f>
        <v>1</v>
      </c>
      <c r="E25" s="15"/>
      <c r="F25" s="15"/>
    </row>
    <row r="26" spans="1:6">
      <c r="A26" s="3"/>
      <c r="B26" s="15"/>
      <c r="C26" s="15"/>
      <c r="D26" s="15"/>
      <c r="E26" s="15"/>
      <c r="F26" s="15"/>
    </row>
    <row r="27" spans="1:6">
      <c r="A27" s="3"/>
      <c r="B27" s="15"/>
      <c r="C27" s="15"/>
      <c r="D27" s="15"/>
      <c r="E27" s="15"/>
      <c r="F27" s="15"/>
    </row>
    <row r="28" spans="1:6">
      <c r="A28" s="3"/>
      <c r="B28" s="15"/>
      <c r="C28" s="15"/>
      <c r="D28" s="15"/>
      <c r="E28" s="15"/>
      <c r="F28" s="15"/>
    </row>
    <row r="29" spans="1:6" ht="14.25" customHeight="1" thickBot="1">
      <c r="A29" s="4"/>
      <c r="B29" s="32"/>
      <c r="C29" s="32"/>
      <c r="D29" s="32"/>
      <c r="E29" s="32"/>
      <c r="F29" s="32"/>
    </row>
    <row r="30" spans="1:6" ht="14.25" customHeight="1" thickBot="1">
      <c r="A30" s="29" t="s">
        <v>87</v>
      </c>
      <c r="B30" s="30" t="s">
        <v>88</v>
      </c>
      <c r="C30" s="30" t="s">
        <v>89</v>
      </c>
      <c r="D30" s="30" t="s">
        <v>90</v>
      </c>
      <c r="E30" s="30"/>
      <c r="F30" s="31"/>
    </row>
    <row r="31" spans="1:6">
      <c r="A31" s="5" t="s">
        <v>91</v>
      </c>
      <c r="B31" s="17">
        <v>15</v>
      </c>
      <c r="C31" s="17">
        <v>15</v>
      </c>
      <c r="D31" s="17">
        <v>20</v>
      </c>
      <c r="E31" s="17"/>
      <c r="F31" s="17"/>
    </row>
    <row r="32" spans="1:6">
      <c r="A32" s="5" t="s">
        <v>86</v>
      </c>
      <c r="B32" s="15">
        <v>40</v>
      </c>
      <c r="C32" s="15">
        <v>40</v>
      </c>
      <c r="D32" s="15">
        <v>40</v>
      </c>
      <c r="E32" s="15"/>
      <c r="F32" s="15"/>
    </row>
    <row r="33" spans="1:13">
      <c r="A33" s="3" t="s">
        <v>14</v>
      </c>
      <c r="B33" s="15">
        <v>2</v>
      </c>
      <c r="C33" s="15"/>
      <c r="D33" s="15"/>
      <c r="E33" s="15"/>
      <c r="F33" s="15"/>
      <c r="H33" s="148" t="s">
        <v>368</v>
      </c>
      <c r="I33" s="149"/>
      <c r="J33" s="149"/>
      <c r="K33" s="149"/>
      <c r="L33" s="149"/>
      <c r="M33" s="150"/>
    </row>
    <row r="34" spans="1:13">
      <c r="A34" s="3" t="s">
        <v>15</v>
      </c>
      <c r="B34" s="15"/>
      <c r="C34" s="15"/>
      <c r="D34" s="15"/>
      <c r="E34" s="15"/>
      <c r="F34" s="15"/>
      <c r="H34" s="151"/>
      <c r="I34" s="152"/>
      <c r="J34" s="152"/>
      <c r="K34" s="152"/>
      <c r="L34" s="152"/>
      <c r="M34" s="153"/>
    </row>
    <row r="35" spans="1:13">
      <c r="A35" s="3" t="s">
        <v>16</v>
      </c>
      <c r="B35" s="15">
        <v>2</v>
      </c>
      <c r="C35" s="15"/>
      <c r="D35" s="15"/>
      <c r="E35" s="15"/>
      <c r="F35" s="15"/>
    </row>
    <row r="36" spans="1:13">
      <c r="A36" s="3" t="s">
        <v>17</v>
      </c>
      <c r="B36" s="15">
        <v>3</v>
      </c>
      <c r="C36" s="15"/>
      <c r="D36" s="15"/>
      <c r="E36" s="15"/>
      <c r="F36" s="15"/>
    </row>
    <row r="37" spans="1:13">
      <c r="A37" s="3"/>
      <c r="B37" s="15"/>
      <c r="C37" s="15"/>
      <c r="D37" s="15"/>
      <c r="E37" s="15"/>
      <c r="F37" s="15"/>
    </row>
    <row r="38" spans="1:13">
      <c r="A38" s="3"/>
      <c r="B38" s="15"/>
      <c r="C38" s="15"/>
      <c r="D38" s="15"/>
      <c r="E38" s="15"/>
      <c r="F38" s="15"/>
    </row>
    <row r="39" spans="1:13" ht="14.25" thickBot="1">
      <c r="A39" s="4"/>
      <c r="B39" s="32"/>
      <c r="C39" s="32"/>
      <c r="D39" s="32"/>
      <c r="E39" s="32"/>
      <c r="F39" s="32"/>
    </row>
    <row r="40" spans="1:13" ht="14.25" thickBot="1">
      <c r="A40" s="29" t="s">
        <v>10</v>
      </c>
      <c r="B40" s="30" t="s">
        <v>11</v>
      </c>
      <c r="C40" s="30" t="s">
        <v>12</v>
      </c>
      <c r="D40" s="30"/>
      <c r="E40" s="30"/>
      <c r="F40" s="31"/>
    </row>
    <row r="41" spans="1:13">
      <c r="A41" s="1" t="s">
        <v>129</v>
      </c>
      <c r="B41" s="2">
        <v>100</v>
      </c>
      <c r="C41" s="2">
        <v>0</v>
      </c>
    </row>
    <row r="42" spans="1:13">
      <c r="A42" s="1" t="s">
        <v>130</v>
      </c>
      <c r="B42" s="2">
        <v>100</v>
      </c>
      <c r="C42" s="2">
        <v>0</v>
      </c>
    </row>
  </sheetData>
  <mergeCells count="5">
    <mergeCell ref="H33:M34"/>
    <mergeCell ref="H3:M4"/>
    <mergeCell ref="H6:M7"/>
    <mergeCell ref="H9:M10"/>
    <mergeCell ref="H12:M13"/>
  </mergeCells>
  <phoneticPr fontId="3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A9"/>
  <sheetViews>
    <sheetView topLeftCell="B1" workbookViewId="0">
      <selection activeCell="Q23" sqref="Q23"/>
    </sheetView>
  </sheetViews>
  <sheetFormatPr defaultRowHeight="16.5"/>
  <cols>
    <col min="1" max="1" width="14.33203125" style="100" hidden="1" customWidth="1"/>
    <col min="2" max="2" width="23.21875" style="100" bestFit="1" customWidth="1"/>
    <col min="3" max="3" width="9.33203125" style="100" bestFit="1" customWidth="1"/>
    <col min="4" max="4" width="4.88671875" style="100" bestFit="1" customWidth="1"/>
    <col min="5" max="5" width="10" style="100" bestFit="1" customWidth="1"/>
    <col min="6" max="6" width="5.88671875" style="100" bestFit="1" customWidth="1"/>
    <col min="7" max="7" width="9.33203125" style="100" bestFit="1" customWidth="1"/>
    <col min="8" max="8" width="5.88671875" style="100" bestFit="1" customWidth="1"/>
    <col min="9" max="9" width="9.33203125" style="100" bestFit="1" customWidth="1"/>
    <col min="10" max="10" width="5.88671875" style="100" bestFit="1" customWidth="1"/>
    <col min="11" max="11" width="10.33203125" style="100" bestFit="1" customWidth="1"/>
    <col min="12" max="12" width="5.88671875" style="100" bestFit="1" customWidth="1"/>
    <col min="13" max="13" width="12.33203125" style="100" bestFit="1" customWidth="1"/>
    <col min="14" max="14" width="5.88671875" style="100" bestFit="1" customWidth="1"/>
    <col min="15" max="15" width="12.33203125" style="100" bestFit="1" customWidth="1"/>
    <col min="16" max="16" width="7.6640625" style="100" bestFit="1" customWidth="1"/>
    <col min="17" max="17" width="10" style="100" bestFit="1" customWidth="1"/>
    <col min="18" max="22" width="8.21875" style="100" bestFit="1" customWidth="1"/>
    <col min="23" max="23" width="6.6640625" style="100" bestFit="1" customWidth="1"/>
    <col min="24" max="24" width="6" style="100" bestFit="1" customWidth="1"/>
    <col min="25" max="27" width="8" style="100" hidden="1" customWidth="1"/>
    <col min="28" max="16384" width="8.88671875" style="100"/>
  </cols>
  <sheetData>
    <row r="1" spans="1:27" ht="30" customHeight="1">
      <c r="A1" s="163" t="s">
        <v>504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</row>
    <row r="2" spans="1:27" ht="30" customHeight="1">
      <c r="A2" s="165" t="s">
        <v>424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</row>
    <row r="3" spans="1:27" ht="30" customHeight="1">
      <c r="A3" s="161" t="s">
        <v>505</v>
      </c>
      <c r="B3" s="161" t="s">
        <v>425</v>
      </c>
      <c r="C3" s="161" t="s">
        <v>506</v>
      </c>
      <c r="D3" s="161" t="s">
        <v>427</v>
      </c>
      <c r="E3" s="161" t="s">
        <v>429</v>
      </c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 t="s">
        <v>249</v>
      </c>
      <c r="Q3" s="161" t="s">
        <v>507</v>
      </c>
      <c r="R3" s="161"/>
      <c r="S3" s="161"/>
      <c r="T3" s="161"/>
      <c r="U3" s="161"/>
      <c r="V3" s="161"/>
      <c r="W3" s="161" t="s">
        <v>508</v>
      </c>
      <c r="X3" s="161" t="s">
        <v>433</v>
      </c>
      <c r="Y3" s="160" t="s">
        <v>509</v>
      </c>
      <c r="Z3" s="160" t="s">
        <v>510</v>
      </c>
      <c r="AA3" s="160" t="s">
        <v>477</v>
      </c>
    </row>
    <row r="4" spans="1:27" ht="30" customHeight="1">
      <c r="A4" s="161"/>
      <c r="B4" s="161"/>
      <c r="C4" s="161"/>
      <c r="D4" s="161"/>
      <c r="E4" s="107" t="s">
        <v>511</v>
      </c>
      <c r="F4" s="107" t="s">
        <v>512</v>
      </c>
      <c r="G4" s="107" t="s">
        <v>513</v>
      </c>
      <c r="H4" s="107" t="s">
        <v>512</v>
      </c>
      <c r="I4" s="107" t="s">
        <v>514</v>
      </c>
      <c r="J4" s="107" t="s">
        <v>512</v>
      </c>
      <c r="K4" s="107" t="s">
        <v>515</v>
      </c>
      <c r="L4" s="107" t="s">
        <v>512</v>
      </c>
      <c r="M4" s="107" t="s">
        <v>516</v>
      </c>
      <c r="N4" s="107" t="s">
        <v>512</v>
      </c>
      <c r="O4" s="107" t="s">
        <v>517</v>
      </c>
      <c r="P4" s="161"/>
      <c r="Q4" s="107" t="s">
        <v>511</v>
      </c>
      <c r="R4" s="107" t="s">
        <v>513</v>
      </c>
      <c r="S4" s="107" t="s">
        <v>514</v>
      </c>
      <c r="T4" s="107" t="s">
        <v>515</v>
      </c>
      <c r="U4" s="107" t="s">
        <v>516</v>
      </c>
      <c r="V4" s="107" t="s">
        <v>517</v>
      </c>
      <c r="W4" s="161"/>
      <c r="X4" s="161"/>
      <c r="Y4" s="160"/>
      <c r="Z4" s="160"/>
      <c r="AA4" s="160"/>
    </row>
    <row r="5" spans="1:27" ht="30" customHeight="1">
      <c r="A5" s="102" t="s">
        <v>483</v>
      </c>
      <c r="B5" s="102" t="s">
        <v>480</v>
      </c>
      <c r="C5" s="102" t="s">
        <v>481</v>
      </c>
      <c r="D5" s="108" t="s">
        <v>482</v>
      </c>
      <c r="E5" s="109">
        <v>22110</v>
      </c>
      <c r="F5" s="102" t="s">
        <v>444</v>
      </c>
      <c r="G5" s="109">
        <v>28800</v>
      </c>
      <c r="H5" s="102" t="s">
        <v>518</v>
      </c>
      <c r="I5" s="109">
        <v>26000</v>
      </c>
      <c r="J5" s="102" t="s">
        <v>519</v>
      </c>
      <c r="K5" s="109">
        <v>0</v>
      </c>
      <c r="L5" s="102" t="s">
        <v>444</v>
      </c>
      <c r="M5" s="109">
        <v>0</v>
      </c>
      <c r="N5" s="102" t="s">
        <v>444</v>
      </c>
      <c r="O5" s="109">
        <f>SMALL(E5:M5,COUNTIF(E5:M5,0)+1)</f>
        <v>22110</v>
      </c>
      <c r="P5" s="109">
        <v>0</v>
      </c>
      <c r="Q5" s="109">
        <v>0</v>
      </c>
      <c r="R5" s="109">
        <v>0</v>
      </c>
      <c r="S5" s="109">
        <v>0</v>
      </c>
      <c r="T5" s="109">
        <v>0</v>
      </c>
      <c r="U5" s="109">
        <v>0</v>
      </c>
      <c r="V5" s="109">
        <v>0</v>
      </c>
      <c r="W5" s="102" t="s">
        <v>520</v>
      </c>
      <c r="X5" s="102" t="s">
        <v>444</v>
      </c>
      <c r="Y5" s="105" t="s">
        <v>444</v>
      </c>
      <c r="Z5" s="105" t="s">
        <v>444</v>
      </c>
      <c r="AA5" s="105" t="s">
        <v>444</v>
      </c>
    </row>
    <row r="6" spans="1:27" ht="30" customHeight="1">
      <c r="A6" s="102" t="s">
        <v>489</v>
      </c>
      <c r="B6" s="102" t="s">
        <v>487</v>
      </c>
      <c r="C6" s="102" t="s">
        <v>488</v>
      </c>
      <c r="D6" s="108" t="s">
        <v>482</v>
      </c>
      <c r="E6" s="109">
        <v>0</v>
      </c>
      <c r="F6" s="102" t="s">
        <v>444</v>
      </c>
      <c r="G6" s="109">
        <v>0</v>
      </c>
      <c r="H6" s="102" t="s">
        <v>444</v>
      </c>
      <c r="I6" s="109">
        <v>27000</v>
      </c>
      <c r="J6" s="102" t="s">
        <v>519</v>
      </c>
      <c r="K6" s="109">
        <v>0</v>
      </c>
      <c r="L6" s="102" t="s">
        <v>444</v>
      </c>
      <c r="M6" s="109">
        <v>0</v>
      </c>
      <c r="N6" s="102" t="s">
        <v>444</v>
      </c>
      <c r="O6" s="109">
        <f>SMALL(E6:M6,COUNTIF(E6:M6,0)+1)</f>
        <v>27000</v>
      </c>
      <c r="P6" s="109">
        <v>0</v>
      </c>
      <c r="Q6" s="109">
        <v>0</v>
      </c>
      <c r="R6" s="109">
        <v>0</v>
      </c>
      <c r="S6" s="109">
        <v>0</v>
      </c>
      <c r="T6" s="109">
        <v>0</v>
      </c>
      <c r="U6" s="109">
        <v>0</v>
      </c>
      <c r="V6" s="109">
        <v>0</v>
      </c>
      <c r="W6" s="102" t="s">
        <v>521</v>
      </c>
      <c r="X6" s="102" t="s">
        <v>444</v>
      </c>
      <c r="Y6" s="105" t="s">
        <v>444</v>
      </c>
      <c r="Z6" s="105" t="s">
        <v>444</v>
      </c>
      <c r="AA6" s="105" t="s">
        <v>444</v>
      </c>
    </row>
    <row r="7" spans="1:27" ht="30" customHeight="1">
      <c r="A7" s="102" t="s">
        <v>493</v>
      </c>
      <c r="B7" s="102" t="s">
        <v>491</v>
      </c>
      <c r="C7" s="102" t="s">
        <v>492</v>
      </c>
      <c r="D7" s="108" t="s">
        <v>482</v>
      </c>
      <c r="E7" s="109">
        <v>0</v>
      </c>
      <c r="F7" s="102" t="s">
        <v>444</v>
      </c>
      <c r="G7" s="109">
        <v>0</v>
      </c>
      <c r="H7" s="102" t="s">
        <v>444</v>
      </c>
      <c r="I7" s="109">
        <v>0</v>
      </c>
      <c r="J7" s="102" t="s">
        <v>444</v>
      </c>
      <c r="K7" s="109">
        <v>104000</v>
      </c>
      <c r="L7" s="102" t="s">
        <v>522</v>
      </c>
      <c r="M7" s="109">
        <v>0</v>
      </c>
      <c r="N7" s="102" t="s">
        <v>444</v>
      </c>
      <c r="O7" s="109">
        <f>SMALL(E7:M7,COUNTIF(E7:M7,0)+1)</f>
        <v>104000</v>
      </c>
      <c r="P7" s="109">
        <v>0</v>
      </c>
      <c r="Q7" s="109">
        <v>0</v>
      </c>
      <c r="R7" s="109">
        <v>0</v>
      </c>
      <c r="S7" s="109">
        <v>0</v>
      </c>
      <c r="T7" s="109">
        <v>0</v>
      </c>
      <c r="U7" s="109">
        <v>0</v>
      </c>
      <c r="V7" s="109">
        <v>0</v>
      </c>
      <c r="W7" s="102" t="s">
        <v>523</v>
      </c>
      <c r="X7" s="102" t="s">
        <v>444</v>
      </c>
      <c r="Y7" s="105" t="s">
        <v>444</v>
      </c>
      <c r="Z7" s="105" t="s">
        <v>444</v>
      </c>
      <c r="AA7" s="105" t="s">
        <v>444</v>
      </c>
    </row>
    <row r="8" spans="1:27" ht="30" customHeight="1">
      <c r="A8" s="102" t="s">
        <v>498</v>
      </c>
      <c r="B8" s="102" t="s">
        <v>495</v>
      </c>
      <c r="C8" s="102" t="s">
        <v>496</v>
      </c>
      <c r="D8" s="108" t="s">
        <v>497</v>
      </c>
      <c r="E8" s="109">
        <v>0</v>
      </c>
      <c r="F8" s="102" t="s">
        <v>444</v>
      </c>
      <c r="G8" s="109">
        <v>0</v>
      </c>
      <c r="H8" s="102" t="s">
        <v>444</v>
      </c>
      <c r="I8" s="109">
        <v>0</v>
      </c>
      <c r="J8" s="102" t="s">
        <v>444</v>
      </c>
      <c r="K8" s="109">
        <v>0</v>
      </c>
      <c r="L8" s="102" t="s">
        <v>444</v>
      </c>
      <c r="M8" s="109">
        <v>5000000</v>
      </c>
      <c r="N8" s="102" t="s">
        <v>444</v>
      </c>
      <c r="O8" s="109">
        <f>SMALL(E8:M8,COUNTIF(E8:M8,0)+1)</f>
        <v>5000000</v>
      </c>
      <c r="P8" s="109">
        <v>0</v>
      </c>
      <c r="Q8" s="109">
        <v>0</v>
      </c>
      <c r="R8" s="109">
        <v>0</v>
      </c>
      <c r="S8" s="109">
        <v>0</v>
      </c>
      <c r="T8" s="109">
        <v>0</v>
      </c>
      <c r="U8" s="109">
        <v>0</v>
      </c>
      <c r="V8" s="109">
        <v>0</v>
      </c>
      <c r="W8" s="102" t="s">
        <v>524</v>
      </c>
      <c r="X8" s="102" t="s">
        <v>444</v>
      </c>
      <c r="Y8" s="105" t="s">
        <v>444</v>
      </c>
      <c r="Z8" s="105" t="s">
        <v>444</v>
      </c>
      <c r="AA8" s="105" t="s">
        <v>444</v>
      </c>
    </row>
    <row r="9" spans="1:27" ht="30" customHeight="1">
      <c r="A9" s="102" t="s">
        <v>501</v>
      </c>
      <c r="B9" s="102" t="s">
        <v>500</v>
      </c>
      <c r="C9" s="102" t="s">
        <v>525</v>
      </c>
      <c r="D9" s="108" t="s">
        <v>482</v>
      </c>
      <c r="E9" s="109">
        <v>0</v>
      </c>
      <c r="F9" s="102" t="s">
        <v>444</v>
      </c>
      <c r="G9" s="109">
        <v>3000</v>
      </c>
      <c r="H9" s="102" t="s">
        <v>526</v>
      </c>
      <c r="I9" s="109">
        <v>1500</v>
      </c>
      <c r="J9" s="102" t="s">
        <v>519</v>
      </c>
      <c r="K9" s="109">
        <v>0</v>
      </c>
      <c r="L9" s="102" t="s">
        <v>444</v>
      </c>
      <c r="M9" s="109">
        <v>0</v>
      </c>
      <c r="N9" s="102" t="s">
        <v>444</v>
      </c>
      <c r="O9" s="109">
        <f>SMALL(E9:M9,COUNTIF(E9:M9,0)+1)</f>
        <v>1500</v>
      </c>
      <c r="P9" s="109">
        <v>0</v>
      </c>
      <c r="Q9" s="109">
        <v>0</v>
      </c>
      <c r="R9" s="109">
        <v>0</v>
      </c>
      <c r="S9" s="109">
        <v>0</v>
      </c>
      <c r="T9" s="109">
        <v>0</v>
      </c>
      <c r="U9" s="109">
        <v>0</v>
      </c>
      <c r="V9" s="109">
        <v>0</v>
      </c>
      <c r="W9" s="102" t="s">
        <v>527</v>
      </c>
      <c r="X9" s="102" t="s">
        <v>444</v>
      </c>
      <c r="Y9" s="105" t="s">
        <v>444</v>
      </c>
      <c r="Z9" s="105" t="s">
        <v>444</v>
      </c>
      <c r="AA9" s="105" t="s">
        <v>444</v>
      </c>
    </row>
  </sheetData>
  <mergeCells count="14">
    <mergeCell ref="X3:X4"/>
    <mergeCell ref="Y3:Y4"/>
    <mergeCell ref="Z3:Z4"/>
    <mergeCell ref="AA3:AA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</mergeCells>
  <phoneticPr fontId="3" type="noConversion"/>
  <pageMargins left="0.78740157480314954" right="0" top="0.39370078740157477" bottom="0.39370078740157477" header="0" footer="0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19</vt:i4>
      </vt:variant>
    </vt:vector>
  </HeadingPairs>
  <TitlesOfParts>
    <vt:vector size="33" baseType="lpstr">
      <vt:lpstr>표지</vt:lpstr>
      <vt:lpstr>원가</vt:lpstr>
      <vt:lpstr>총괄표</vt:lpstr>
      <vt:lpstr>공종별집계표(기·소)</vt:lpstr>
      <vt:lpstr>내역서(전·소)</vt:lpstr>
      <vt:lpstr>내역서(기·소)</vt:lpstr>
      <vt:lpstr>일대목차(전·소)</vt:lpstr>
      <vt:lpstr>일위대가(전·소)</vt:lpstr>
      <vt:lpstr>노임근거(전·소)</vt:lpstr>
      <vt:lpstr>일위노임(전·소)</vt:lpstr>
      <vt:lpstr>합산자재</vt:lpstr>
      <vt:lpstr>단가조사(전·소)</vt:lpstr>
      <vt:lpstr>옵션</vt:lpstr>
      <vt:lpstr>단가대비표(기·소)</vt:lpstr>
      <vt:lpstr>'공종별집계표(기·소)'!Print_Area</vt:lpstr>
      <vt:lpstr>'내역서(기·소)'!Print_Area</vt:lpstr>
      <vt:lpstr>'내역서(전·소)'!Print_Area</vt:lpstr>
      <vt:lpstr>'노임근거(전·소)'!Print_Area</vt:lpstr>
      <vt:lpstr>'단가대비표(기·소)'!Print_Area</vt:lpstr>
      <vt:lpstr>'일위노임(전·소)'!Print_Area</vt:lpstr>
      <vt:lpstr>'일위대가(전·소)'!Print_Area</vt:lpstr>
      <vt:lpstr>총괄표!Print_Area</vt:lpstr>
      <vt:lpstr>'공종별집계표(기·소)'!Print_Titles</vt:lpstr>
      <vt:lpstr>'내역서(기·소)'!Print_Titles</vt:lpstr>
      <vt:lpstr>'내역서(전·소)'!Print_Titles</vt:lpstr>
      <vt:lpstr>'노임근거(전·소)'!Print_Titles</vt:lpstr>
      <vt:lpstr>'단가대비표(기·소)'!Print_Titles</vt:lpstr>
      <vt:lpstr>'단가조사(전·소)'!Print_Titles</vt:lpstr>
      <vt:lpstr>'일대목차(전·소)'!Print_Titles</vt:lpstr>
      <vt:lpstr>'일위노임(전·소)'!Print_Titles</vt:lpstr>
      <vt:lpstr>'일위대가(전·소)'!Print_Titles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2026-07-16T02:29:33Z</dcterms:modified>
</cp:coreProperties>
</file>